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gi\Desktop\Makine Dinamiği\Cihan Mızrak\Ders Notları-2021\1.2 Mekanizmaların Kinematiği Örnek Problemler Çözümleri\"/>
    </mc:Choice>
  </mc:AlternateContent>
  <xr:revisionPtr revIDLastSave="0" documentId="13_ncr:1_{4D92DF72-A61C-4D26-9169-C1A99497B41D}" xr6:coauthVersionLast="47" xr6:coauthVersionMax="47" xr10:uidLastSave="{00000000-0000-0000-0000-000000000000}"/>
  <bookViews>
    <workbookView xWindow="-108" yWindow="-108" windowWidth="23256" windowHeight="12576" activeTab="1" xr2:uid="{236D66B6-AD46-41A6-9D87-8D48759F2197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9" r:id="rId6"/>
  </sheets>
  <definedNames>
    <definedName name="_d">'3'!$E$3</definedName>
    <definedName name="_e">'4'!$C$3</definedName>
    <definedName name="_l">'4'!$B$3</definedName>
    <definedName name="_r">'4'!$A$3</definedName>
    <definedName name="_r1">'3'!$A$3</definedName>
    <definedName name="_r2">'3'!$B$3</definedName>
    <definedName name="_r3">'3'!$C$3</definedName>
    <definedName name="_r4">'3'!$D$3</definedName>
    <definedName name="_x">'5'!$B$3</definedName>
    <definedName name="e_">'5'!$A$3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9" l="1"/>
  <c r="E22" i="9" a="1"/>
  <c r="E22" i="9" s="1"/>
  <c r="H22" i="9" a="1"/>
  <c r="H22" i="9" s="1"/>
  <c r="H17" i="9"/>
  <c r="H20" i="9"/>
  <c r="H19" i="9"/>
  <c r="H18" i="9"/>
  <c r="F3" i="9" l="1"/>
  <c r="B8" i="9" l="1"/>
  <c r="B7" i="9"/>
  <c r="B6" i="9"/>
  <c r="B11" i="9" s="1" a="1"/>
  <c r="B11" i="9" s="1"/>
  <c r="E11" i="9" s="1" a="1"/>
  <c r="E11" i="9" s="1"/>
  <c r="B9" i="9"/>
  <c r="I3" i="9"/>
  <c r="J3" i="9" l="1"/>
  <c r="F8" i="9" s="1"/>
  <c r="B9" i="6" a="1"/>
  <c r="B9" i="6" s="1"/>
  <c r="T3" i="6"/>
  <c r="P3" i="6"/>
  <c r="N3" i="6"/>
  <c r="E7" i="6" s="1"/>
  <c r="F3" i="6"/>
  <c r="E3" i="6"/>
  <c r="G7" i="9" l="1"/>
  <c r="E8" i="9"/>
  <c r="K3" i="9"/>
  <c r="F6" i="9"/>
  <c r="G9" i="9"/>
  <c r="F7" i="6"/>
  <c r="G3" i="6"/>
  <c r="H3" i="6" s="1"/>
  <c r="O3" i="6"/>
  <c r="Q3" i="6" s="1"/>
  <c r="R3" i="6" s="1"/>
  <c r="B13" i="6" s="1"/>
  <c r="F6" i="6"/>
  <c r="E6" i="6"/>
  <c r="E9" i="6" l="1" a="1"/>
  <c r="E9" i="6" s="1"/>
  <c r="J9" i="6" s="1" a="1"/>
  <c r="J9" i="6" s="1"/>
  <c r="L3" i="9"/>
  <c r="F7" i="9"/>
  <c r="H11" i="9" s="1" a="1"/>
  <c r="H11" i="9" s="1"/>
  <c r="O11" i="9" s="1" a="1"/>
  <c r="O11" i="9" s="1"/>
  <c r="F9" i="9"/>
  <c r="B14" i="6"/>
  <c r="I3" i="6"/>
  <c r="K3" i="6"/>
  <c r="L3" i="6" s="1"/>
  <c r="M3" i="6" s="1"/>
  <c r="S3" i="6"/>
  <c r="U3" i="6" s="1"/>
  <c r="V3" i="6" s="1"/>
  <c r="M3" i="5"/>
  <c r="E4" i="5"/>
  <c r="E5" i="5"/>
  <c r="I5" i="5" s="1"/>
  <c r="E6" i="5"/>
  <c r="H6" i="5" s="1"/>
  <c r="J6" i="5" s="1"/>
  <c r="E7" i="5"/>
  <c r="H7" i="5" s="1"/>
  <c r="J7" i="5" s="1"/>
  <c r="E8" i="5"/>
  <c r="I8" i="5" s="1"/>
  <c r="E9" i="5"/>
  <c r="H9" i="5" s="1"/>
  <c r="J9" i="5" s="1"/>
  <c r="E10" i="5"/>
  <c r="R10" i="5" s="1"/>
  <c r="E11" i="5"/>
  <c r="I11" i="5" s="1"/>
  <c r="E12" i="5"/>
  <c r="E13" i="5"/>
  <c r="Q13" i="5" s="1"/>
  <c r="E14" i="5"/>
  <c r="I14" i="5" s="1"/>
  <c r="E15" i="5"/>
  <c r="R15" i="5" s="1"/>
  <c r="E16" i="5"/>
  <c r="H16" i="5" s="1"/>
  <c r="J16" i="5" s="1"/>
  <c r="E17" i="5"/>
  <c r="M17" i="5" s="1"/>
  <c r="E18" i="5"/>
  <c r="H18" i="5" s="1"/>
  <c r="J18" i="5" s="1"/>
  <c r="E19" i="5"/>
  <c r="M19" i="5" s="1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H80" i="5" s="1"/>
  <c r="J80" i="5" s="1"/>
  <c r="E81" i="5"/>
  <c r="E82" i="5"/>
  <c r="E83" i="5"/>
  <c r="E84" i="5"/>
  <c r="E85" i="5"/>
  <c r="E86" i="5"/>
  <c r="R86" i="5" s="1"/>
  <c r="E87" i="5"/>
  <c r="E88" i="5"/>
  <c r="E89" i="5"/>
  <c r="I89" i="5" s="1"/>
  <c r="E90" i="5"/>
  <c r="E91" i="5"/>
  <c r="E92" i="5"/>
  <c r="E93" i="5"/>
  <c r="E94" i="5"/>
  <c r="E95" i="5"/>
  <c r="M95" i="5" s="1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M110" i="5" s="1"/>
  <c r="E111" i="5"/>
  <c r="E112" i="5"/>
  <c r="E113" i="5"/>
  <c r="R113" i="5" s="1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M126" i="5" s="1"/>
  <c r="E127" i="5"/>
  <c r="E128" i="5"/>
  <c r="I128" i="5" s="1"/>
  <c r="E129" i="5"/>
  <c r="E130" i="5"/>
  <c r="E131" i="5"/>
  <c r="E132" i="5"/>
  <c r="E133" i="5"/>
  <c r="E134" i="5"/>
  <c r="R134" i="5" s="1"/>
  <c r="E135" i="5"/>
  <c r="E136" i="5"/>
  <c r="R136" i="5" s="1"/>
  <c r="E137" i="5"/>
  <c r="R137" i="5" s="1"/>
  <c r="E138" i="5"/>
  <c r="E139" i="5"/>
  <c r="M139" i="5" s="1"/>
  <c r="E140" i="5"/>
  <c r="E141" i="5"/>
  <c r="E142" i="5"/>
  <c r="M142" i="5" s="1"/>
  <c r="E143" i="5"/>
  <c r="E144" i="5"/>
  <c r="H144" i="5" s="1"/>
  <c r="J144" i="5" s="1"/>
  <c r="E145" i="5"/>
  <c r="E146" i="5"/>
  <c r="H146" i="5" s="1"/>
  <c r="J146" i="5" s="1"/>
  <c r="E147" i="5"/>
  <c r="H147" i="5" s="1"/>
  <c r="J147" i="5" s="1"/>
  <c r="E148" i="5"/>
  <c r="E149" i="5"/>
  <c r="E150" i="5"/>
  <c r="M150" i="5" s="1"/>
  <c r="E151" i="5"/>
  <c r="M151" i="5" s="1"/>
  <c r="E152" i="5"/>
  <c r="E153" i="5"/>
  <c r="R153" i="5" s="1"/>
  <c r="E154" i="5"/>
  <c r="E155" i="5"/>
  <c r="E156" i="5"/>
  <c r="E157" i="5"/>
  <c r="E158" i="5"/>
  <c r="E159" i="5"/>
  <c r="E160" i="5"/>
  <c r="E161" i="5"/>
  <c r="E162" i="5"/>
  <c r="E163" i="5"/>
  <c r="E164" i="5"/>
  <c r="E165" i="5"/>
  <c r="H165" i="5" s="1"/>
  <c r="J165" i="5" s="1"/>
  <c r="E166" i="5"/>
  <c r="Q166" i="5" s="1"/>
  <c r="E167" i="5"/>
  <c r="E168" i="5"/>
  <c r="E169" i="5"/>
  <c r="E170" i="5"/>
  <c r="E171" i="5"/>
  <c r="E172" i="5"/>
  <c r="E173" i="5"/>
  <c r="I173" i="5" s="1"/>
  <c r="E174" i="5"/>
  <c r="E175" i="5"/>
  <c r="E176" i="5"/>
  <c r="E177" i="5"/>
  <c r="E178" i="5"/>
  <c r="E179" i="5"/>
  <c r="E180" i="5"/>
  <c r="E181" i="5"/>
  <c r="E182" i="5"/>
  <c r="I182" i="5" s="1"/>
  <c r="E183" i="5"/>
  <c r="E184" i="5"/>
  <c r="E185" i="5"/>
  <c r="E186" i="5"/>
  <c r="E187" i="5"/>
  <c r="R187" i="5" s="1"/>
  <c r="E188" i="5"/>
  <c r="E189" i="5"/>
  <c r="E190" i="5"/>
  <c r="R190" i="5" s="1"/>
  <c r="E191" i="5"/>
  <c r="M191" i="5" s="1"/>
  <c r="E192" i="5"/>
  <c r="R192" i="5" s="1"/>
  <c r="E193" i="5"/>
  <c r="M193" i="5" s="1"/>
  <c r="E194" i="5"/>
  <c r="Q194" i="5" s="1"/>
  <c r="E195" i="5"/>
  <c r="M195" i="5" s="1"/>
  <c r="E196" i="5"/>
  <c r="E197" i="5"/>
  <c r="E198" i="5"/>
  <c r="I198" i="5" s="1"/>
  <c r="E199" i="5"/>
  <c r="R199" i="5" s="1"/>
  <c r="E200" i="5"/>
  <c r="E201" i="5"/>
  <c r="H201" i="5" s="1"/>
  <c r="J201" i="5" s="1"/>
  <c r="E202" i="5"/>
  <c r="I202" i="5" s="1"/>
  <c r="E203" i="5"/>
  <c r="E204" i="5"/>
  <c r="E205" i="5"/>
  <c r="E206" i="5"/>
  <c r="M206" i="5" s="1"/>
  <c r="E207" i="5"/>
  <c r="Q207" i="5" s="1"/>
  <c r="E208" i="5"/>
  <c r="E209" i="5"/>
  <c r="E210" i="5"/>
  <c r="E211" i="5"/>
  <c r="E212" i="5"/>
  <c r="E213" i="5"/>
  <c r="E214" i="5"/>
  <c r="M214" i="5" s="1"/>
  <c r="E215" i="5"/>
  <c r="H215" i="5" s="1"/>
  <c r="J215" i="5" s="1"/>
  <c r="E216" i="5"/>
  <c r="I216" i="5" s="1"/>
  <c r="E217" i="5"/>
  <c r="H217" i="5" s="1"/>
  <c r="J217" i="5" s="1"/>
  <c r="E218" i="5"/>
  <c r="M218" i="5" s="1"/>
  <c r="E219" i="5"/>
  <c r="E220" i="5"/>
  <c r="E221" i="5"/>
  <c r="E222" i="5"/>
  <c r="R222" i="5" s="1"/>
  <c r="E223" i="5"/>
  <c r="E224" i="5"/>
  <c r="I224" i="5" s="1"/>
  <c r="E225" i="5"/>
  <c r="E226" i="5"/>
  <c r="E227" i="5"/>
  <c r="E228" i="5"/>
  <c r="E229" i="5"/>
  <c r="H229" i="5" s="1"/>
  <c r="J229" i="5" s="1"/>
  <c r="E230" i="5"/>
  <c r="E231" i="5"/>
  <c r="Q231" i="5" s="1"/>
  <c r="E232" i="5"/>
  <c r="R232" i="5" s="1"/>
  <c r="E233" i="5"/>
  <c r="R233" i="5" s="1"/>
  <c r="E234" i="5"/>
  <c r="I234" i="5" s="1"/>
  <c r="E235" i="5"/>
  <c r="I235" i="5" s="1"/>
  <c r="E236" i="5"/>
  <c r="E237" i="5"/>
  <c r="E238" i="5"/>
  <c r="H238" i="5" s="1"/>
  <c r="J238" i="5" s="1"/>
  <c r="E239" i="5"/>
  <c r="Q239" i="5" s="1"/>
  <c r="E240" i="5"/>
  <c r="E241" i="5"/>
  <c r="R241" i="5" s="1"/>
  <c r="E242" i="5"/>
  <c r="I242" i="5" s="1"/>
  <c r="E243" i="5"/>
  <c r="I243" i="5" s="1"/>
  <c r="E244" i="5"/>
  <c r="E245" i="5"/>
  <c r="E246" i="5"/>
  <c r="M246" i="5" s="1"/>
  <c r="E247" i="5"/>
  <c r="H247" i="5" s="1"/>
  <c r="J247" i="5" s="1"/>
  <c r="E248" i="5"/>
  <c r="E249" i="5"/>
  <c r="E250" i="5"/>
  <c r="H250" i="5" s="1"/>
  <c r="J250" i="5" s="1"/>
  <c r="E251" i="5"/>
  <c r="M251" i="5" s="1"/>
  <c r="E252" i="5"/>
  <c r="E253" i="5"/>
  <c r="E254" i="5"/>
  <c r="I254" i="5" s="1"/>
  <c r="E255" i="5"/>
  <c r="Q255" i="5" s="1"/>
  <c r="E256" i="5"/>
  <c r="E257" i="5"/>
  <c r="M257" i="5" s="1"/>
  <c r="E258" i="5"/>
  <c r="I258" i="5" s="1"/>
  <c r="E259" i="5"/>
  <c r="E260" i="5"/>
  <c r="E261" i="5"/>
  <c r="E262" i="5"/>
  <c r="Q262" i="5" s="1"/>
  <c r="E263" i="5"/>
  <c r="E264" i="5"/>
  <c r="M264" i="5" s="1"/>
  <c r="E265" i="5"/>
  <c r="Q265" i="5" s="1"/>
  <c r="E266" i="5"/>
  <c r="Q266" i="5" s="1"/>
  <c r="E267" i="5"/>
  <c r="E268" i="5"/>
  <c r="E269" i="5"/>
  <c r="I269" i="5" s="1"/>
  <c r="E270" i="5"/>
  <c r="Q270" i="5" s="1"/>
  <c r="E271" i="5"/>
  <c r="R271" i="5" s="1"/>
  <c r="E272" i="5"/>
  <c r="I272" i="5" s="1"/>
  <c r="E273" i="5"/>
  <c r="H273" i="5" s="1"/>
  <c r="J273" i="5" s="1"/>
  <c r="E274" i="5"/>
  <c r="E275" i="5"/>
  <c r="E276" i="5"/>
  <c r="E277" i="5"/>
  <c r="E278" i="5"/>
  <c r="R278" i="5" s="1"/>
  <c r="E279" i="5"/>
  <c r="I279" i="5" s="1"/>
  <c r="E280" i="5"/>
  <c r="R280" i="5" s="1"/>
  <c r="E281" i="5"/>
  <c r="E282" i="5"/>
  <c r="E283" i="5"/>
  <c r="E284" i="5"/>
  <c r="E285" i="5"/>
  <c r="E286" i="5"/>
  <c r="I286" i="5" s="1"/>
  <c r="E287" i="5"/>
  <c r="M287" i="5" s="1"/>
  <c r="E288" i="5"/>
  <c r="R288" i="5" s="1"/>
  <c r="E289" i="5"/>
  <c r="E290" i="5"/>
  <c r="E291" i="5"/>
  <c r="E292" i="5"/>
  <c r="E293" i="5"/>
  <c r="E294" i="5"/>
  <c r="M294" i="5" s="1"/>
  <c r="E295" i="5"/>
  <c r="H295" i="5" s="1"/>
  <c r="J295" i="5" s="1"/>
  <c r="E296" i="5"/>
  <c r="H296" i="5" s="1"/>
  <c r="J296" i="5" s="1"/>
  <c r="E297" i="5"/>
  <c r="E298" i="5"/>
  <c r="E299" i="5"/>
  <c r="I299" i="5" s="1"/>
  <c r="E300" i="5"/>
  <c r="E301" i="5"/>
  <c r="E302" i="5"/>
  <c r="H302" i="5" s="1"/>
  <c r="J302" i="5" s="1"/>
  <c r="E303" i="5"/>
  <c r="M303" i="5" s="1"/>
  <c r="E304" i="5"/>
  <c r="E305" i="5"/>
  <c r="E306" i="5"/>
  <c r="M306" i="5" s="1"/>
  <c r="E307" i="5"/>
  <c r="R307" i="5" s="1"/>
  <c r="E308" i="5"/>
  <c r="E309" i="5"/>
  <c r="E310" i="5"/>
  <c r="I310" i="5" s="1"/>
  <c r="E311" i="5"/>
  <c r="M311" i="5" s="1"/>
  <c r="E312" i="5"/>
  <c r="E313" i="5"/>
  <c r="E314" i="5"/>
  <c r="I314" i="5" s="1"/>
  <c r="E315" i="5"/>
  <c r="E316" i="5"/>
  <c r="E317" i="5"/>
  <c r="E318" i="5"/>
  <c r="R318" i="5" s="1"/>
  <c r="E319" i="5"/>
  <c r="H319" i="5" s="1"/>
  <c r="J319" i="5" s="1"/>
  <c r="E320" i="5"/>
  <c r="M320" i="5" s="1"/>
  <c r="E321" i="5"/>
  <c r="M321" i="5" s="1"/>
  <c r="E322" i="5"/>
  <c r="H322" i="5" s="1"/>
  <c r="J322" i="5" s="1"/>
  <c r="E323" i="5"/>
  <c r="E324" i="5"/>
  <c r="E325" i="5"/>
  <c r="E326" i="5"/>
  <c r="I326" i="5" s="1"/>
  <c r="E327" i="5"/>
  <c r="M327" i="5" s="1"/>
  <c r="E328" i="5"/>
  <c r="M328" i="5" s="1"/>
  <c r="E329" i="5"/>
  <c r="Q329" i="5" s="1"/>
  <c r="E330" i="5"/>
  <c r="H330" i="5" s="1"/>
  <c r="J330" i="5" s="1"/>
  <c r="E331" i="5"/>
  <c r="E332" i="5"/>
  <c r="E333" i="5"/>
  <c r="E334" i="5"/>
  <c r="H334" i="5" s="1"/>
  <c r="J334" i="5" s="1"/>
  <c r="E335" i="5"/>
  <c r="R335" i="5" s="1"/>
  <c r="E336" i="5"/>
  <c r="E337" i="5"/>
  <c r="M337" i="5" s="1"/>
  <c r="E338" i="5"/>
  <c r="I338" i="5" s="1"/>
  <c r="E339" i="5"/>
  <c r="E340" i="5"/>
  <c r="E341" i="5"/>
  <c r="I341" i="5" s="1"/>
  <c r="E342" i="5"/>
  <c r="M342" i="5" s="1"/>
  <c r="E343" i="5"/>
  <c r="H343" i="5" s="1"/>
  <c r="J343" i="5" s="1"/>
  <c r="E344" i="5"/>
  <c r="M344" i="5" s="1"/>
  <c r="E345" i="5"/>
  <c r="R345" i="5" s="1"/>
  <c r="E346" i="5"/>
  <c r="Q346" i="5" s="1"/>
  <c r="E347" i="5"/>
  <c r="I347" i="5" s="1"/>
  <c r="E348" i="5"/>
  <c r="E349" i="5"/>
  <c r="M349" i="5" s="1"/>
  <c r="E350" i="5"/>
  <c r="Q350" i="5" s="1"/>
  <c r="E351" i="5"/>
  <c r="I351" i="5" s="1"/>
  <c r="E352" i="5"/>
  <c r="I352" i="5" s="1"/>
  <c r="E353" i="5"/>
  <c r="E354" i="5"/>
  <c r="Q354" i="5" s="1"/>
  <c r="E355" i="5"/>
  <c r="I355" i="5" s="1"/>
  <c r="E356" i="5"/>
  <c r="E357" i="5"/>
  <c r="R357" i="5" s="1"/>
  <c r="E358" i="5"/>
  <c r="R358" i="5" s="1"/>
  <c r="E359" i="5"/>
  <c r="H359" i="5" s="1"/>
  <c r="J359" i="5" s="1"/>
  <c r="E360" i="5"/>
  <c r="I360" i="5" s="1"/>
  <c r="E361" i="5"/>
  <c r="E362" i="5"/>
  <c r="M362" i="5" s="1"/>
  <c r="E363" i="5"/>
  <c r="I363" i="5" s="1"/>
  <c r="E3" i="5"/>
  <c r="AH4" i="4"/>
  <c r="AH5" i="4"/>
  <c r="AH6" i="4"/>
  <c r="AH7" i="4"/>
  <c r="AH8" i="4"/>
  <c r="AH9" i="4"/>
  <c r="AH10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" i="4"/>
  <c r="M3" i="9" l="1"/>
  <c r="C14" i="6"/>
  <c r="C13" i="6"/>
  <c r="H11" i="5"/>
  <c r="J11" i="5" s="1"/>
  <c r="K11" i="5" s="1"/>
  <c r="L11" i="5" s="1"/>
  <c r="N11" i="5" s="1"/>
  <c r="Q280" i="5"/>
  <c r="R246" i="5"/>
  <c r="R354" i="5"/>
  <c r="S354" i="5" s="1"/>
  <c r="H326" i="5"/>
  <c r="J326" i="5" s="1"/>
  <c r="K326" i="5" s="1"/>
  <c r="L326" i="5" s="1"/>
  <c r="N326" i="5" s="1"/>
  <c r="H288" i="5"/>
  <c r="J288" i="5" s="1"/>
  <c r="H251" i="5"/>
  <c r="J251" i="5" s="1"/>
  <c r="R17" i="5"/>
  <c r="I7" i="5"/>
  <c r="K7" i="5" s="1"/>
  <c r="L7" i="5" s="1"/>
  <c r="H344" i="5"/>
  <c r="J344" i="5" s="1"/>
  <c r="M314" i="5"/>
  <c r="Q17" i="5"/>
  <c r="M307" i="5"/>
  <c r="R265" i="5"/>
  <c r="S265" i="5" s="1"/>
  <c r="U265" i="5" s="1"/>
  <c r="Q217" i="5"/>
  <c r="H363" i="5"/>
  <c r="J363" i="5" s="1"/>
  <c r="K363" i="5" s="1"/>
  <c r="L363" i="5" s="1"/>
  <c r="M338" i="5"/>
  <c r="I303" i="5"/>
  <c r="I262" i="5"/>
  <c r="H207" i="5"/>
  <c r="J207" i="5" s="1"/>
  <c r="M16" i="5"/>
  <c r="M360" i="5"/>
  <c r="M335" i="5"/>
  <c r="M258" i="5"/>
  <c r="M201" i="5"/>
  <c r="R346" i="5"/>
  <c r="S346" i="5" s="1"/>
  <c r="I15" i="5"/>
  <c r="R254" i="5"/>
  <c r="R3" i="5"/>
  <c r="M356" i="5"/>
  <c r="H356" i="5"/>
  <c r="J356" i="5" s="1"/>
  <c r="I356" i="5"/>
  <c r="Q356" i="5"/>
  <c r="R356" i="5"/>
  <c r="H348" i="5"/>
  <c r="J348" i="5" s="1"/>
  <c r="M348" i="5"/>
  <c r="I348" i="5"/>
  <c r="Q348" i="5"/>
  <c r="R348" i="5"/>
  <c r="Q340" i="5"/>
  <c r="R340" i="5"/>
  <c r="H340" i="5"/>
  <c r="J340" i="5" s="1"/>
  <c r="I340" i="5"/>
  <c r="M340" i="5"/>
  <c r="H332" i="5"/>
  <c r="J332" i="5" s="1"/>
  <c r="I332" i="5"/>
  <c r="R332" i="5"/>
  <c r="Q332" i="5"/>
  <c r="M332" i="5"/>
  <c r="H324" i="5"/>
  <c r="J324" i="5" s="1"/>
  <c r="I324" i="5"/>
  <c r="Q324" i="5"/>
  <c r="M324" i="5"/>
  <c r="R324" i="5"/>
  <c r="M316" i="5"/>
  <c r="Q316" i="5"/>
  <c r="R316" i="5"/>
  <c r="H316" i="5"/>
  <c r="J316" i="5" s="1"/>
  <c r="I316" i="5"/>
  <c r="I308" i="5"/>
  <c r="M308" i="5"/>
  <c r="Q308" i="5"/>
  <c r="R308" i="5"/>
  <c r="H308" i="5"/>
  <c r="J308" i="5" s="1"/>
  <c r="R300" i="5"/>
  <c r="H300" i="5"/>
  <c r="J300" i="5" s="1"/>
  <c r="M300" i="5"/>
  <c r="Q300" i="5"/>
  <c r="I300" i="5"/>
  <c r="M292" i="5"/>
  <c r="Q292" i="5"/>
  <c r="R292" i="5"/>
  <c r="H292" i="5"/>
  <c r="J292" i="5" s="1"/>
  <c r="I292" i="5"/>
  <c r="H284" i="5"/>
  <c r="J284" i="5" s="1"/>
  <c r="I284" i="5"/>
  <c r="M284" i="5"/>
  <c r="R284" i="5"/>
  <c r="Q284" i="5"/>
  <c r="Q276" i="5"/>
  <c r="R276" i="5"/>
  <c r="I276" i="5"/>
  <c r="M276" i="5"/>
  <c r="H276" i="5"/>
  <c r="J276" i="5" s="1"/>
  <c r="M268" i="5"/>
  <c r="Q268" i="5"/>
  <c r="R268" i="5"/>
  <c r="H268" i="5"/>
  <c r="J268" i="5" s="1"/>
  <c r="I268" i="5"/>
  <c r="I260" i="5"/>
  <c r="M260" i="5"/>
  <c r="Q260" i="5"/>
  <c r="R260" i="5"/>
  <c r="H260" i="5"/>
  <c r="J260" i="5" s="1"/>
  <c r="H252" i="5"/>
  <c r="J252" i="5" s="1"/>
  <c r="I252" i="5"/>
  <c r="M252" i="5"/>
  <c r="R252" i="5"/>
  <c r="Q252" i="5"/>
  <c r="H244" i="5"/>
  <c r="J244" i="5" s="1"/>
  <c r="I244" i="5"/>
  <c r="M244" i="5"/>
  <c r="Q244" i="5"/>
  <c r="R244" i="5"/>
  <c r="H236" i="5"/>
  <c r="J236" i="5" s="1"/>
  <c r="I236" i="5"/>
  <c r="Q236" i="5"/>
  <c r="R236" i="5"/>
  <c r="M236" i="5"/>
  <c r="H228" i="5"/>
  <c r="J228" i="5" s="1"/>
  <c r="I228" i="5"/>
  <c r="Q228" i="5"/>
  <c r="R228" i="5"/>
  <c r="M228" i="5"/>
  <c r="Q220" i="5"/>
  <c r="R220" i="5"/>
  <c r="H220" i="5"/>
  <c r="J220" i="5" s="1"/>
  <c r="I220" i="5"/>
  <c r="M220" i="5"/>
  <c r="M212" i="5"/>
  <c r="Q212" i="5"/>
  <c r="R212" i="5"/>
  <c r="H212" i="5"/>
  <c r="J212" i="5" s="1"/>
  <c r="I212" i="5"/>
  <c r="M204" i="5"/>
  <c r="Q204" i="5"/>
  <c r="R204" i="5"/>
  <c r="H204" i="5"/>
  <c r="J204" i="5" s="1"/>
  <c r="I204" i="5"/>
  <c r="M196" i="5"/>
  <c r="H196" i="5"/>
  <c r="J196" i="5" s="1"/>
  <c r="I196" i="5"/>
  <c r="R196" i="5"/>
  <c r="Q196" i="5"/>
  <c r="H188" i="5"/>
  <c r="J188" i="5" s="1"/>
  <c r="M188" i="5"/>
  <c r="I188" i="5"/>
  <c r="Q188" i="5"/>
  <c r="R188" i="5"/>
  <c r="M180" i="5"/>
  <c r="I180" i="5"/>
  <c r="Q180" i="5"/>
  <c r="R180" i="5"/>
  <c r="H180" i="5"/>
  <c r="J180" i="5" s="1"/>
  <c r="R172" i="5"/>
  <c r="H172" i="5"/>
  <c r="J172" i="5" s="1"/>
  <c r="I172" i="5"/>
  <c r="Q172" i="5"/>
  <c r="M172" i="5"/>
  <c r="M164" i="5"/>
  <c r="R164" i="5"/>
  <c r="I164" i="5"/>
  <c r="Q164" i="5"/>
  <c r="H164" i="5"/>
  <c r="J164" i="5" s="1"/>
  <c r="H156" i="5"/>
  <c r="J156" i="5" s="1"/>
  <c r="R156" i="5"/>
  <c r="I156" i="5"/>
  <c r="M156" i="5"/>
  <c r="Q156" i="5"/>
  <c r="H148" i="5"/>
  <c r="J148" i="5" s="1"/>
  <c r="M148" i="5"/>
  <c r="I148" i="5"/>
  <c r="Q148" i="5"/>
  <c r="R148" i="5"/>
  <c r="R140" i="5"/>
  <c r="I140" i="5"/>
  <c r="Q140" i="5"/>
  <c r="H140" i="5"/>
  <c r="J140" i="5" s="1"/>
  <c r="M140" i="5"/>
  <c r="M132" i="5"/>
  <c r="R132" i="5"/>
  <c r="H132" i="5"/>
  <c r="J132" i="5" s="1"/>
  <c r="Q132" i="5"/>
  <c r="I132" i="5"/>
  <c r="H124" i="5"/>
  <c r="J124" i="5" s="1"/>
  <c r="M124" i="5"/>
  <c r="Q124" i="5"/>
  <c r="I124" i="5"/>
  <c r="R124" i="5"/>
  <c r="Q116" i="5"/>
  <c r="H116" i="5"/>
  <c r="J116" i="5" s="1"/>
  <c r="I116" i="5"/>
  <c r="R116" i="5"/>
  <c r="M116" i="5"/>
  <c r="M108" i="5"/>
  <c r="H108" i="5"/>
  <c r="J108" i="5" s="1"/>
  <c r="I108" i="5"/>
  <c r="Q108" i="5"/>
  <c r="S108" i="5" s="1"/>
  <c r="R108" i="5"/>
  <c r="Q100" i="5"/>
  <c r="H100" i="5"/>
  <c r="J100" i="5" s="1"/>
  <c r="I100" i="5"/>
  <c r="M100" i="5"/>
  <c r="R100" i="5"/>
  <c r="H92" i="5"/>
  <c r="J92" i="5" s="1"/>
  <c r="M92" i="5"/>
  <c r="I92" i="5"/>
  <c r="Q92" i="5"/>
  <c r="R92" i="5"/>
  <c r="M84" i="5"/>
  <c r="Q84" i="5"/>
  <c r="H84" i="5"/>
  <c r="J84" i="5" s="1"/>
  <c r="I84" i="5"/>
  <c r="R84" i="5"/>
  <c r="H76" i="5"/>
  <c r="J76" i="5" s="1"/>
  <c r="M76" i="5"/>
  <c r="I76" i="5"/>
  <c r="Q76" i="5"/>
  <c r="R76" i="5"/>
  <c r="M68" i="5"/>
  <c r="Q68" i="5"/>
  <c r="R68" i="5"/>
  <c r="I68" i="5"/>
  <c r="K68" i="5" s="1"/>
  <c r="L68" i="5" s="1"/>
  <c r="H68" i="5"/>
  <c r="J68" i="5" s="1"/>
  <c r="H60" i="5"/>
  <c r="J60" i="5" s="1"/>
  <c r="I60" i="5"/>
  <c r="M60" i="5"/>
  <c r="Q60" i="5"/>
  <c r="R60" i="5"/>
  <c r="M52" i="5"/>
  <c r="Q52" i="5"/>
  <c r="R52" i="5"/>
  <c r="H52" i="5"/>
  <c r="J52" i="5" s="1"/>
  <c r="I52" i="5"/>
  <c r="H44" i="5"/>
  <c r="J44" i="5" s="1"/>
  <c r="I44" i="5"/>
  <c r="M44" i="5"/>
  <c r="Q44" i="5"/>
  <c r="R44" i="5"/>
  <c r="M36" i="5"/>
  <c r="Q36" i="5"/>
  <c r="R36" i="5"/>
  <c r="H36" i="5"/>
  <c r="J36" i="5" s="1"/>
  <c r="I36" i="5"/>
  <c r="H28" i="5"/>
  <c r="J28" i="5" s="1"/>
  <c r="M28" i="5"/>
  <c r="Q28" i="5"/>
  <c r="I28" i="5"/>
  <c r="R28" i="5"/>
  <c r="Q12" i="5"/>
  <c r="R12" i="5"/>
  <c r="I12" i="5"/>
  <c r="H12" i="5"/>
  <c r="J12" i="5" s="1"/>
  <c r="M12" i="5"/>
  <c r="H357" i="5"/>
  <c r="J357" i="5" s="1"/>
  <c r="I357" i="5"/>
  <c r="M357" i="5"/>
  <c r="H349" i="5"/>
  <c r="J349" i="5" s="1"/>
  <c r="I349" i="5"/>
  <c r="Q349" i="5"/>
  <c r="R341" i="5"/>
  <c r="M333" i="5"/>
  <c r="Q333" i="5"/>
  <c r="R333" i="5"/>
  <c r="H325" i="5"/>
  <c r="J325" i="5" s="1"/>
  <c r="I325" i="5"/>
  <c r="M325" i="5"/>
  <c r="R325" i="5"/>
  <c r="H317" i="5"/>
  <c r="J317" i="5" s="1"/>
  <c r="M317" i="5"/>
  <c r="M309" i="5"/>
  <c r="Q309" i="5"/>
  <c r="R309" i="5"/>
  <c r="H309" i="5"/>
  <c r="J309" i="5" s="1"/>
  <c r="H301" i="5"/>
  <c r="J301" i="5" s="1"/>
  <c r="I301" i="5"/>
  <c r="Q301" i="5"/>
  <c r="Q293" i="5"/>
  <c r="R293" i="5"/>
  <c r="I293" i="5"/>
  <c r="I285" i="5"/>
  <c r="M285" i="5"/>
  <c r="Q285" i="5"/>
  <c r="H277" i="5"/>
  <c r="J277" i="5" s="1"/>
  <c r="M277" i="5"/>
  <c r="M269" i="5"/>
  <c r="Q269" i="5"/>
  <c r="R269" i="5"/>
  <c r="H269" i="5"/>
  <c r="J269" i="5" s="1"/>
  <c r="Q261" i="5"/>
  <c r="R261" i="5"/>
  <c r="H261" i="5"/>
  <c r="J261" i="5" s="1"/>
  <c r="M253" i="5"/>
  <c r="Q253" i="5"/>
  <c r="R253" i="5"/>
  <c r="Q245" i="5"/>
  <c r="R245" i="5"/>
  <c r="H245" i="5"/>
  <c r="J245" i="5" s="1"/>
  <c r="I237" i="5"/>
  <c r="M237" i="5"/>
  <c r="Q237" i="5"/>
  <c r="R237" i="5"/>
  <c r="I229" i="5"/>
  <c r="M229" i="5"/>
  <c r="Q229" i="5"/>
  <c r="R229" i="5"/>
  <c r="H221" i="5"/>
  <c r="J221" i="5" s="1"/>
  <c r="I221" i="5"/>
  <c r="Q221" i="5"/>
  <c r="R221" i="5"/>
  <c r="R213" i="5"/>
  <c r="I213" i="5"/>
  <c r="M213" i="5"/>
  <c r="H205" i="5"/>
  <c r="J205" i="5" s="1"/>
  <c r="M205" i="5"/>
  <c r="Q205" i="5"/>
  <c r="M197" i="5"/>
  <c r="Q197" i="5"/>
  <c r="R197" i="5"/>
  <c r="H197" i="5"/>
  <c r="J197" i="5" s="1"/>
  <c r="M189" i="5"/>
  <c r="I189" i="5"/>
  <c r="Q189" i="5"/>
  <c r="M181" i="5"/>
  <c r="H181" i="5"/>
  <c r="J181" i="5" s="1"/>
  <c r="I181" i="5"/>
  <c r="Q181" i="5"/>
  <c r="R181" i="5"/>
  <c r="M173" i="5"/>
  <c r="Q173" i="5"/>
  <c r="R173" i="5"/>
  <c r="H173" i="5"/>
  <c r="J173" i="5" s="1"/>
  <c r="K173" i="5" s="1"/>
  <c r="L173" i="5" s="1"/>
  <c r="M165" i="5"/>
  <c r="I165" i="5"/>
  <c r="Q165" i="5"/>
  <c r="R165" i="5"/>
  <c r="M157" i="5"/>
  <c r="R157" i="5"/>
  <c r="H157" i="5"/>
  <c r="J157" i="5" s="1"/>
  <c r="Q157" i="5"/>
  <c r="H149" i="5"/>
  <c r="J149" i="5" s="1"/>
  <c r="R149" i="5"/>
  <c r="M149" i="5"/>
  <c r="Q149" i="5"/>
  <c r="I141" i="5"/>
  <c r="Q141" i="5"/>
  <c r="H141" i="5"/>
  <c r="J141" i="5" s="1"/>
  <c r="M141" i="5"/>
  <c r="R133" i="5"/>
  <c r="H133" i="5"/>
  <c r="J133" i="5" s="1"/>
  <c r="I133" i="5"/>
  <c r="M133" i="5"/>
  <c r="Q133" i="5"/>
  <c r="M125" i="5"/>
  <c r="R125" i="5"/>
  <c r="H125" i="5"/>
  <c r="J125" i="5" s="1"/>
  <c r="I125" i="5"/>
  <c r="H117" i="5"/>
  <c r="J117" i="5" s="1"/>
  <c r="I117" i="5"/>
  <c r="M117" i="5"/>
  <c r="Q117" i="5"/>
  <c r="R109" i="5"/>
  <c r="I109" i="5"/>
  <c r="M109" i="5"/>
  <c r="Q109" i="5"/>
  <c r="H109" i="5"/>
  <c r="J109" i="5" s="1"/>
  <c r="I101" i="5"/>
  <c r="Q101" i="5"/>
  <c r="R101" i="5"/>
  <c r="H101" i="5"/>
  <c r="J101" i="5" s="1"/>
  <c r="M101" i="5"/>
  <c r="R93" i="5"/>
  <c r="H93" i="5"/>
  <c r="J93" i="5" s="1"/>
  <c r="I93" i="5"/>
  <c r="M93" i="5"/>
  <c r="Q93" i="5"/>
  <c r="I85" i="5"/>
  <c r="H85" i="5"/>
  <c r="J85" i="5" s="1"/>
  <c r="M85" i="5"/>
  <c r="Q85" i="5"/>
  <c r="R85" i="5"/>
  <c r="I77" i="5"/>
  <c r="M77" i="5"/>
  <c r="H77" i="5"/>
  <c r="J77" i="5" s="1"/>
  <c r="R77" i="5"/>
  <c r="I69" i="5"/>
  <c r="H69" i="5"/>
  <c r="J69" i="5" s="1"/>
  <c r="M69" i="5"/>
  <c r="Q69" i="5"/>
  <c r="R69" i="5"/>
  <c r="I61" i="5"/>
  <c r="M61" i="5"/>
  <c r="Q61" i="5"/>
  <c r="H61" i="5"/>
  <c r="J61" i="5" s="1"/>
  <c r="R61" i="5"/>
  <c r="I53" i="5"/>
  <c r="R53" i="5"/>
  <c r="H53" i="5"/>
  <c r="J53" i="5" s="1"/>
  <c r="M53" i="5"/>
  <c r="Q53" i="5"/>
  <c r="H45" i="5"/>
  <c r="J45" i="5" s="1"/>
  <c r="I45" i="5"/>
  <c r="M45" i="5"/>
  <c r="Q45" i="5"/>
  <c r="R45" i="5"/>
  <c r="R37" i="5"/>
  <c r="I37" i="5"/>
  <c r="M37" i="5"/>
  <c r="H37" i="5"/>
  <c r="J37" i="5" s="1"/>
  <c r="Q37" i="5"/>
  <c r="H29" i="5"/>
  <c r="J29" i="5" s="1"/>
  <c r="I29" i="5"/>
  <c r="M29" i="5"/>
  <c r="Q29" i="5"/>
  <c r="R29" i="5"/>
  <c r="I21" i="5"/>
  <c r="R21" i="5"/>
  <c r="H21" i="5"/>
  <c r="J21" i="5" s="1"/>
  <c r="Q21" i="5"/>
  <c r="M21" i="5"/>
  <c r="R5" i="5"/>
  <c r="Q16" i="5"/>
  <c r="R13" i="5"/>
  <c r="S13" i="5" s="1"/>
  <c r="M7" i="5"/>
  <c r="M5" i="5"/>
  <c r="R360" i="5"/>
  <c r="H358" i="5"/>
  <c r="J358" i="5" s="1"/>
  <c r="Q352" i="5"/>
  <c r="R349" i="5"/>
  <c r="M341" i="5"/>
  <c r="R338" i="5"/>
  <c r="H333" i="5"/>
  <c r="J333" i="5" s="1"/>
  <c r="Q314" i="5"/>
  <c r="I277" i="5"/>
  <c r="Q258" i="5"/>
  <c r="H213" i="5"/>
  <c r="J213" i="5" s="1"/>
  <c r="H189" i="5"/>
  <c r="J189" i="5" s="1"/>
  <c r="I157" i="5"/>
  <c r="K157" i="5" s="1"/>
  <c r="L157" i="5" s="1"/>
  <c r="N157" i="5" s="1"/>
  <c r="H4" i="5"/>
  <c r="J4" i="5" s="1"/>
  <c r="I4" i="5"/>
  <c r="R4" i="5"/>
  <c r="M355" i="5"/>
  <c r="Q355" i="5"/>
  <c r="R355" i="5"/>
  <c r="H355" i="5"/>
  <c r="J355" i="5" s="1"/>
  <c r="K355" i="5" s="1"/>
  <c r="L355" i="5" s="1"/>
  <c r="Q347" i="5"/>
  <c r="R347" i="5"/>
  <c r="H347" i="5"/>
  <c r="J347" i="5" s="1"/>
  <c r="H339" i="5"/>
  <c r="J339" i="5" s="1"/>
  <c r="I339" i="5"/>
  <c r="M339" i="5"/>
  <c r="R331" i="5"/>
  <c r="I331" i="5"/>
  <c r="Q323" i="5"/>
  <c r="R323" i="5"/>
  <c r="H323" i="5"/>
  <c r="J323" i="5" s="1"/>
  <c r="H315" i="5"/>
  <c r="J315" i="5" s="1"/>
  <c r="I315" i="5"/>
  <c r="M315" i="5"/>
  <c r="R315" i="5"/>
  <c r="H307" i="5"/>
  <c r="J307" i="5" s="1"/>
  <c r="I307" i="5"/>
  <c r="Q307" i="5"/>
  <c r="M299" i="5"/>
  <c r="Q299" i="5"/>
  <c r="R299" i="5"/>
  <c r="H291" i="5"/>
  <c r="J291" i="5" s="1"/>
  <c r="I291" i="5"/>
  <c r="M291" i="5"/>
  <c r="Q291" i="5"/>
  <c r="H283" i="5"/>
  <c r="J283" i="5" s="1"/>
  <c r="M283" i="5"/>
  <c r="I275" i="5"/>
  <c r="M275" i="5"/>
  <c r="Q275" i="5"/>
  <c r="R275" i="5"/>
  <c r="M267" i="5"/>
  <c r="R267" i="5"/>
  <c r="H259" i="5"/>
  <c r="J259" i="5" s="1"/>
  <c r="I259" i="5"/>
  <c r="Q259" i="5"/>
  <c r="R251" i="5"/>
  <c r="I251" i="5"/>
  <c r="H243" i="5"/>
  <c r="J243" i="5" s="1"/>
  <c r="K243" i="5" s="1"/>
  <c r="L243" i="5" s="1"/>
  <c r="M243" i="5"/>
  <c r="R235" i="5"/>
  <c r="H235" i="5"/>
  <c r="J235" i="5" s="1"/>
  <c r="M235" i="5"/>
  <c r="Q227" i="5"/>
  <c r="R227" i="5"/>
  <c r="H227" i="5"/>
  <c r="J227" i="5" s="1"/>
  <c r="M227" i="5"/>
  <c r="I219" i="5"/>
  <c r="M219" i="5"/>
  <c r="Q219" i="5"/>
  <c r="I211" i="5"/>
  <c r="M211" i="5"/>
  <c r="R211" i="5"/>
  <c r="H203" i="5"/>
  <c r="J203" i="5" s="1"/>
  <c r="I203" i="5"/>
  <c r="M203" i="5"/>
  <c r="R203" i="5"/>
  <c r="H195" i="5"/>
  <c r="J195" i="5" s="1"/>
  <c r="Q195" i="5"/>
  <c r="R195" i="5"/>
  <c r="I195" i="5"/>
  <c r="H187" i="5"/>
  <c r="J187" i="5" s="1"/>
  <c r="I187" i="5"/>
  <c r="Q187" i="5"/>
  <c r="S187" i="5" s="1"/>
  <c r="H179" i="5"/>
  <c r="J179" i="5" s="1"/>
  <c r="I179" i="5"/>
  <c r="M179" i="5"/>
  <c r="Q179" i="5"/>
  <c r="R179" i="5"/>
  <c r="Q171" i="5"/>
  <c r="R171" i="5"/>
  <c r="H171" i="5"/>
  <c r="J171" i="5" s="1"/>
  <c r="I171" i="5"/>
  <c r="H163" i="5"/>
  <c r="J163" i="5" s="1"/>
  <c r="M163" i="5"/>
  <c r="I163" i="5"/>
  <c r="Q163" i="5"/>
  <c r="R163" i="5"/>
  <c r="H155" i="5"/>
  <c r="J155" i="5" s="1"/>
  <c r="Q155" i="5"/>
  <c r="M155" i="5"/>
  <c r="R155" i="5"/>
  <c r="Q147" i="5"/>
  <c r="I147" i="5"/>
  <c r="K147" i="5" s="1"/>
  <c r="L147" i="5" s="1"/>
  <c r="M147" i="5"/>
  <c r="R147" i="5"/>
  <c r="I139" i="5"/>
  <c r="Q139" i="5"/>
  <c r="H139" i="5"/>
  <c r="J139" i="5" s="1"/>
  <c r="R139" i="5"/>
  <c r="H131" i="5"/>
  <c r="J131" i="5" s="1"/>
  <c r="M131" i="5"/>
  <c r="Q131" i="5"/>
  <c r="R131" i="5"/>
  <c r="H123" i="5"/>
  <c r="J123" i="5" s="1"/>
  <c r="M123" i="5"/>
  <c r="I123" i="5"/>
  <c r="Q123" i="5"/>
  <c r="I115" i="5"/>
  <c r="Q115" i="5"/>
  <c r="R115" i="5"/>
  <c r="H115" i="5"/>
  <c r="J115" i="5" s="1"/>
  <c r="M115" i="5"/>
  <c r="H107" i="5"/>
  <c r="J107" i="5" s="1"/>
  <c r="Q107" i="5"/>
  <c r="I107" i="5"/>
  <c r="M107" i="5"/>
  <c r="R107" i="5"/>
  <c r="I99" i="5"/>
  <c r="R99" i="5"/>
  <c r="H99" i="5"/>
  <c r="J99" i="5" s="1"/>
  <c r="M99" i="5"/>
  <c r="Q99" i="5"/>
  <c r="R91" i="5"/>
  <c r="H91" i="5"/>
  <c r="J91" i="5" s="1"/>
  <c r="I91" i="5"/>
  <c r="M91" i="5"/>
  <c r="Q91" i="5"/>
  <c r="H83" i="5"/>
  <c r="J83" i="5" s="1"/>
  <c r="I83" i="5"/>
  <c r="R83" i="5"/>
  <c r="M83" i="5"/>
  <c r="Q83" i="5"/>
  <c r="R75" i="5"/>
  <c r="H75" i="5"/>
  <c r="J75" i="5" s="1"/>
  <c r="Q75" i="5"/>
  <c r="I75" i="5"/>
  <c r="M75" i="5"/>
  <c r="H67" i="5"/>
  <c r="J67" i="5" s="1"/>
  <c r="I67" i="5"/>
  <c r="M67" i="5"/>
  <c r="R67" i="5"/>
  <c r="Q67" i="5"/>
  <c r="R59" i="5"/>
  <c r="H59" i="5"/>
  <c r="J59" i="5" s="1"/>
  <c r="Q59" i="5"/>
  <c r="I59" i="5"/>
  <c r="M59" i="5"/>
  <c r="H51" i="5"/>
  <c r="J51" i="5" s="1"/>
  <c r="I51" i="5"/>
  <c r="M51" i="5"/>
  <c r="R51" i="5"/>
  <c r="Q51" i="5"/>
  <c r="Q43" i="5"/>
  <c r="R43" i="5"/>
  <c r="H43" i="5"/>
  <c r="J43" i="5" s="1"/>
  <c r="I43" i="5"/>
  <c r="M43" i="5"/>
  <c r="H35" i="5"/>
  <c r="J35" i="5" s="1"/>
  <c r="I35" i="5"/>
  <c r="M35" i="5"/>
  <c r="R35" i="5"/>
  <c r="Q35" i="5"/>
  <c r="M27" i="5"/>
  <c r="Q27" i="5"/>
  <c r="R27" i="5"/>
  <c r="H27" i="5"/>
  <c r="J27" i="5" s="1"/>
  <c r="I27" i="5"/>
  <c r="I19" i="5"/>
  <c r="I16" i="5"/>
  <c r="H15" i="5"/>
  <c r="J15" i="5" s="1"/>
  <c r="M13" i="5"/>
  <c r="R8" i="5"/>
  <c r="H5" i="5"/>
  <c r="J5" i="5" s="1"/>
  <c r="K5" i="5" s="1"/>
  <c r="L5" i="5" s="1"/>
  <c r="Q357" i="5"/>
  <c r="S357" i="5" s="1"/>
  <c r="U357" i="5" s="1"/>
  <c r="R343" i="5"/>
  <c r="H341" i="5"/>
  <c r="J341" i="5" s="1"/>
  <c r="Q325" i="5"/>
  <c r="S325" i="5" s="1"/>
  <c r="R321" i="5"/>
  <c r="R317" i="5"/>
  <c r="M310" i="5"/>
  <c r="R302" i="5"/>
  <c r="H299" i="5"/>
  <c r="J299" i="5" s="1"/>
  <c r="R291" i="5"/>
  <c r="R287" i="5"/>
  <c r="R283" i="5"/>
  <c r="M261" i="5"/>
  <c r="Q254" i="5"/>
  <c r="M238" i="5"/>
  <c r="Q211" i="5"/>
  <c r="M187" i="5"/>
  <c r="I155" i="5"/>
  <c r="Q125" i="5"/>
  <c r="S125" i="5" s="1"/>
  <c r="U125" i="5" s="1"/>
  <c r="N7" i="5"/>
  <c r="S280" i="5"/>
  <c r="U280" i="5" s="1"/>
  <c r="Q362" i="5"/>
  <c r="R362" i="5"/>
  <c r="H362" i="5"/>
  <c r="J362" i="5" s="1"/>
  <c r="I354" i="5"/>
  <c r="M354" i="5"/>
  <c r="H346" i="5"/>
  <c r="J346" i="5" s="1"/>
  <c r="I346" i="5"/>
  <c r="M346" i="5"/>
  <c r="H338" i="5"/>
  <c r="J338" i="5" s="1"/>
  <c r="Q338" i="5"/>
  <c r="S338" i="5" s="1"/>
  <c r="U338" i="5" s="1"/>
  <c r="M330" i="5"/>
  <c r="Q330" i="5"/>
  <c r="I322" i="5"/>
  <c r="M322" i="5"/>
  <c r="Q322" i="5"/>
  <c r="R322" i="5"/>
  <c r="R314" i="5"/>
  <c r="H314" i="5"/>
  <c r="J314" i="5" s="1"/>
  <c r="Q306" i="5"/>
  <c r="R306" i="5"/>
  <c r="H306" i="5"/>
  <c r="J306" i="5" s="1"/>
  <c r="H298" i="5"/>
  <c r="J298" i="5" s="1"/>
  <c r="I298" i="5"/>
  <c r="M298" i="5"/>
  <c r="R298" i="5"/>
  <c r="H290" i="5"/>
  <c r="J290" i="5" s="1"/>
  <c r="M290" i="5"/>
  <c r="M282" i="5"/>
  <c r="Q282" i="5"/>
  <c r="R282" i="5"/>
  <c r="H274" i="5"/>
  <c r="J274" i="5" s="1"/>
  <c r="I274" i="5"/>
  <c r="Q274" i="5"/>
  <c r="H266" i="5"/>
  <c r="J266" i="5" s="1"/>
  <c r="I266" i="5"/>
  <c r="M266" i="5"/>
  <c r="R266" i="5"/>
  <c r="S266" i="5" s="1"/>
  <c r="R258" i="5"/>
  <c r="H258" i="5"/>
  <c r="J258" i="5" s="1"/>
  <c r="I250" i="5"/>
  <c r="K250" i="5" s="1"/>
  <c r="L250" i="5" s="1"/>
  <c r="N250" i="5" s="1"/>
  <c r="M250" i="5"/>
  <c r="Q250" i="5"/>
  <c r="R250" i="5"/>
  <c r="M242" i="5"/>
  <c r="Q242" i="5"/>
  <c r="R242" i="5"/>
  <c r="H242" i="5"/>
  <c r="J242" i="5" s="1"/>
  <c r="K242" i="5" s="1"/>
  <c r="L242" i="5" s="1"/>
  <c r="N242" i="5" s="1"/>
  <c r="M234" i="5"/>
  <c r="Q234" i="5"/>
  <c r="R234" i="5"/>
  <c r="H234" i="5"/>
  <c r="J234" i="5" s="1"/>
  <c r="M226" i="5"/>
  <c r="Q226" i="5"/>
  <c r="R226" i="5"/>
  <c r="H226" i="5"/>
  <c r="J226" i="5" s="1"/>
  <c r="H218" i="5"/>
  <c r="J218" i="5" s="1"/>
  <c r="I218" i="5"/>
  <c r="Q218" i="5"/>
  <c r="R218" i="5"/>
  <c r="H210" i="5"/>
  <c r="J210" i="5" s="1"/>
  <c r="I210" i="5"/>
  <c r="Q210" i="5"/>
  <c r="R210" i="5"/>
  <c r="R202" i="5"/>
  <c r="H202" i="5"/>
  <c r="J202" i="5" s="1"/>
  <c r="M202" i="5"/>
  <c r="H194" i="5"/>
  <c r="J194" i="5" s="1"/>
  <c r="I194" i="5"/>
  <c r="M194" i="5"/>
  <c r="R194" i="5"/>
  <c r="R186" i="5"/>
  <c r="I186" i="5"/>
  <c r="M186" i="5"/>
  <c r="Q186" i="5"/>
  <c r="H186" i="5"/>
  <c r="J186" i="5" s="1"/>
  <c r="M178" i="5"/>
  <c r="I178" i="5"/>
  <c r="Q178" i="5"/>
  <c r="I170" i="5"/>
  <c r="R170" i="5"/>
  <c r="H170" i="5"/>
  <c r="J170" i="5" s="1"/>
  <c r="M170" i="5"/>
  <c r="M162" i="5"/>
  <c r="R162" i="5"/>
  <c r="S162" i="5" s="1"/>
  <c r="U162" i="5" s="1"/>
  <c r="H162" i="5"/>
  <c r="J162" i="5" s="1"/>
  <c r="I162" i="5"/>
  <c r="Q154" i="5"/>
  <c r="H154" i="5"/>
  <c r="J154" i="5" s="1"/>
  <c r="I154" i="5"/>
  <c r="M154" i="5"/>
  <c r="R154" i="5"/>
  <c r="I146" i="5"/>
  <c r="Q146" i="5"/>
  <c r="M146" i="5"/>
  <c r="R146" i="5"/>
  <c r="I138" i="5"/>
  <c r="Q138" i="5"/>
  <c r="H138" i="5"/>
  <c r="J138" i="5" s="1"/>
  <c r="M138" i="5"/>
  <c r="R138" i="5"/>
  <c r="H130" i="5"/>
  <c r="J130" i="5" s="1"/>
  <c r="M130" i="5"/>
  <c r="I130" i="5"/>
  <c r="Q130" i="5"/>
  <c r="R130" i="5"/>
  <c r="M122" i="5"/>
  <c r="R122" i="5"/>
  <c r="H122" i="5"/>
  <c r="J122" i="5" s="1"/>
  <c r="I122" i="5"/>
  <c r="H114" i="5"/>
  <c r="J114" i="5" s="1"/>
  <c r="I114" i="5"/>
  <c r="M114" i="5"/>
  <c r="Q114" i="5"/>
  <c r="R114" i="5"/>
  <c r="M106" i="5"/>
  <c r="H106" i="5"/>
  <c r="J106" i="5" s="1"/>
  <c r="I106" i="5"/>
  <c r="Q106" i="5"/>
  <c r="R106" i="5"/>
  <c r="I98" i="5"/>
  <c r="H98" i="5"/>
  <c r="J98" i="5" s="1"/>
  <c r="M98" i="5"/>
  <c r="Q98" i="5"/>
  <c r="R98" i="5"/>
  <c r="I90" i="5"/>
  <c r="M90" i="5"/>
  <c r="H90" i="5"/>
  <c r="J90" i="5" s="1"/>
  <c r="Q90" i="5"/>
  <c r="R90" i="5"/>
  <c r="Q82" i="5"/>
  <c r="R82" i="5"/>
  <c r="H82" i="5"/>
  <c r="J82" i="5" s="1"/>
  <c r="I82" i="5"/>
  <c r="M82" i="5"/>
  <c r="M74" i="5"/>
  <c r="H74" i="5"/>
  <c r="J74" i="5" s="1"/>
  <c r="I74" i="5"/>
  <c r="Q74" i="5"/>
  <c r="R74" i="5"/>
  <c r="H66" i="5"/>
  <c r="J66" i="5" s="1"/>
  <c r="I66" i="5"/>
  <c r="M66" i="5"/>
  <c r="Q66" i="5"/>
  <c r="R66" i="5"/>
  <c r="M58" i="5"/>
  <c r="Q58" i="5"/>
  <c r="H58" i="5"/>
  <c r="J58" i="5" s="1"/>
  <c r="I58" i="5"/>
  <c r="R58" i="5"/>
  <c r="H50" i="5"/>
  <c r="J50" i="5" s="1"/>
  <c r="R50" i="5"/>
  <c r="I50" i="5"/>
  <c r="M50" i="5"/>
  <c r="Q50" i="5"/>
  <c r="I42" i="5"/>
  <c r="M42" i="5"/>
  <c r="Q42" i="5"/>
  <c r="H42" i="5"/>
  <c r="J42" i="5" s="1"/>
  <c r="R42" i="5"/>
  <c r="R34" i="5"/>
  <c r="H34" i="5"/>
  <c r="J34" i="5" s="1"/>
  <c r="M34" i="5"/>
  <c r="I34" i="5"/>
  <c r="Q34" i="5"/>
  <c r="H26" i="5"/>
  <c r="J26" i="5" s="1"/>
  <c r="I26" i="5"/>
  <c r="M26" i="5"/>
  <c r="R26" i="5"/>
  <c r="Q26" i="5"/>
  <c r="H10" i="5"/>
  <c r="J10" i="5" s="1"/>
  <c r="Q10" i="5"/>
  <c r="S10" i="5" s="1"/>
  <c r="U10" i="5" s="1"/>
  <c r="H19" i="5"/>
  <c r="J19" i="5" s="1"/>
  <c r="R14" i="5"/>
  <c r="M10" i="5"/>
  <c r="M8" i="5"/>
  <c r="R6" i="5"/>
  <c r="Q4" i="5"/>
  <c r="S4" i="5" s="1"/>
  <c r="M359" i="5"/>
  <c r="H354" i="5"/>
  <c r="J354" i="5" s="1"/>
  <c r="M351" i="5"/>
  <c r="I343" i="5"/>
  <c r="R334" i="5"/>
  <c r="Q331" i="5"/>
  <c r="S331" i="5" s="1"/>
  <c r="U331" i="5" s="1"/>
  <c r="R328" i="5"/>
  <c r="Q317" i="5"/>
  <c r="S317" i="5" s="1"/>
  <c r="I306" i="5"/>
  <c r="K306" i="5" s="1"/>
  <c r="L306" i="5" s="1"/>
  <c r="Q298" i="5"/>
  <c r="R294" i="5"/>
  <c r="R290" i="5"/>
  <c r="Q283" i="5"/>
  <c r="M279" i="5"/>
  <c r="I261" i="5"/>
  <c r="M245" i="5"/>
  <c r="H211" i="5"/>
  <c r="J211" i="5" s="1"/>
  <c r="R205" i="5"/>
  <c r="R178" i="5"/>
  <c r="S178" i="5" s="1"/>
  <c r="M171" i="5"/>
  <c r="Q162" i="5"/>
  <c r="R144" i="5"/>
  <c r="R123" i="5"/>
  <c r="I361" i="5"/>
  <c r="M361" i="5"/>
  <c r="Q361" i="5"/>
  <c r="H353" i="5"/>
  <c r="J353" i="5" s="1"/>
  <c r="I353" i="5"/>
  <c r="R353" i="5"/>
  <c r="H345" i="5"/>
  <c r="J345" i="5" s="1"/>
  <c r="M345" i="5"/>
  <c r="Q337" i="5"/>
  <c r="R337" i="5"/>
  <c r="H337" i="5"/>
  <c r="J337" i="5" s="1"/>
  <c r="H329" i="5"/>
  <c r="J329" i="5" s="1"/>
  <c r="I329" i="5"/>
  <c r="M329" i="5"/>
  <c r="R329" i="5"/>
  <c r="S329" i="5" s="1"/>
  <c r="H321" i="5"/>
  <c r="J321" i="5" s="1"/>
  <c r="I321" i="5"/>
  <c r="Q321" i="5"/>
  <c r="M313" i="5"/>
  <c r="Q313" i="5"/>
  <c r="R313" i="5"/>
  <c r="H313" i="5"/>
  <c r="J313" i="5" s="1"/>
  <c r="H305" i="5"/>
  <c r="J305" i="5" s="1"/>
  <c r="I305" i="5"/>
  <c r="M305" i="5"/>
  <c r="Q305" i="5"/>
  <c r="H297" i="5"/>
  <c r="J297" i="5" s="1"/>
  <c r="M297" i="5"/>
  <c r="M289" i="5"/>
  <c r="Q289" i="5"/>
  <c r="R289" i="5"/>
  <c r="S289" i="5" s="1"/>
  <c r="H281" i="5"/>
  <c r="J281" i="5" s="1"/>
  <c r="I281" i="5"/>
  <c r="M281" i="5"/>
  <c r="R281" i="5"/>
  <c r="Q273" i="5"/>
  <c r="R273" i="5"/>
  <c r="I273" i="5"/>
  <c r="H265" i="5"/>
  <c r="J265" i="5" s="1"/>
  <c r="I265" i="5"/>
  <c r="M265" i="5"/>
  <c r="Q257" i="5"/>
  <c r="R257" i="5"/>
  <c r="I257" i="5"/>
  <c r="H249" i="5"/>
  <c r="J249" i="5" s="1"/>
  <c r="I249" i="5"/>
  <c r="M249" i="5"/>
  <c r="R249" i="5"/>
  <c r="I241" i="5"/>
  <c r="M241" i="5"/>
  <c r="Q241" i="5"/>
  <c r="S241" i="5" s="1"/>
  <c r="H233" i="5"/>
  <c r="J233" i="5" s="1"/>
  <c r="I233" i="5"/>
  <c r="M233" i="5"/>
  <c r="Q233" i="5"/>
  <c r="S233" i="5" s="1"/>
  <c r="H225" i="5"/>
  <c r="J225" i="5" s="1"/>
  <c r="I225" i="5"/>
  <c r="M225" i="5"/>
  <c r="R225" i="5"/>
  <c r="R217" i="5"/>
  <c r="I217" i="5"/>
  <c r="K217" i="5" s="1"/>
  <c r="L217" i="5" s="1"/>
  <c r="M217" i="5"/>
  <c r="R209" i="5"/>
  <c r="I209" i="5"/>
  <c r="M209" i="5"/>
  <c r="Q201" i="5"/>
  <c r="R201" i="5"/>
  <c r="I201" i="5"/>
  <c r="Q193" i="5"/>
  <c r="R193" i="5"/>
  <c r="H193" i="5"/>
  <c r="J193" i="5" s="1"/>
  <c r="I193" i="5"/>
  <c r="Q185" i="5"/>
  <c r="H185" i="5"/>
  <c r="J185" i="5" s="1"/>
  <c r="I185" i="5"/>
  <c r="K185" i="5" s="1"/>
  <c r="L185" i="5" s="1"/>
  <c r="M185" i="5"/>
  <c r="H177" i="5"/>
  <c r="J177" i="5" s="1"/>
  <c r="Q177" i="5"/>
  <c r="I177" i="5"/>
  <c r="M177" i="5"/>
  <c r="R177" i="5"/>
  <c r="I169" i="5"/>
  <c r="Q169" i="5"/>
  <c r="R169" i="5"/>
  <c r="H169" i="5"/>
  <c r="J169" i="5" s="1"/>
  <c r="Q161" i="5"/>
  <c r="H161" i="5"/>
  <c r="J161" i="5" s="1"/>
  <c r="I161" i="5"/>
  <c r="M161" i="5"/>
  <c r="Q153" i="5"/>
  <c r="S153" i="5" s="1"/>
  <c r="I153" i="5"/>
  <c r="M153" i="5"/>
  <c r="H145" i="5"/>
  <c r="J145" i="5" s="1"/>
  <c r="R145" i="5"/>
  <c r="I145" i="5"/>
  <c r="M145" i="5"/>
  <c r="Q145" i="5"/>
  <c r="H137" i="5"/>
  <c r="J137" i="5" s="1"/>
  <c r="I137" i="5"/>
  <c r="K137" i="5" s="1"/>
  <c r="L137" i="5" s="1"/>
  <c r="M137" i="5"/>
  <c r="Q137" i="5"/>
  <c r="S137" i="5" s="1"/>
  <c r="M129" i="5"/>
  <c r="R129" i="5"/>
  <c r="Q129" i="5"/>
  <c r="H129" i="5"/>
  <c r="J129" i="5" s="1"/>
  <c r="I121" i="5"/>
  <c r="M121" i="5"/>
  <c r="R121" i="5"/>
  <c r="H121" i="5"/>
  <c r="J121" i="5" s="1"/>
  <c r="Q121" i="5"/>
  <c r="Q113" i="5"/>
  <c r="S113" i="5" s="1"/>
  <c r="H113" i="5"/>
  <c r="J113" i="5" s="1"/>
  <c r="I113" i="5"/>
  <c r="M113" i="5"/>
  <c r="M105" i="5"/>
  <c r="Q105" i="5"/>
  <c r="S105" i="5" s="1"/>
  <c r="R105" i="5"/>
  <c r="H105" i="5"/>
  <c r="J105" i="5" s="1"/>
  <c r="Q97" i="5"/>
  <c r="R97" i="5"/>
  <c r="H97" i="5"/>
  <c r="J97" i="5" s="1"/>
  <c r="I97" i="5"/>
  <c r="M89" i="5"/>
  <c r="Q89" i="5"/>
  <c r="R89" i="5"/>
  <c r="H89" i="5"/>
  <c r="J89" i="5" s="1"/>
  <c r="Q81" i="5"/>
  <c r="R81" i="5"/>
  <c r="H81" i="5"/>
  <c r="J81" i="5" s="1"/>
  <c r="I81" i="5"/>
  <c r="M81" i="5"/>
  <c r="H73" i="5"/>
  <c r="J73" i="5" s="1"/>
  <c r="Q73" i="5"/>
  <c r="M73" i="5"/>
  <c r="R73" i="5"/>
  <c r="I73" i="5"/>
  <c r="Q65" i="5"/>
  <c r="R65" i="5"/>
  <c r="M65" i="5"/>
  <c r="H65" i="5"/>
  <c r="J65" i="5" s="1"/>
  <c r="I65" i="5"/>
  <c r="H57" i="5"/>
  <c r="J57" i="5" s="1"/>
  <c r="I57" i="5"/>
  <c r="Q57" i="5"/>
  <c r="M57" i="5"/>
  <c r="R57" i="5"/>
  <c r="Q49" i="5"/>
  <c r="R49" i="5"/>
  <c r="H49" i="5"/>
  <c r="J49" i="5" s="1"/>
  <c r="I49" i="5"/>
  <c r="M49" i="5"/>
  <c r="H41" i="5"/>
  <c r="J41" i="5" s="1"/>
  <c r="I41" i="5"/>
  <c r="Q41" i="5"/>
  <c r="R41" i="5"/>
  <c r="M41" i="5"/>
  <c r="M33" i="5"/>
  <c r="Q33" i="5"/>
  <c r="R33" i="5"/>
  <c r="H33" i="5"/>
  <c r="J33" i="5" s="1"/>
  <c r="I33" i="5"/>
  <c r="H25" i="5"/>
  <c r="J25" i="5" s="1"/>
  <c r="M25" i="5"/>
  <c r="Q25" i="5"/>
  <c r="I25" i="5"/>
  <c r="K25" i="5" s="1"/>
  <c r="L25" i="5" s="1"/>
  <c r="R25" i="5"/>
  <c r="I9" i="5"/>
  <c r="R18" i="5"/>
  <c r="Q14" i="5"/>
  <c r="I13" i="5"/>
  <c r="R11" i="5"/>
  <c r="I10" i="5"/>
  <c r="Q6" i="5"/>
  <c r="M4" i="5"/>
  <c r="I362" i="5"/>
  <c r="K362" i="5" s="1"/>
  <c r="L362" i="5" s="1"/>
  <c r="Q345" i="5"/>
  <c r="S345" i="5" s="1"/>
  <c r="U345" i="5" s="1"/>
  <c r="I337" i="5"/>
  <c r="Q334" i="5"/>
  <c r="M331" i="5"/>
  <c r="I317" i="5"/>
  <c r="I313" i="5"/>
  <c r="R305" i="5"/>
  <c r="S305" i="5" s="1"/>
  <c r="R301" i="5"/>
  <c r="R297" i="5"/>
  <c r="Q290" i="5"/>
  <c r="M286" i="5"/>
  <c r="I283" i="5"/>
  <c r="H275" i="5"/>
  <c r="J275" i="5" s="1"/>
  <c r="I253" i="5"/>
  <c r="Q249" i="5"/>
  <c r="I245" i="5"/>
  <c r="H241" i="5"/>
  <c r="J241" i="5" s="1"/>
  <c r="I227" i="5"/>
  <c r="K227" i="5" s="1"/>
  <c r="L227" i="5" s="1"/>
  <c r="M221" i="5"/>
  <c r="Q215" i="5"/>
  <c r="M210" i="5"/>
  <c r="I205" i="5"/>
  <c r="K205" i="5" s="1"/>
  <c r="L205" i="5" s="1"/>
  <c r="R185" i="5"/>
  <c r="S185" i="5" s="1"/>
  <c r="U185" i="5" s="1"/>
  <c r="H178" i="5"/>
  <c r="J178" i="5" s="1"/>
  <c r="Q170" i="5"/>
  <c r="S170" i="5" s="1"/>
  <c r="U170" i="5" s="1"/>
  <c r="R161" i="5"/>
  <c r="H153" i="5"/>
  <c r="J153" i="5" s="1"/>
  <c r="Q122" i="5"/>
  <c r="Q77" i="5"/>
  <c r="S77" i="5" s="1"/>
  <c r="H360" i="5"/>
  <c r="J360" i="5" s="1"/>
  <c r="K360" i="5" s="1"/>
  <c r="L360" i="5" s="1"/>
  <c r="Q360" i="5"/>
  <c r="S360" i="5" s="1"/>
  <c r="H352" i="5"/>
  <c r="J352" i="5" s="1"/>
  <c r="M352" i="5"/>
  <c r="R344" i="5"/>
  <c r="I344" i="5"/>
  <c r="K344" i="5" s="1"/>
  <c r="L344" i="5" s="1"/>
  <c r="I336" i="5"/>
  <c r="M336" i="5"/>
  <c r="H328" i="5"/>
  <c r="J328" i="5" s="1"/>
  <c r="I328" i="5"/>
  <c r="Q328" i="5"/>
  <c r="Q320" i="5"/>
  <c r="R320" i="5"/>
  <c r="I320" i="5"/>
  <c r="I312" i="5"/>
  <c r="M312" i="5"/>
  <c r="Q312" i="5"/>
  <c r="R312" i="5"/>
  <c r="H304" i="5"/>
  <c r="J304" i="5" s="1"/>
  <c r="I304" i="5"/>
  <c r="M304" i="5"/>
  <c r="Q296" i="5"/>
  <c r="R296" i="5"/>
  <c r="I296" i="5"/>
  <c r="I288" i="5"/>
  <c r="K288" i="5" s="1"/>
  <c r="L288" i="5" s="1"/>
  <c r="M288" i="5"/>
  <c r="Q288" i="5"/>
  <c r="S288" i="5" s="1"/>
  <c r="T280" i="5"/>
  <c r="H280" i="5"/>
  <c r="J280" i="5" s="1"/>
  <c r="I280" i="5"/>
  <c r="M280" i="5"/>
  <c r="M272" i="5"/>
  <c r="Q272" i="5"/>
  <c r="R272" i="5"/>
  <c r="H272" i="5"/>
  <c r="J272" i="5" s="1"/>
  <c r="Q264" i="5"/>
  <c r="R264" i="5"/>
  <c r="H264" i="5"/>
  <c r="J264" i="5" s="1"/>
  <c r="M256" i="5"/>
  <c r="Q256" i="5"/>
  <c r="R256" i="5"/>
  <c r="R248" i="5"/>
  <c r="I248" i="5"/>
  <c r="H240" i="5"/>
  <c r="J240" i="5" s="1"/>
  <c r="I240" i="5"/>
  <c r="Q240" i="5"/>
  <c r="H232" i="5"/>
  <c r="J232" i="5" s="1"/>
  <c r="I232" i="5"/>
  <c r="M232" i="5"/>
  <c r="Q232" i="5"/>
  <c r="S232" i="5" s="1"/>
  <c r="R224" i="5"/>
  <c r="H224" i="5"/>
  <c r="J224" i="5" s="1"/>
  <c r="M224" i="5"/>
  <c r="M216" i="5"/>
  <c r="Q216" i="5"/>
  <c r="R216" i="5"/>
  <c r="H216" i="5"/>
  <c r="J216" i="5" s="1"/>
  <c r="M208" i="5"/>
  <c r="Q208" i="5"/>
  <c r="R208" i="5"/>
  <c r="H208" i="5"/>
  <c r="J208" i="5" s="1"/>
  <c r="M200" i="5"/>
  <c r="Q200" i="5"/>
  <c r="R200" i="5"/>
  <c r="H200" i="5"/>
  <c r="J200" i="5" s="1"/>
  <c r="I200" i="5"/>
  <c r="H192" i="5"/>
  <c r="J192" i="5" s="1"/>
  <c r="Q192" i="5"/>
  <c r="S192" i="5" s="1"/>
  <c r="U192" i="5" s="1"/>
  <c r="I192" i="5"/>
  <c r="M192" i="5"/>
  <c r="R184" i="5"/>
  <c r="I184" i="5"/>
  <c r="M184" i="5"/>
  <c r="H176" i="5"/>
  <c r="J176" i="5" s="1"/>
  <c r="M176" i="5"/>
  <c r="Q176" i="5"/>
  <c r="R168" i="5"/>
  <c r="H168" i="5"/>
  <c r="J168" i="5" s="1"/>
  <c r="I168" i="5"/>
  <c r="M168" i="5"/>
  <c r="H160" i="5"/>
  <c r="J160" i="5" s="1"/>
  <c r="M160" i="5"/>
  <c r="Q160" i="5"/>
  <c r="R160" i="5"/>
  <c r="I152" i="5"/>
  <c r="R152" i="5"/>
  <c r="H152" i="5"/>
  <c r="J152" i="5" s="1"/>
  <c r="M152" i="5"/>
  <c r="Q152" i="5"/>
  <c r="M144" i="5"/>
  <c r="I144" i="5"/>
  <c r="Q144" i="5"/>
  <c r="Q136" i="5"/>
  <c r="S136" i="5" s="1"/>
  <c r="U136" i="5" s="1"/>
  <c r="H136" i="5"/>
  <c r="J136" i="5" s="1"/>
  <c r="I136" i="5"/>
  <c r="M136" i="5"/>
  <c r="H128" i="5"/>
  <c r="J128" i="5" s="1"/>
  <c r="K128" i="5" s="1"/>
  <c r="L128" i="5" s="1"/>
  <c r="M128" i="5"/>
  <c r="Q128" i="5"/>
  <c r="R128" i="5"/>
  <c r="R120" i="5"/>
  <c r="H120" i="5"/>
  <c r="J120" i="5" s="1"/>
  <c r="I120" i="5"/>
  <c r="M120" i="5"/>
  <c r="I112" i="5"/>
  <c r="M112" i="5"/>
  <c r="Q112" i="5"/>
  <c r="R112" i="5"/>
  <c r="H112" i="5"/>
  <c r="J112" i="5" s="1"/>
  <c r="R104" i="5"/>
  <c r="H104" i="5"/>
  <c r="J104" i="5" s="1"/>
  <c r="I104" i="5"/>
  <c r="M104" i="5"/>
  <c r="Q104" i="5"/>
  <c r="I96" i="5"/>
  <c r="Q96" i="5"/>
  <c r="H96" i="5"/>
  <c r="J96" i="5" s="1"/>
  <c r="M96" i="5"/>
  <c r="R96" i="5"/>
  <c r="Q88" i="5"/>
  <c r="R88" i="5"/>
  <c r="H88" i="5"/>
  <c r="J88" i="5" s="1"/>
  <c r="I88" i="5"/>
  <c r="M88" i="5"/>
  <c r="I80" i="5"/>
  <c r="R80" i="5"/>
  <c r="M80" i="5"/>
  <c r="Q80" i="5"/>
  <c r="R72" i="5"/>
  <c r="I72" i="5"/>
  <c r="H72" i="5"/>
  <c r="J72" i="5" s="1"/>
  <c r="M72" i="5"/>
  <c r="Q72" i="5"/>
  <c r="I64" i="5"/>
  <c r="M64" i="5"/>
  <c r="R64" i="5"/>
  <c r="H64" i="5"/>
  <c r="J64" i="5" s="1"/>
  <c r="Q64" i="5"/>
  <c r="R56" i="5"/>
  <c r="I56" i="5"/>
  <c r="Q56" i="5"/>
  <c r="H56" i="5"/>
  <c r="J56" i="5" s="1"/>
  <c r="M56" i="5"/>
  <c r="I48" i="5"/>
  <c r="M48" i="5"/>
  <c r="R48" i="5"/>
  <c r="H48" i="5"/>
  <c r="J48" i="5" s="1"/>
  <c r="Q48" i="5"/>
  <c r="Q40" i="5"/>
  <c r="R40" i="5"/>
  <c r="I40" i="5"/>
  <c r="H40" i="5"/>
  <c r="J40" i="5" s="1"/>
  <c r="M40" i="5"/>
  <c r="H32" i="5"/>
  <c r="J32" i="5" s="1"/>
  <c r="I32" i="5"/>
  <c r="M32" i="5"/>
  <c r="R32" i="5"/>
  <c r="Q32" i="5"/>
  <c r="R24" i="5"/>
  <c r="I24" i="5"/>
  <c r="M24" i="5"/>
  <c r="Q24" i="5"/>
  <c r="H24" i="5"/>
  <c r="J24" i="5" s="1"/>
  <c r="Q8" i="5"/>
  <c r="Q18" i="5"/>
  <c r="I17" i="5"/>
  <c r="M14" i="5"/>
  <c r="H13" i="5"/>
  <c r="J13" i="5" s="1"/>
  <c r="Q11" i="5"/>
  <c r="R9" i="5"/>
  <c r="H8" i="5"/>
  <c r="J8" i="5" s="1"/>
  <c r="I6" i="5"/>
  <c r="R363" i="5"/>
  <c r="Q353" i="5"/>
  <c r="R350" i="5"/>
  <c r="S350" i="5" s="1"/>
  <c r="U350" i="5" s="1"/>
  <c r="Q342" i="5"/>
  <c r="R339" i="5"/>
  <c r="R336" i="5"/>
  <c r="I334" i="5"/>
  <c r="H331" i="5"/>
  <c r="J331" i="5" s="1"/>
  <c r="I309" i="5"/>
  <c r="K309" i="5" s="1"/>
  <c r="L309" i="5" s="1"/>
  <c r="R304" i="5"/>
  <c r="M301" i="5"/>
  <c r="Q297" i="5"/>
  <c r="M293" i="5"/>
  <c r="I290" i="5"/>
  <c r="K290" i="5" s="1"/>
  <c r="L290" i="5" s="1"/>
  <c r="I282" i="5"/>
  <c r="R274" i="5"/>
  <c r="R270" i="5"/>
  <c r="S270" i="5" s="1"/>
  <c r="U270" i="5" s="1"/>
  <c r="Q267" i="5"/>
  <c r="I264" i="5"/>
  <c r="K264" i="5" s="1"/>
  <c r="L264" i="5" s="1"/>
  <c r="H257" i="5"/>
  <c r="J257" i="5" s="1"/>
  <c r="H253" i="5"/>
  <c r="J253" i="5" s="1"/>
  <c r="Q248" i="5"/>
  <c r="R240" i="5"/>
  <c r="H237" i="5"/>
  <c r="J237" i="5" s="1"/>
  <c r="I226" i="5"/>
  <c r="Q209" i="5"/>
  <c r="R198" i="5"/>
  <c r="Q184" i="5"/>
  <c r="S184" i="5" s="1"/>
  <c r="R176" i="5"/>
  <c r="M169" i="5"/>
  <c r="I160" i="5"/>
  <c r="K160" i="5" s="1"/>
  <c r="L160" i="5" s="1"/>
  <c r="Q120" i="5"/>
  <c r="I105" i="5"/>
  <c r="Q359" i="5"/>
  <c r="R359" i="5"/>
  <c r="I359" i="5"/>
  <c r="Q351" i="5"/>
  <c r="R351" i="5"/>
  <c r="H351" i="5"/>
  <c r="J351" i="5" s="1"/>
  <c r="M343" i="5"/>
  <c r="Q343" i="5"/>
  <c r="S343" i="5" s="1"/>
  <c r="U343" i="5" s="1"/>
  <c r="H335" i="5"/>
  <c r="J335" i="5" s="1"/>
  <c r="I335" i="5"/>
  <c r="K335" i="5" s="1"/>
  <c r="L335" i="5" s="1"/>
  <c r="Q335" i="5"/>
  <c r="Q327" i="5"/>
  <c r="R327" i="5"/>
  <c r="H327" i="5"/>
  <c r="J327" i="5" s="1"/>
  <c r="M319" i="5"/>
  <c r="Q319" i="5"/>
  <c r="R319" i="5"/>
  <c r="H311" i="5"/>
  <c r="J311" i="5" s="1"/>
  <c r="I311" i="5"/>
  <c r="Q311" i="5"/>
  <c r="Q303" i="5"/>
  <c r="R303" i="5"/>
  <c r="H303" i="5"/>
  <c r="J303" i="5" s="1"/>
  <c r="I295" i="5"/>
  <c r="M295" i="5"/>
  <c r="Q295" i="5"/>
  <c r="R295" i="5"/>
  <c r="H287" i="5"/>
  <c r="J287" i="5" s="1"/>
  <c r="I287" i="5"/>
  <c r="Q287" i="5"/>
  <c r="Q279" i="5"/>
  <c r="R279" i="5"/>
  <c r="H279" i="5"/>
  <c r="J279" i="5" s="1"/>
  <c r="H271" i="5"/>
  <c r="J271" i="5" s="1"/>
  <c r="I271" i="5"/>
  <c r="M271" i="5"/>
  <c r="Q271" i="5"/>
  <c r="S271" i="5" s="1"/>
  <c r="U271" i="5" s="1"/>
  <c r="H263" i="5"/>
  <c r="J263" i="5" s="1"/>
  <c r="I263" i="5"/>
  <c r="M263" i="5"/>
  <c r="Q263" i="5"/>
  <c r="H255" i="5"/>
  <c r="J255" i="5" s="1"/>
  <c r="I255" i="5"/>
  <c r="M255" i="5"/>
  <c r="R255" i="5"/>
  <c r="S255" i="5" s="1"/>
  <c r="U255" i="5" s="1"/>
  <c r="I247" i="5"/>
  <c r="M247" i="5"/>
  <c r="Q247" i="5"/>
  <c r="R247" i="5"/>
  <c r="H239" i="5"/>
  <c r="J239" i="5" s="1"/>
  <c r="I239" i="5"/>
  <c r="M239" i="5"/>
  <c r="R231" i="5"/>
  <c r="S231" i="5" s="1"/>
  <c r="U231" i="5" s="1"/>
  <c r="H231" i="5"/>
  <c r="J231" i="5" s="1"/>
  <c r="I231" i="5"/>
  <c r="M231" i="5"/>
  <c r="M223" i="5"/>
  <c r="Q223" i="5"/>
  <c r="R223" i="5"/>
  <c r="H223" i="5"/>
  <c r="J223" i="5" s="1"/>
  <c r="I223" i="5"/>
  <c r="I215" i="5"/>
  <c r="M215" i="5"/>
  <c r="R215" i="5"/>
  <c r="I207" i="5"/>
  <c r="M207" i="5"/>
  <c r="R207" i="5"/>
  <c r="S207" i="5" s="1"/>
  <c r="U207" i="5" s="1"/>
  <c r="H199" i="5"/>
  <c r="J199" i="5" s="1"/>
  <c r="I199" i="5"/>
  <c r="M199" i="5"/>
  <c r="Q199" i="5"/>
  <c r="S199" i="5" s="1"/>
  <c r="U199" i="5" s="1"/>
  <c r="I191" i="5"/>
  <c r="Q191" i="5"/>
  <c r="R191" i="5"/>
  <c r="H191" i="5"/>
  <c r="J191" i="5" s="1"/>
  <c r="H183" i="5"/>
  <c r="J183" i="5" s="1"/>
  <c r="Q183" i="5"/>
  <c r="I183" i="5"/>
  <c r="M183" i="5"/>
  <c r="R183" i="5"/>
  <c r="M175" i="5"/>
  <c r="I175" i="5"/>
  <c r="Q175" i="5"/>
  <c r="R175" i="5"/>
  <c r="Q167" i="5"/>
  <c r="H167" i="5"/>
  <c r="J167" i="5" s="1"/>
  <c r="R167" i="5"/>
  <c r="I167" i="5"/>
  <c r="H159" i="5"/>
  <c r="J159" i="5" s="1"/>
  <c r="M159" i="5"/>
  <c r="I159" i="5"/>
  <c r="Q159" i="5"/>
  <c r="R159" i="5"/>
  <c r="R151" i="5"/>
  <c r="I151" i="5"/>
  <c r="Q151" i="5"/>
  <c r="H151" i="5"/>
  <c r="J151" i="5" s="1"/>
  <c r="M143" i="5"/>
  <c r="R143" i="5"/>
  <c r="H143" i="5"/>
  <c r="J143" i="5" s="1"/>
  <c r="I143" i="5"/>
  <c r="Q143" i="5"/>
  <c r="H135" i="5"/>
  <c r="J135" i="5" s="1"/>
  <c r="M135" i="5"/>
  <c r="Q135" i="5"/>
  <c r="I135" i="5"/>
  <c r="R135" i="5"/>
  <c r="H127" i="5"/>
  <c r="J127" i="5" s="1"/>
  <c r="I127" i="5"/>
  <c r="Q127" i="5"/>
  <c r="M127" i="5"/>
  <c r="R127" i="5"/>
  <c r="M119" i="5"/>
  <c r="R119" i="5"/>
  <c r="H119" i="5"/>
  <c r="J119" i="5" s="1"/>
  <c r="I119" i="5"/>
  <c r="I111" i="5"/>
  <c r="M111" i="5"/>
  <c r="Q111" i="5"/>
  <c r="H111" i="5"/>
  <c r="J111" i="5" s="1"/>
  <c r="R111" i="5"/>
  <c r="M103" i="5"/>
  <c r="Q103" i="5"/>
  <c r="R103" i="5"/>
  <c r="H103" i="5"/>
  <c r="J103" i="5" s="1"/>
  <c r="R95" i="5"/>
  <c r="H95" i="5"/>
  <c r="J95" i="5" s="1"/>
  <c r="I95" i="5"/>
  <c r="Q95" i="5"/>
  <c r="M87" i="5"/>
  <c r="I87" i="5"/>
  <c r="Q87" i="5"/>
  <c r="R87" i="5"/>
  <c r="H87" i="5"/>
  <c r="J87" i="5" s="1"/>
  <c r="M79" i="5"/>
  <c r="H79" i="5"/>
  <c r="J79" i="5" s="1"/>
  <c r="I79" i="5"/>
  <c r="Q79" i="5"/>
  <c r="R79" i="5"/>
  <c r="M71" i="5"/>
  <c r="Q71" i="5"/>
  <c r="H71" i="5"/>
  <c r="J71" i="5" s="1"/>
  <c r="I71" i="5"/>
  <c r="R71" i="5"/>
  <c r="H63" i="5"/>
  <c r="J63" i="5" s="1"/>
  <c r="M63" i="5"/>
  <c r="I63" i="5"/>
  <c r="Q63" i="5"/>
  <c r="R63" i="5"/>
  <c r="M55" i="5"/>
  <c r="Q55" i="5"/>
  <c r="R55" i="5"/>
  <c r="H55" i="5"/>
  <c r="J55" i="5" s="1"/>
  <c r="I55" i="5"/>
  <c r="H47" i="5"/>
  <c r="J47" i="5" s="1"/>
  <c r="M47" i="5"/>
  <c r="I47" i="5"/>
  <c r="Q47" i="5"/>
  <c r="R47" i="5"/>
  <c r="I39" i="5"/>
  <c r="M39" i="5"/>
  <c r="Q39" i="5"/>
  <c r="R39" i="5"/>
  <c r="H39" i="5"/>
  <c r="J39" i="5" s="1"/>
  <c r="H31" i="5"/>
  <c r="J31" i="5" s="1"/>
  <c r="M31" i="5"/>
  <c r="Q31" i="5"/>
  <c r="I31" i="5"/>
  <c r="R31" i="5"/>
  <c r="I23" i="5"/>
  <c r="H23" i="5"/>
  <c r="J23" i="5" s="1"/>
  <c r="Q23" i="5"/>
  <c r="R23" i="5"/>
  <c r="M23" i="5"/>
  <c r="R7" i="5"/>
  <c r="R19" i="5"/>
  <c r="M18" i="5"/>
  <c r="H17" i="5"/>
  <c r="J17" i="5" s="1"/>
  <c r="Q15" i="5"/>
  <c r="S15" i="5" s="1"/>
  <c r="U15" i="5" s="1"/>
  <c r="M11" i="5"/>
  <c r="Q9" i="5"/>
  <c r="Q363" i="5"/>
  <c r="R361" i="5"/>
  <c r="M353" i="5"/>
  <c r="I345" i="5"/>
  <c r="Q339" i="5"/>
  <c r="Q336" i="5"/>
  <c r="R330" i="5"/>
  <c r="I327" i="5"/>
  <c r="M323" i="5"/>
  <c r="H320" i="5"/>
  <c r="J320" i="5" s="1"/>
  <c r="H312" i="5"/>
  <c r="J312" i="5" s="1"/>
  <c r="Q304" i="5"/>
  <c r="I297" i="5"/>
  <c r="K297" i="5" s="1"/>
  <c r="L297" i="5" s="1"/>
  <c r="I289" i="5"/>
  <c r="R285" i="5"/>
  <c r="H282" i="5"/>
  <c r="J282" i="5" s="1"/>
  <c r="R277" i="5"/>
  <c r="M274" i="5"/>
  <c r="I267" i="5"/>
  <c r="R263" i="5"/>
  <c r="R259" i="5"/>
  <c r="I256" i="5"/>
  <c r="M248" i="5"/>
  <c r="R243" i="5"/>
  <c r="M240" i="5"/>
  <c r="Q225" i="5"/>
  <c r="R219" i="5"/>
  <c r="H209" i="5"/>
  <c r="J209" i="5" s="1"/>
  <c r="Q203" i="5"/>
  <c r="H184" i="5"/>
  <c r="J184" i="5" s="1"/>
  <c r="I176" i="5"/>
  <c r="Q168" i="5"/>
  <c r="R141" i="5"/>
  <c r="I131" i="5"/>
  <c r="Q119" i="5"/>
  <c r="I103" i="5"/>
  <c r="I20" i="5"/>
  <c r="M20" i="5"/>
  <c r="Q20" i="5"/>
  <c r="R20" i="5"/>
  <c r="H20" i="5"/>
  <c r="J20" i="5" s="1"/>
  <c r="M358" i="5"/>
  <c r="Q358" i="5"/>
  <c r="S358" i="5" s="1"/>
  <c r="U358" i="5" s="1"/>
  <c r="H350" i="5"/>
  <c r="J350" i="5" s="1"/>
  <c r="I350" i="5"/>
  <c r="M350" i="5"/>
  <c r="H342" i="5"/>
  <c r="J342" i="5" s="1"/>
  <c r="I342" i="5"/>
  <c r="R342" i="5"/>
  <c r="M334" i="5"/>
  <c r="M326" i="5"/>
  <c r="Q326" i="5"/>
  <c r="H318" i="5"/>
  <c r="J318" i="5" s="1"/>
  <c r="I318" i="5"/>
  <c r="K318" i="5" s="1"/>
  <c r="L318" i="5" s="1"/>
  <c r="M318" i="5"/>
  <c r="Q318" i="5"/>
  <c r="S318" i="5" s="1"/>
  <c r="U318" i="5" s="1"/>
  <c r="Q310" i="5"/>
  <c r="R310" i="5"/>
  <c r="H310" i="5"/>
  <c r="J310" i="5" s="1"/>
  <c r="I302" i="5"/>
  <c r="M302" i="5"/>
  <c r="Q302" i="5"/>
  <c r="H294" i="5"/>
  <c r="J294" i="5" s="1"/>
  <c r="I294" i="5"/>
  <c r="Q294" i="5"/>
  <c r="Q286" i="5"/>
  <c r="R286" i="5"/>
  <c r="H286" i="5"/>
  <c r="J286" i="5" s="1"/>
  <c r="H278" i="5"/>
  <c r="J278" i="5" s="1"/>
  <c r="I278" i="5"/>
  <c r="K278" i="5" s="1"/>
  <c r="L278" i="5" s="1"/>
  <c r="M278" i="5"/>
  <c r="Q278" i="5"/>
  <c r="S278" i="5" s="1"/>
  <c r="U278" i="5" s="1"/>
  <c r="H270" i="5"/>
  <c r="J270" i="5" s="1"/>
  <c r="M270" i="5"/>
  <c r="H262" i="5"/>
  <c r="J262" i="5" s="1"/>
  <c r="M262" i="5"/>
  <c r="H254" i="5"/>
  <c r="J254" i="5" s="1"/>
  <c r="M254" i="5"/>
  <c r="H246" i="5"/>
  <c r="J246" i="5" s="1"/>
  <c r="I246" i="5"/>
  <c r="Q246" i="5"/>
  <c r="S246" i="5" s="1"/>
  <c r="U246" i="5" s="1"/>
  <c r="Q238" i="5"/>
  <c r="R238" i="5"/>
  <c r="I238" i="5"/>
  <c r="Q230" i="5"/>
  <c r="R230" i="5"/>
  <c r="H230" i="5"/>
  <c r="J230" i="5" s="1"/>
  <c r="I230" i="5"/>
  <c r="H222" i="5"/>
  <c r="J222" i="5" s="1"/>
  <c r="I222" i="5"/>
  <c r="M222" i="5"/>
  <c r="Q222" i="5"/>
  <c r="S222" i="5" s="1"/>
  <c r="U222" i="5" s="1"/>
  <c r="H214" i="5"/>
  <c r="J214" i="5" s="1"/>
  <c r="I214" i="5"/>
  <c r="K214" i="5" s="1"/>
  <c r="L214" i="5" s="1"/>
  <c r="Q214" i="5"/>
  <c r="R214" i="5"/>
  <c r="H206" i="5"/>
  <c r="J206" i="5" s="1"/>
  <c r="I206" i="5"/>
  <c r="Q206" i="5"/>
  <c r="R206" i="5"/>
  <c r="H198" i="5"/>
  <c r="J198" i="5" s="1"/>
  <c r="K198" i="5" s="1"/>
  <c r="L198" i="5" s="1"/>
  <c r="M198" i="5"/>
  <c r="Q198" i="5"/>
  <c r="Q190" i="5"/>
  <c r="S190" i="5" s="1"/>
  <c r="U190" i="5" s="1"/>
  <c r="H190" i="5"/>
  <c r="J190" i="5" s="1"/>
  <c r="I190" i="5"/>
  <c r="M190" i="5"/>
  <c r="H182" i="5"/>
  <c r="J182" i="5" s="1"/>
  <c r="K182" i="5" s="1"/>
  <c r="L182" i="5" s="1"/>
  <c r="M182" i="5"/>
  <c r="Q182" i="5"/>
  <c r="I174" i="5"/>
  <c r="Q174" i="5"/>
  <c r="H174" i="5"/>
  <c r="J174" i="5" s="1"/>
  <c r="M174" i="5"/>
  <c r="R174" i="5"/>
  <c r="H166" i="5"/>
  <c r="J166" i="5" s="1"/>
  <c r="M166" i="5"/>
  <c r="I166" i="5"/>
  <c r="R166" i="5"/>
  <c r="S166" i="5" s="1"/>
  <c r="U166" i="5" s="1"/>
  <c r="Q158" i="5"/>
  <c r="I158" i="5"/>
  <c r="M158" i="5"/>
  <c r="R158" i="5"/>
  <c r="I150" i="5"/>
  <c r="Q150" i="5"/>
  <c r="H150" i="5"/>
  <c r="J150" i="5" s="1"/>
  <c r="R150" i="5"/>
  <c r="H142" i="5"/>
  <c r="J142" i="5" s="1"/>
  <c r="R142" i="5"/>
  <c r="Q142" i="5"/>
  <c r="I142" i="5"/>
  <c r="H134" i="5"/>
  <c r="J134" i="5" s="1"/>
  <c r="I134" i="5"/>
  <c r="M134" i="5"/>
  <c r="Q134" i="5"/>
  <c r="S134" i="5" s="1"/>
  <c r="U134" i="5" s="1"/>
  <c r="Q126" i="5"/>
  <c r="H126" i="5"/>
  <c r="J126" i="5" s="1"/>
  <c r="R126" i="5"/>
  <c r="I126" i="5"/>
  <c r="H118" i="5"/>
  <c r="J118" i="5" s="1"/>
  <c r="M118" i="5"/>
  <c r="Q118" i="5"/>
  <c r="I118" i="5"/>
  <c r="R118" i="5"/>
  <c r="R110" i="5"/>
  <c r="H110" i="5"/>
  <c r="J110" i="5" s="1"/>
  <c r="I110" i="5"/>
  <c r="Q110" i="5"/>
  <c r="H102" i="5"/>
  <c r="J102" i="5" s="1"/>
  <c r="Q102" i="5"/>
  <c r="I102" i="5"/>
  <c r="M102" i="5"/>
  <c r="R102" i="5"/>
  <c r="R94" i="5"/>
  <c r="H94" i="5"/>
  <c r="J94" i="5" s="1"/>
  <c r="I94" i="5"/>
  <c r="K94" i="5" s="1"/>
  <c r="L94" i="5" s="1"/>
  <c r="M94" i="5"/>
  <c r="Q94" i="5"/>
  <c r="H86" i="5"/>
  <c r="J86" i="5" s="1"/>
  <c r="I86" i="5"/>
  <c r="Q86" i="5"/>
  <c r="S86" i="5" s="1"/>
  <c r="U86" i="5" s="1"/>
  <c r="M86" i="5"/>
  <c r="Q78" i="5"/>
  <c r="R78" i="5"/>
  <c r="H78" i="5"/>
  <c r="J78" i="5" s="1"/>
  <c r="I78" i="5"/>
  <c r="K78" i="5" s="1"/>
  <c r="L78" i="5" s="1"/>
  <c r="M78" i="5"/>
  <c r="H70" i="5"/>
  <c r="J70" i="5" s="1"/>
  <c r="I70" i="5"/>
  <c r="Q70" i="5"/>
  <c r="M70" i="5"/>
  <c r="R70" i="5"/>
  <c r="Q62" i="5"/>
  <c r="R62" i="5"/>
  <c r="H62" i="5"/>
  <c r="J62" i="5" s="1"/>
  <c r="M62" i="5"/>
  <c r="I62" i="5"/>
  <c r="H54" i="5"/>
  <c r="J54" i="5" s="1"/>
  <c r="I54" i="5"/>
  <c r="Q54" i="5"/>
  <c r="M54" i="5"/>
  <c r="R54" i="5"/>
  <c r="M46" i="5"/>
  <c r="Q46" i="5"/>
  <c r="R46" i="5"/>
  <c r="H46" i="5"/>
  <c r="J46" i="5" s="1"/>
  <c r="I46" i="5"/>
  <c r="H38" i="5"/>
  <c r="J38" i="5" s="1"/>
  <c r="I38" i="5"/>
  <c r="Q38" i="5"/>
  <c r="R38" i="5"/>
  <c r="M38" i="5"/>
  <c r="M30" i="5"/>
  <c r="Q30" i="5"/>
  <c r="R30" i="5"/>
  <c r="H30" i="5"/>
  <c r="J30" i="5" s="1"/>
  <c r="I30" i="5"/>
  <c r="Q22" i="5"/>
  <c r="M22" i="5"/>
  <c r="R22" i="5"/>
  <c r="H22" i="5"/>
  <c r="J22" i="5" s="1"/>
  <c r="I22" i="5"/>
  <c r="M6" i="5"/>
  <c r="Q19" i="5"/>
  <c r="S19" i="5" s="1"/>
  <c r="I18" i="5"/>
  <c r="R16" i="5"/>
  <c r="M15" i="5"/>
  <c r="H14" i="5"/>
  <c r="J14" i="5" s="1"/>
  <c r="K14" i="5" s="1"/>
  <c r="L14" i="5" s="1"/>
  <c r="M9" i="5"/>
  <c r="Q7" i="5"/>
  <c r="Q5" i="5"/>
  <c r="M363" i="5"/>
  <c r="H361" i="5"/>
  <c r="J361" i="5" s="1"/>
  <c r="I358" i="5"/>
  <c r="R352" i="5"/>
  <c r="M347" i="5"/>
  <c r="Q344" i="5"/>
  <c r="Q341" i="5"/>
  <c r="H336" i="5"/>
  <c r="J336" i="5" s="1"/>
  <c r="I333" i="5"/>
  <c r="K333" i="5" s="1"/>
  <c r="L333" i="5" s="1"/>
  <c r="I330" i="5"/>
  <c r="R326" i="5"/>
  <c r="I323" i="5"/>
  <c r="I319" i="5"/>
  <c r="Q315" i="5"/>
  <c r="R311" i="5"/>
  <c r="M296" i="5"/>
  <c r="H293" i="5"/>
  <c r="J293" i="5" s="1"/>
  <c r="H289" i="5"/>
  <c r="J289" i="5" s="1"/>
  <c r="H285" i="5"/>
  <c r="J285" i="5" s="1"/>
  <c r="Q281" i="5"/>
  <c r="Q277" i="5"/>
  <c r="M273" i="5"/>
  <c r="I270" i="5"/>
  <c r="H267" i="5"/>
  <c r="J267" i="5" s="1"/>
  <c r="R262" i="5"/>
  <c r="S262" i="5" s="1"/>
  <c r="M259" i="5"/>
  <c r="H256" i="5"/>
  <c r="J256" i="5" s="1"/>
  <c r="Q251" i="5"/>
  <c r="S251" i="5" s="1"/>
  <c r="H248" i="5"/>
  <c r="J248" i="5" s="1"/>
  <c r="Q243" i="5"/>
  <c r="R239" i="5"/>
  <c r="S239" i="5" s="1"/>
  <c r="U239" i="5" s="1"/>
  <c r="Q235" i="5"/>
  <c r="M230" i="5"/>
  <c r="Q224" i="5"/>
  <c r="H219" i="5"/>
  <c r="J219" i="5" s="1"/>
  <c r="Q213" i="5"/>
  <c r="S213" i="5" s="1"/>
  <c r="I208" i="5"/>
  <c r="K208" i="5" s="1"/>
  <c r="L208" i="5" s="1"/>
  <c r="Q202" i="5"/>
  <c r="I197" i="5"/>
  <c r="R189" i="5"/>
  <c r="R182" i="5"/>
  <c r="H175" i="5"/>
  <c r="J175" i="5" s="1"/>
  <c r="M167" i="5"/>
  <c r="H158" i="5"/>
  <c r="J158" i="5" s="1"/>
  <c r="I149" i="5"/>
  <c r="I129" i="5"/>
  <c r="K129" i="5" s="1"/>
  <c r="L129" i="5" s="1"/>
  <c r="R117" i="5"/>
  <c r="S117" i="5" s="1"/>
  <c r="M97" i="5"/>
  <c r="N333" i="5"/>
  <c r="N344" i="5"/>
  <c r="N360" i="5"/>
  <c r="N306" i="5"/>
  <c r="S309" i="5"/>
  <c r="S307" i="5"/>
  <c r="S299" i="5"/>
  <c r="S335" i="5"/>
  <c r="U335" i="5" s="1"/>
  <c r="S319" i="5"/>
  <c r="U319" i="5" s="1"/>
  <c r="N288" i="5"/>
  <c r="N205" i="5"/>
  <c r="S258" i="5"/>
  <c r="N217" i="5"/>
  <c r="S204" i="5"/>
  <c r="S180" i="5"/>
  <c r="U180" i="5" s="1"/>
  <c r="S164" i="5"/>
  <c r="S194" i="5"/>
  <c r="N173" i="5"/>
  <c r="N147" i="5"/>
  <c r="S121" i="5"/>
  <c r="S100" i="5"/>
  <c r="S92" i="5"/>
  <c r="S101" i="5"/>
  <c r="S93" i="5"/>
  <c r="U93" i="5" s="1"/>
  <c r="N128" i="5"/>
  <c r="N5" i="5"/>
  <c r="I3" i="5"/>
  <c r="H3" i="5"/>
  <c r="J3" i="5" s="1"/>
  <c r="Q3" i="5"/>
  <c r="S3" i="5" s="1"/>
  <c r="K344" i="4"/>
  <c r="AG344" i="4"/>
  <c r="AH344" i="4"/>
  <c r="M296" i="4"/>
  <c r="AG296" i="4"/>
  <c r="AH296" i="4"/>
  <c r="AG264" i="4"/>
  <c r="AH264" i="4"/>
  <c r="K216" i="4"/>
  <c r="AG216" i="4"/>
  <c r="AH216" i="4"/>
  <c r="M176" i="4"/>
  <c r="AG176" i="4"/>
  <c r="AH176" i="4"/>
  <c r="AG144" i="4"/>
  <c r="AH144" i="4"/>
  <c r="AG96" i="4"/>
  <c r="AH96" i="4"/>
  <c r="AG40" i="4"/>
  <c r="AH40" i="4"/>
  <c r="AG16" i="4"/>
  <c r="AH16" i="4"/>
  <c r="L327" i="4"/>
  <c r="AG327" i="4"/>
  <c r="AH327" i="4"/>
  <c r="K295" i="4"/>
  <c r="AG295" i="4"/>
  <c r="AH295" i="4"/>
  <c r="L255" i="4"/>
  <c r="AG255" i="4"/>
  <c r="AH255" i="4"/>
  <c r="L223" i="4"/>
  <c r="AG223" i="4"/>
  <c r="AH223" i="4"/>
  <c r="AH199" i="4"/>
  <c r="AG199" i="4"/>
  <c r="AH167" i="4"/>
  <c r="AG167" i="4"/>
  <c r="L151" i="4"/>
  <c r="AH151" i="4"/>
  <c r="AG151" i="4"/>
  <c r="AG143" i="4"/>
  <c r="AH143" i="4"/>
  <c r="M135" i="4"/>
  <c r="AG135" i="4"/>
  <c r="AH135" i="4"/>
  <c r="AG127" i="4"/>
  <c r="AH127" i="4"/>
  <c r="AG87" i="4"/>
  <c r="AH87" i="4"/>
  <c r="AG79" i="4"/>
  <c r="AH79" i="4"/>
  <c r="AG71" i="4"/>
  <c r="AH71" i="4"/>
  <c r="AG63" i="4"/>
  <c r="AH63" i="4"/>
  <c r="AG55" i="4"/>
  <c r="AH55" i="4"/>
  <c r="AG47" i="4"/>
  <c r="AH47" i="4"/>
  <c r="AG39" i="4"/>
  <c r="AH39" i="4"/>
  <c r="AG31" i="4"/>
  <c r="AH31" i="4"/>
  <c r="AG23" i="4"/>
  <c r="AH23" i="4"/>
  <c r="AG15" i="4"/>
  <c r="AH15" i="4"/>
  <c r="AG7" i="4"/>
  <c r="M352" i="4"/>
  <c r="AG352" i="4"/>
  <c r="AH352" i="4"/>
  <c r="K320" i="4"/>
  <c r="AG320" i="4"/>
  <c r="AH320" i="4"/>
  <c r="L272" i="4"/>
  <c r="AG272" i="4"/>
  <c r="AH272" i="4"/>
  <c r="L240" i="4"/>
  <c r="AG240" i="4"/>
  <c r="AH240" i="4"/>
  <c r="K200" i="4"/>
  <c r="AG200" i="4"/>
  <c r="AH200" i="4"/>
  <c r="AG160" i="4"/>
  <c r="AH160" i="4"/>
  <c r="N104" i="4"/>
  <c r="AG104" i="4"/>
  <c r="AH104" i="4"/>
  <c r="AG64" i="4"/>
  <c r="AH64" i="4"/>
  <c r="AG8" i="4"/>
  <c r="L335" i="4"/>
  <c r="AG335" i="4"/>
  <c r="AH335" i="4"/>
  <c r="N287" i="4"/>
  <c r="AG287" i="4"/>
  <c r="AH287" i="4"/>
  <c r="K239" i="4"/>
  <c r="AH239" i="4"/>
  <c r="AG239" i="4"/>
  <c r="AH175" i="4"/>
  <c r="AG175" i="4"/>
  <c r="AG119" i="4"/>
  <c r="AH119" i="4"/>
  <c r="K360" i="4"/>
  <c r="AG360" i="4"/>
  <c r="AH360" i="4"/>
  <c r="K328" i="4"/>
  <c r="AG328" i="4"/>
  <c r="AH328" i="4"/>
  <c r="AG280" i="4"/>
  <c r="AH280" i="4"/>
  <c r="AH232" i="4"/>
  <c r="AG232" i="4"/>
  <c r="AG192" i="4"/>
  <c r="AH192" i="4"/>
  <c r="AG152" i="4"/>
  <c r="AH152" i="4"/>
  <c r="AG112" i="4"/>
  <c r="AH112" i="4"/>
  <c r="AG80" i="4"/>
  <c r="AH80" i="4"/>
  <c r="AG32" i="4"/>
  <c r="AH32" i="4"/>
  <c r="M359" i="4"/>
  <c r="AG359" i="4"/>
  <c r="AH359" i="4"/>
  <c r="L319" i="4"/>
  <c r="AG319" i="4"/>
  <c r="AH319" i="4"/>
  <c r="L271" i="4"/>
  <c r="AG271" i="4"/>
  <c r="AH271" i="4"/>
  <c r="N231" i="4"/>
  <c r="AG231" i="4"/>
  <c r="AH231" i="4"/>
  <c r="K183" i="4"/>
  <c r="AH183" i="4"/>
  <c r="AG183" i="4"/>
  <c r="AG111" i="4"/>
  <c r="AH111" i="4"/>
  <c r="K336" i="4"/>
  <c r="AG336" i="4"/>
  <c r="AH336" i="4"/>
  <c r="AG288" i="4"/>
  <c r="AH288" i="4"/>
  <c r="L256" i="4"/>
  <c r="AG256" i="4"/>
  <c r="AH256" i="4"/>
  <c r="L208" i="4"/>
  <c r="AG208" i="4"/>
  <c r="AH208" i="4"/>
  <c r="AG168" i="4"/>
  <c r="AH168" i="4"/>
  <c r="AG128" i="4"/>
  <c r="AH128" i="4"/>
  <c r="AG88" i="4"/>
  <c r="AH88" i="4"/>
  <c r="AG48" i="4"/>
  <c r="AH48" i="4"/>
  <c r="AG24" i="4"/>
  <c r="AH24" i="4"/>
  <c r="M343" i="4"/>
  <c r="AG343" i="4"/>
  <c r="AH343" i="4"/>
  <c r="L311" i="4"/>
  <c r="AG311" i="4"/>
  <c r="AH311" i="4"/>
  <c r="N263" i="4"/>
  <c r="AG263" i="4"/>
  <c r="AH263" i="4"/>
  <c r="N247" i="4"/>
  <c r="AG247" i="4"/>
  <c r="AH247" i="4"/>
  <c r="AH215" i="4"/>
  <c r="AG215" i="4"/>
  <c r="AH191" i="4"/>
  <c r="AG191" i="4"/>
  <c r="M159" i="4"/>
  <c r="AH159" i="4"/>
  <c r="AG159" i="4"/>
  <c r="AG103" i="4"/>
  <c r="AH103" i="4"/>
  <c r="N304" i="4"/>
  <c r="AG304" i="4"/>
  <c r="AH304" i="4"/>
  <c r="N224" i="4"/>
  <c r="AG224" i="4"/>
  <c r="AH224" i="4"/>
  <c r="L136" i="4"/>
  <c r="AG136" i="4"/>
  <c r="AH136" i="4"/>
  <c r="AG56" i="4"/>
  <c r="AH56" i="4"/>
  <c r="M303" i="4"/>
  <c r="AG303" i="4"/>
  <c r="AH303" i="4"/>
  <c r="AH207" i="4"/>
  <c r="AG207" i="4"/>
  <c r="AG95" i="4"/>
  <c r="AH95" i="4"/>
  <c r="K312" i="4"/>
  <c r="AG312" i="4"/>
  <c r="AH312" i="4"/>
  <c r="AG248" i="4"/>
  <c r="AH248" i="4"/>
  <c r="AG184" i="4"/>
  <c r="AH184" i="4"/>
  <c r="N120" i="4"/>
  <c r="AG120" i="4"/>
  <c r="AH120" i="4"/>
  <c r="AG72" i="4"/>
  <c r="AH72" i="4"/>
  <c r="K351" i="4"/>
  <c r="AG351" i="4"/>
  <c r="AH351" i="4"/>
  <c r="AG279" i="4"/>
  <c r="AH279" i="4"/>
  <c r="K362" i="4"/>
  <c r="AG362" i="4"/>
  <c r="AH362" i="4"/>
  <c r="L354" i="4"/>
  <c r="AH354" i="4"/>
  <c r="AG354" i="4"/>
  <c r="K346" i="4"/>
  <c r="AG346" i="4"/>
  <c r="AH346" i="4"/>
  <c r="M338" i="4"/>
  <c r="AG338" i="4"/>
  <c r="AH338" i="4"/>
  <c r="M330" i="4"/>
  <c r="AG330" i="4"/>
  <c r="AH330" i="4"/>
  <c r="M322" i="4"/>
  <c r="AG322" i="4"/>
  <c r="AH322" i="4"/>
  <c r="K314" i="4"/>
  <c r="AG314" i="4"/>
  <c r="AH314" i="4"/>
  <c r="K306" i="4"/>
  <c r="AG306" i="4"/>
  <c r="AH306" i="4"/>
  <c r="N298" i="4"/>
  <c r="AG298" i="4"/>
  <c r="AH298" i="4"/>
  <c r="M290" i="4"/>
  <c r="AG290" i="4"/>
  <c r="AH290" i="4"/>
  <c r="AG282" i="4"/>
  <c r="AH282" i="4"/>
  <c r="K274" i="4"/>
  <c r="AG274" i="4"/>
  <c r="AH274" i="4"/>
  <c r="AG266" i="4"/>
  <c r="AH266" i="4"/>
  <c r="L258" i="4"/>
  <c r="AG258" i="4"/>
  <c r="AH258" i="4"/>
  <c r="N250" i="4"/>
  <c r="AG250" i="4"/>
  <c r="AH250" i="4"/>
  <c r="AG242" i="4"/>
  <c r="AH242" i="4"/>
  <c r="K234" i="4"/>
  <c r="AG234" i="4"/>
  <c r="AH234" i="4"/>
  <c r="AG226" i="4"/>
  <c r="AH226" i="4"/>
  <c r="AG310" i="4"/>
  <c r="AH310" i="4"/>
  <c r="AG254" i="4"/>
  <c r="AH254" i="4"/>
  <c r="AG190" i="4"/>
  <c r="AH190" i="4"/>
  <c r="AG110" i="4"/>
  <c r="AH110" i="4"/>
  <c r="AG22" i="4"/>
  <c r="AH22" i="4"/>
  <c r="AG334" i="4"/>
  <c r="AH334" i="4"/>
  <c r="AG302" i="4"/>
  <c r="AH302" i="4"/>
  <c r="AG278" i="4"/>
  <c r="AH278" i="4"/>
  <c r="AG246" i="4"/>
  <c r="AH246" i="4"/>
  <c r="AG214" i="4"/>
  <c r="AH214" i="4"/>
  <c r="AG166" i="4"/>
  <c r="AH166" i="4"/>
  <c r="AG126" i="4"/>
  <c r="AH126" i="4"/>
  <c r="AG54" i="4"/>
  <c r="AH54" i="4"/>
  <c r="M333" i="4"/>
  <c r="AH333" i="4"/>
  <c r="AG333" i="4"/>
  <c r="L309" i="4"/>
  <c r="AH309" i="4"/>
  <c r="AG309" i="4"/>
  <c r="M293" i="4"/>
  <c r="AH293" i="4"/>
  <c r="AG293" i="4"/>
  <c r="K285" i="4"/>
  <c r="AH285" i="4"/>
  <c r="AG285" i="4"/>
  <c r="L277" i="4"/>
  <c r="AH277" i="4"/>
  <c r="AG277" i="4"/>
  <c r="M269" i="4"/>
  <c r="AH269" i="4"/>
  <c r="AG269" i="4"/>
  <c r="K261" i="4"/>
  <c r="AH261" i="4"/>
  <c r="AG261" i="4"/>
  <c r="M253" i="4"/>
  <c r="AH253" i="4"/>
  <c r="AG253" i="4"/>
  <c r="AH245" i="4"/>
  <c r="AG245" i="4"/>
  <c r="K237" i="4"/>
  <c r="AH237" i="4"/>
  <c r="AG237" i="4"/>
  <c r="K229" i="4"/>
  <c r="AH229" i="4"/>
  <c r="AG229" i="4"/>
  <c r="K221" i="4"/>
  <c r="AH221" i="4"/>
  <c r="AG221" i="4"/>
  <c r="K213" i="4"/>
  <c r="AH213" i="4"/>
  <c r="AG213" i="4"/>
  <c r="K205" i="4"/>
  <c r="AH205" i="4"/>
  <c r="AG205" i="4"/>
  <c r="AH197" i="4"/>
  <c r="AG197" i="4"/>
  <c r="AH189" i="4"/>
  <c r="AG189" i="4"/>
  <c r="K181" i="4"/>
  <c r="AH181" i="4"/>
  <c r="AG181" i="4"/>
  <c r="L173" i="4"/>
  <c r="AH173" i="4"/>
  <c r="AG173" i="4"/>
  <c r="AH165" i="4"/>
  <c r="AG165" i="4"/>
  <c r="AH157" i="4"/>
  <c r="AG157" i="4"/>
  <c r="AH149" i="4"/>
  <c r="AG149" i="4"/>
  <c r="L141" i="4"/>
  <c r="AH141" i="4"/>
  <c r="AG141" i="4"/>
  <c r="AH133" i="4"/>
  <c r="AG133" i="4"/>
  <c r="AH125" i="4"/>
  <c r="AG125" i="4"/>
  <c r="AH117" i="4"/>
  <c r="AG117" i="4"/>
  <c r="AH109" i="4"/>
  <c r="AG109" i="4"/>
  <c r="AH101" i="4"/>
  <c r="AG101" i="4"/>
  <c r="AH93" i="4"/>
  <c r="AG93" i="4"/>
  <c r="M85" i="4"/>
  <c r="AH85" i="4"/>
  <c r="AG85" i="4"/>
  <c r="AH77" i="4"/>
  <c r="AG77" i="4"/>
  <c r="AH69" i="4"/>
  <c r="AG69" i="4"/>
  <c r="AH61" i="4"/>
  <c r="AG61" i="4"/>
  <c r="AH53" i="4"/>
  <c r="AG53" i="4"/>
  <c r="AH45" i="4"/>
  <c r="AG45" i="4"/>
  <c r="AH37" i="4"/>
  <c r="AG37" i="4"/>
  <c r="AH29" i="4"/>
  <c r="AG29" i="4"/>
  <c r="AH21" i="4"/>
  <c r="AG21" i="4"/>
  <c r="AH13" i="4"/>
  <c r="AG13" i="4"/>
  <c r="AG5" i="4"/>
  <c r="AG350" i="4"/>
  <c r="AH350" i="4"/>
  <c r="AG326" i="4"/>
  <c r="AH326" i="4"/>
  <c r="AG286" i="4"/>
  <c r="AH286" i="4"/>
  <c r="AG262" i="4"/>
  <c r="AH262" i="4"/>
  <c r="AG230" i="4"/>
  <c r="AH230" i="4"/>
  <c r="AG198" i="4"/>
  <c r="AH198" i="4"/>
  <c r="AG174" i="4"/>
  <c r="AH174" i="4"/>
  <c r="AG150" i="4"/>
  <c r="AH150" i="4"/>
  <c r="AG134" i="4"/>
  <c r="AH134" i="4"/>
  <c r="AG102" i="4"/>
  <c r="AH102" i="4"/>
  <c r="AG86" i="4"/>
  <c r="AH86" i="4"/>
  <c r="AG70" i="4"/>
  <c r="AH70" i="4"/>
  <c r="AG38" i="4"/>
  <c r="AH38" i="4"/>
  <c r="AG6" i="4"/>
  <c r="AH349" i="4"/>
  <c r="AG349" i="4"/>
  <c r="M325" i="4"/>
  <c r="AH325" i="4"/>
  <c r="AG325" i="4"/>
  <c r="AH3" i="4"/>
  <c r="AG3" i="4"/>
  <c r="L340" i="4"/>
  <c r="AG340" i="4"/>
  <c r="AH340" i="4"/>
  <c r="K316" i="4"/>
  <c r="AG316" i="4"/>
  <c r="AH316" i="4"/>
  <c r="M300" i="4"/>
  <c r="AG300" i="4"/>
  <c r="AH300" i="4"/>
  <c r="AG284" i="4"/>
  <c r="AH284" i="4"/>
  <c r="AG276" i="4"/>
  <c r="AH276" i="4"/>
  <c r="AG268" i="4"/>
  <c r="AH268" i="4"/>
  <c r="AG260" i="4"/>
  <c r="AH260" i="4"/>
  <c r="AG252" i="4"/>
  <c r="AH252" i="4"/>
  <c r="AG244" i="4"/>
  <c r="AH244" i="4"/>
  <c r="AG236" i="4"/>
  <c r="AH236" i="4"/>
  <c r="AG228" i="4"/>
  <c r="AH228" i="4"/>
  <c r="AG220" i="4"/>
  <c r="AH220" i="4"/>
  <c r="AG212" i="4"/>
  <c r="AH212" i="4"/>
  <c r="AG204" i="4"/>
  <c r="AH204" i="4"/>
  <c r="AG196" i="4"/>
  <c r="AH196" i="4"/>
  <c r="AG188" i="4"/>
  <c r="AH188" i="4"/>
  <c r="AG180" i="4"/>
  <c r="AH180" i="4"/>
  <c r="AG172" i="4"/>
  <c r="AH172" i="4"/>
  <c r="AG164" i="4"/>
  <c r="AH164" i="4"/>
  <c r="AG156" i="4"/>
  <c r="AH156" i="4"/>
  <c r="AG148" i="4"/>
  <c r="AH148" i="4"/>
  <c r="AG140" i="4"/>
  <c r="AH140" i="4"/>
  <c r="AG132" i="4"/>
  <c r="AH132" i="4"/>
  <c r="K124" i="4"/>
  <c r="AG124" i="4"/>
  <c r="AH124" i="4"/>
  <c r="AG116" i="4"/>
  <c r="AH116" i="4"/>
  <c r="AG108" i="4"/>
  <c r="AH108" i="4"/>
  <c r="AG100" i="4"/>
  <c r="AH100" i="4"/>
  <c r="AG92" i="4"/>
  <c r="AH92" i="4"/>
  <c r="AG84" i="4"/>
  <c r="AH84" i="4"/>
  <c r="AG76" i="4"/>
  <c r="AH76" i="4"/>
  <c r="AG68" i="4"/>
  <c r="AH68" i="4"/>
  <c r="AG60" i="4"/>
  <c r="AH60" i="4"/>
  <c r="AG52" i="4"/>
  <c r="AH52" i="4"/>
  <c r="AG44" i="4"/>
  <c r="AH44" i="4"/>
  <c r="AG36" i="4"/>
  <c r="AH36" i="4"/>
  <c r="AG28" i="4"/>
  <c r="AH28" i="4"/>
  <c r="AG20" i="4"/>
  <c r="AH20" i="4"/>
  <c r="AG12" i="4"/>
  <c r="AH12" i="4"/>
  <c r="AG4" i="4"/>
  <c r="K358" i="4"/>
  <c r="AG358" i="4"/>
  <c r="AH358" i="4"/>
  <c r="AG342" i="4"/>
  <c r="AH342" i="4"/>
  <c r="AG318" i="4"/>
  <c r="AH318" i="4"/>
  <c r="AG294" i="4"/>
  <c r="AH294" i="4"/>
  <c r="AG270" i="4"/>
  <c r="AH270" i="4"/>
  <c r="AG238" i="4"/>
  <c r="AH238" i="4"/>
  <c r="AG222" i="4"/>
  <c r="AH222" i="4"/>
  <c r="AG206" i="4"/>
  <c r="AH206" i="4"/>
  <c r="AG182" i="4"/>
  <c r="AH182" i="4"/>
  <c r="AG158" i="4"/>
  <c r="AH158" i="4"/>
  <c r="AG142" i="4"/>
  <c r="AH142" i="4"/>
  <c r="AG118" i="4"/>
  <c r="AH118" i="4"/>
  <c r="AG94" i="4"/>
  <c r="AH94" i="4"/>
  <c r="AG78" i="4"/>
  <c r="AH78" i="4"/>
  <c r="AG62" i="4"/>
  <c r="AH62" i="4"/>
  <c r="AG46" i="4"/>
  <c r="AH46" i="4"/>
  <c r="AG30" i="4"/>
  <c r="AH30" i="4"/>
  <c r="AG14" i="4"/>
  <c r="AH14" i="4"/>
  <c r="M357" i="4"/>
  <c r="AH357" i="4"/>
  <c r="AG357" i="4"/>
  <c r="L341" i="4"/>
  <c r="AH341" i="4"/>
  <c r="AG341" i="4"/>
  <c r="M317" i="4"/>
  <c r="AH317" i="4"/>
  <c r="AG317" i="4"/>
  <c r="M301" i="4"/>
  <c r="AH301" i="4"/>
  <c r="AG301" i="4"/>
  <c r="AG356" i="4"/>
  <c r="AH356" i="4"/>
  <c r="L348" i="4"/>
  <c r="AG348" i="4"/>
  <c r="AH348" i="4"/>
  <c r="K332" i="4"/>
  <c r="AG332" i="4"/>
  <c r="AH332" i="4"/>
  <c r="M324" i="4"/>
  <c r="AG324" i="4"/>
  <c r="AH324" i="4"/>
  <c r="L308" i="4"/>
  <c r="AG308" i="4"/>
  <c r="AH308" i="4"/>
  <c r="AG292" i="4"/>
  <c r="AH292" i="4"/>
  <c r="AG363" i="4"/>
  <c r="AH363" i="4"/>
  <c r="L355" i="4"/>
  <c r="AG355" i="4"/>
  <c r="AH355" i="4"/>
  <c r="L347" i="4"/>
  <c r="AG347" i="4"/>
  <c r="AH347" i="4"/>
  <c r="L339" i="4"/>
  <c r="AG339" i="4"/>
  <c r="AH339" i="4"/>
  <c r="L331" i="4"/>
  <c r="AG331" i="4"/>
  <c r="AH331" i="4"/>
  <c r="AG323" i="4"/>
  <c r="AH323" i="4"/>
  <c r="L315" i="4"/>
  <c r="P315" i="4" s="1"/>
  <c r="AG315" i="4"/>
  <c r="AH315" i="4"/>
  <c r="AG307" i="4"/>
  <c r="AH307" i="4"/>
  <c r="N299" i="4"/>
  <c r="AG299" i="4"/>
  <c r="AH299" i="4"/>
  <c r="AG291" i="4"/>
  <c r="AH291" i="4"/>
  <c r="AG283" i="4"/>
  <c r="AH283" i="4"/>
  <c r="K275" i="4"/>
  <c r="AG275" i="4"/>
  <c r="AH275" i="4"/>
  <c r="AG267" i="4"/>
  <c r="AH267" i="4"/>
  <c r="L259" i="4"/>
  <c r="AG259" i="4"/>
  <c r="AH259" i="4"/>
  <c r="N251" i="4"/>
  <c r="AG251" i="4"/>
  <c r="AH251" i="4"/>
  <c r="M243" i="4"/>
  <c r="AG243" i="4"/>
  <c r="AH243" i="4"/>
  <c r="N235" i="4"/>
  <c r="AH235" i="4"/>
  <c r="AG235" i="4"/>
  <c r="AG227" i="4"/>
  <c r="AH227" i="4"/>
  <c r="AH219" i="4"/>
  <c r="AG219" i="4"/>
  <c r="N211" i="4"/>
  <c r="AH211" i="4"/>
  <c r="AG211" i="4"/>
  <c r="AH203" i="4"/>
  <c r="AG203" i="4"/>
  <c r="AH195" i="4"/>
  <c r="AG195" i="4"/>
  <c r="AH187" i="4"/>
  <c r="AG187" i="4"/>
  <c r="AH179" i="4"/>
  <c r="AG179" i="4"/>
  <c r="AH171" i="4"/>
  <c r="AG171" i="4"/>
  <c r="AH163" i="4"/>
  <c r="AG163" i="4"/>
  <c r="AH155" i="4"/>
  <c r="AG155" i="4"/>
  <c r="AG147" i="4"/>
  <c r="AH147" i="4"/>
  <c r="AG139" i="4"/>
  <c r="AH139" i="4"/>
  <c r="AG131" i="4"/>
  <c r="AH131" i="4"/>
  <c r="AG123" i="4"/>
  <c r="AH123" i="4"/>
  <c r="AG115" i="4"/>
  <c r="AH115" i="4"/>
  <c r="K107" i="4"/>
  <c r="AG107" i="4"/>
  <c r="AH107" i="4"/>
  <c r="AG99" i="4"/>
  <c r="AH99" i="4"/>
  <c r="AG91" i="4"/>
  <c r="AH91" i="4"/>
  <c r="AG83" i="4"/>
  <c r="AH83" i="4"/>
  <c r="AG75" i="4"/>
  <c r="AH75" i="4"/>
  <c r="AG67" i="4"/>
  <c r="AH67" i="4"/>
  <c r="AG59" i="4"/>
  <c r="AH59" i="4"/>
  <c r="AG51" i="4"/>
  <c r="AH51" i="4"/>
  <c r="AG43" i="4"/>
  <c r="AH43" i="4"/>
  <c r="AG35" i="4"/>
  <c r="AH35" i="4"/>
  <c r="AG27" i="4"/>
  <c r="AH27" i="4"/>
  <c r="AG19" i="4"/>
  <c r="AH19" i="4"/>
  <c r="AG11" i="4"/>
  <c r="AH11" i="4"/>
  <c r="AG218" i="4"/>
  <c r="AH218" i="4"/>
  <c r="AG210" i="4"/>
  <c r="AH210" i="4"/>
  <c r="AG202" i="4"/>
  <c r="AH202" i="4"/>
  <c r="AG194" i="4"/>
  <c r="AH194" i="4"/>
  <c r="N186" i="4"/>
  <c r="AG186" i="4"/>
  <c r="AH186" i="4"/>
  <c r="AG178" i="4"/>
  <c r="AH178" i="4"/>
  <c r="AG170" i="4"/>
  <c r="AH170" i="4"/>
  <c r="AG162" i="4"/>
  <c r="AH162" i="4"/>
  <c r="N154" i="4"/>
  <c r="AG154" i="4"/>
  <c r="AH154" i="4"/>
  <c r="AG146" i="4"/>
  <c r="AH146" i="4"/>
  <c r="AG138" i="4"/>
  <c r="AH138" i="4"/>
  <c r="AG130" i="4"/>
  <c r="AH130" i="4"/>
  <c r="K122" i="4"/>
  <c r="AG122" i="4"/>
  <c r="AH122" i="4"/>
  <c r="AG114" i="4"/>
  <c r="AH114" i="4"/>
  <c r="AG106" i="4"/>
  <c r="AH106" i="4"/>
  <c r="AG98" i="4"/>
  <c r="AH98" i="4"/>
  <c r="AG90" i="4"/>
  <c r="AH90" i="4"/>
  <c r="L82" i="4"/>
  <c r="AG82" i="4"/>
  <c r="AH82" i="4"/>
  <c r="AG74" i="4"/>
  <c r="AH74" i="4"/>
  <c r="AG66" i="4"/>
  <c r="AH66" i="4"/>
  <c r="AG58" i="4"/>
  <c r="AH58" i="4"/>
  <c r="AG50" i="4"/>
  <c r="AH50" i="4"/>
  <c r="AG42" i="4"/>
  <c r="AH42" i="4"/>
  <c r="AG34" i="4"/>
  <c r="AH34" i="4"/>
  <c r="AG26" i="4"/>
  <c r="AH26" i="4"/>
  <c r="AG18" i="4"/>
  <c r="AH18" i="4"/>
  <c r="AG10" i="4"/>
  <c r="K361" i="4"/>
  <c r="AH361" i="4"/>
  <c r="AG361" i="4"/>
  <c r="N353" i="4"/>
  <c r="AH353" i="4"/>
  <c r="AG353" i="4"/>
  <c r="K345" i="4"/>
  <c r="AH345" i="4"/>
  <c r="AG345" i="4"/>
  <c r="M337" i="4"/>
  <c r="AH337" i="4"/>
  <c r="AG337" i="4"/>
  <c r="M329" i="4"/>
  <c r="AH329" i="4"/>
  <c r="AG329" i="4"/>
  <c r="M321" i="4"/>
  <c r="AH321" i="4"/>
  <c r="AG321" i="4"/>
  <c r="AH313" i="4"/>
  <c r="AG313" i="4"/>
  <c r="AH305" i="4"/>
  <c r="AG305" i="4"/>
  <c r="AH297" i="4"/>
  <c r="AG297" i="4"/>
  <c r="L289" i="4"/>
  <c r="AH289" i="4"/>
  <c r="AG289" i="4"/>
  <c r="M281" i="4"/>
  <c r="AH281" i="4"/>
  <c r="AG281" i="4"/>
  <c r="AH273" i="4"/>
  <c r="AG273" i="4"/>
  <c r="M265" i="4"/>
  <c r="AH265" i="4"/>
  <c r="AG265" i="4"/>
  <c r="AH257" i="4"/>
  <c r="AG257" i="4"/>
  <c r="AH249" i="4"/>
  <c r="AG249" i="4"/>
  <c r="AH241" i="4"/>
  <c r="AG241" i="4"/>
  <c r="AH233" i="4"/>
  <c r="AG233" i="4"/>
  <c r="AH225" i="4"/>
  <c r="AG225" i="4"/>
  <c r="AH217" i="4"/>
  <c r="AG217" i="4"/>
  <c r="AH209" i="4"/>
  <c r="AG209" i="4"/>
  <c r="AH201" i="4"/>
  <c r="AG201" i="4"/>
  <c r="AH193" i="4"/>
  <c r="AG193" i="4"/>
  <c r="AH185" i="4"/>
  <c r="AG185" i="4"/>
  <c r="AH177" i="4"/>
  <c r="AG177" i="4"/>
  <c r="AH169" i="4"/>
  <c r="AG169" i="4"/>
  <c r="AH161" i="4"/>
  <c r="AG161" i="4"/>
  <c r="AH153" i="4"/>
  <c r="AG153" i="4"/>
  <c r="AH145" i="4"/>
  <c r="AG145" i="4"/>
  <c r="AH137" i="4"/>
  <c r="AG137" i="4"/>
  <c r="AH129" i="4"/>
  <c r="AG129" i="4"/>
  <c r="AH121" i="4"/>
  <c r="AG121" i="4"/>
  <c r="AH113" i="4"/>
  <c r="AG113" i="4"/>
  <c r="AH105" i="4"/>
  <c r="AG105" i="4"/>
  <c r="AH97" i="4"/>
  <c r="AG97" i="4"/>
  <c r="AH89" i="4"/>
  <c r="AG89" i="4"/>
  <c r="AH81" i="4"/>
  <c r="AG81" i="4"/>
  <c r="AH73" i="4"/>
  <c r="AG73" i="4"/>
  <c r="AH65" i="4"/>
  <c r="AG65" i="4"/>
  <c r="AH57" i="4"/>
  <c r="AG57" i="4"/>
  <c r="AH49" i="4"/>
  <c r="AG49" i="4"/>
  <c r="AH41" i="4"/>
  <c r="AG41" i="4"/>
  <c r="AH33" i="4"/>
  <c r="AG33" i="4"/>
  <c r="AH25" i="4"/>
  <c r="AG25" i="4"/>
  <c r="AH17" i="4"/>
  <c r="AG17" i="4"/>
  <c r="AG9" i="4"/>
  <c r="K359" i="4"/>
  <c r="L296" i="4"/>
  <c r="K309" i="4"/>
  <c r="L352" i="4"/>
  <c r="M344" i="4"/>
  <c r="M256" i="4"/>
  <c r="K338" i="4"/>
  <c r="K327" i="4"/>
  <c r="N320" i="4"/>
  <c r="N314" i="4"/>
  <c r="K352" i="4"/>
  <c r="O352" i="4" s="1"/>
  <c r="N343" i="4"/>
  <c r="N336" i="4"/>
  <c r="N330" i="4"/>
  <c r="N325" i="4"/>
  <c r="L320" i="4"/>
  <c r="M314" i="4"/>
  <c r="L306" i="4"/>
  <c r="M295" i="4"/>
  <c r="N274" i="4"/>
  <c r="M255" i="4"/>
  <c r="N151" i="4"/>
  <c r="N362" i="4"/>
  <c r="N355" i="4"/>
  <c r="M351" i="4"/>
  <c r="L343" i="4"/>
  <c r="P343" i="4" s="1"/>
  <c r="L336" i="4"/>
  <c r="P336" i="4" s="1"/>
  <c r="L330" i="4"/>
  <c r="L325" i="4"/>
  <c r="M319" i="4"/>
  <c r="N293" i="4"/>
  <c r="L200" i="4"/>
  <c r="L362" i="4"/>
  <c r="M355" i="4"/>
  <c r="N348" i="4"/>
  <c r="K343" i="4"/>
  <c r="M335" i="4"/>
  <c r="K330" i="4"/>
  <c r="K325" i="4"/>
  <c r="O325" i="4" s="1"/>
  <c r="K319" i="4"/>
  <c r="N312" i="4"/>
  <c r="N229" i="4"/>
  <c r="M361" i="4"/>
  <c r="M354" i="4"/>
  <c r="M341" i="4"/>
  <c r="K335" i="4"/>
  <c r="N317" i="4"/>
  <c r="L312" i="4"/>
  <c r="N301" i="4"/>
  <c r="N290" i="4"/>
  <c r="M360" i="4"/>
  <c r="K354" i="4"/>
  <c r="O354" i="4" s="1"/>
  <c r="N346" i="4"/>
  <c r="N333" i="4"/>
  <c r="N328" i="4"/>
  <c r="N322" i="4"/>
  <c r="L317" i="4"/>
  <c r="M311" i="4"/>
  <c r="N359" i="4"/>
  <c r="L353" i="4"/>
  <c r="L346" i="4"/>
  <c r="P346" i="4" s="1"/>
  <c r="N338" i="4"/>
  <c r="L333" i="4"/>
  <c r="L328" i="4"/>
  <c r="L322" i="4"/>
  <c r="P322" i="4" s="1"/>
  <c r="K317" i="4"/>
  <c r="K311" i="4"/>
  <c r="N243" i="4"/>
  <c r="M221" i="4"/>
  <c r="K173" i="4"/>
  <c r="L359" i="4"/>
  <c r="N352" i="4"/>
  <c r="L338" i="4"/>
  <c r="K333" i="4"/>
  <c r="M327" i="4"/>
  <c r="K322" i="4"/>
  <c r="N309" i="4"/>
  <c r="M277" i="4"/>
  <c r="N159" i="4"/>
  <c r="M348" i="4"/>
  <c r="N331" i="4"/>
  <c r="N315" i="4"/>
  <c r="L358" i="4"/>
  <c r="M358" i="4"/>
  <c r="N350" i="4"/>
  <c r="K350" i="4"/>
  <c r="L342" i="4"/>
  <c r="M342" i="4"/>
  <c r="K334" i="4"/>
  <c r="L334" i="4"/>
  <c r="N334" i="4"/>
  <c r="K326" i="4"/>
  <c r="L326" i="4"/>
  <c r="N326" i="4"/>
  <c r="K318" i="4"/>
  <c r="L318" i="4"/>
  <c r="N318" i="4"/>
  <c r="K310" i="4"/>
  <c r="L310" i="4"/>
  <c r="P310" i="4" s="1"/>
  <c r="M310" i="4"/>
  <c r="N310" i="4"/>
  <c r="L302" i="4"/>
  <c r="P302" i="4" s="1"/>
  <c r="M302" i="4"/>
  <c r="N302" i="4"/>
  <c r="K302" i="4"/>
  <c r="K294" i="4"/>
  <c r="L294" i="4"/>
  <c r="P294" i="4" s="1"/>
  <c r="M294" i="4"/>
  <c r="N294" i="4"/>
  <c r="N286" i="4"/>
  <c r="K286" i="4"/>
  <c r="L286" i="4"/>
  <c r="L278" i="4"/>
  <c r="K278" i="4"/>
  <c r="K270" i="4"/>
  <c r="L270" i="4"/>
  <c r="M270" i="4"/>
  <c r="N262" i="4"/>
  <c r="K262" i="4"/>
  <c r="L262" i="4"/>
  <c r="K254" i="4"/>
  <c r="L254" i="4"/>
  <c r="P254" i="4" s="1"/>
  <c r="M254" i="4"/>
  <c r="N254" i="4"/>
  <c r="N246" i="4"/>
  <c r="K246" i="4"/>
  <c r="M246" i="4"/>
  <c r="K238" i="4"/>
  <c r="M238" i="4"/>
  <c r="N238" i="4"/>
  <c r="L230" i="4"/>
  <c r="P230" i="4" s="1"/>
  <c r="N230" i="4"/>
  <c r="K230" i="4"/>
  <c r="M230" i="4"/>
  <c r="K222" i="4"/>
  <c r="L222" i="4"/>
  <c r="N222" i="4"/>
  <c r="M222" i="4"/>
  <c r="L214" i="4"/>
  <c r="K214" i="4"/>
  <c r="M214" i="4"/>
  <c r="N214" i="4"/>
  <c r="L206" i="4"/>
  <c r="P206" i="4" s="1"/>
  <c r="K206" i="4"/>
  <c r="M206" i="4"/>
  <c r="N206" i="4"/>
  <c r="L198" i="4"/>
  <c r="K198" i="4"/>
  <c r="M198" i="4"/>
  <c r="N198" i="4"/>
  <c r="M190" i="4"/>
  <c r="N190" i="4"/>
  <c r="L190" i="4"/>
  <c r="P190" i="4" s="1"/>
  <c r="K182" i="4"/>
  <c r="L182" i="4"/>
  <c r="P182" i="4" s="1"/>
  <c r="M182" i="4"/>
  <c r="N182" i="4"/>
  <c r="K174" i="4"/>
  <c r="L174" i="4"/>
  <c r="P174" i="4" s="1"/>
  <c r="N174" i="4"/>
  <c r="M174" i="4"/>
  <c r="M166" i="4"/>
  <c r="N166" i="4"/>
  <c r="K166" i="4"/>
  <c r="L166" i="4"/>
  <c r="N158" i="4"/>
  <c r="K158" i="4"/>
  <c r="L158" i="4"/>
  <c r="M158" i="4"/>
  <c r="N150" i="4"/>
  <c r="K150" i="4"/>
  <c r="M150" i="4"/>
  <c r="L150" i="4"/>
  <c r="K142" i="4"/>
  <c r="L142" i="4"/>
  <c r="M142" i="4"/>
  <c r="N142" i="4"/>
  <c r="M134" i="4"/>
  <c r="N134" i="4"/>
  <c r="L134" i="4"/>
  <c r="K134" i="4"/>
  <c r="L126" i="4"/>
  <c r="P126" i="4" s="1"/>
  <c r="K126" i="4"/>
  <c r="N126" i="4"/>
  <c r="M126" i="4"/>
  <c r="L118" i="4"/>
  <c r="P118" i="4" s="1"/>
  <c r="M118" i="4"/>
  <c r="N118" i="4"/>
  <c r="K118" i="4"/>
  <c r="N110" i="4"/>
  <c r="L110" i="4"/>
  <c r="M110" i="4"/>
  <c r="K110" i="4"/>
  <c r="L102" i="4"/>
  <c r="P102" i="4" s="1"/>
  <c r="M102" i="4"/>
  <c r="N102" i="4"/>
  <c r="K102" i="4"/>
  <c r="L94" i="4"/>
  <c r="P94" i="4" s="1"/>
  <c r="M94" i="4"/>
  <c r="N94" i="4"/>
  <c r="K94" i="4"/>
  <c r="K86" i="4"/>
  <c r="L86" i="4"/>
  <c r="P86" i="4" s="1"/>
  <c r="M86" i="4"/>
  <c r="N86" i="4"/>
  <c r="M78" i="4"/>
  <c r="N78" i="4"/>
  <c r="L78" i="4"/>
  <c r="K78" i="4"/>
  <c r="N70" i="4"/>
  <c r="K70" i="4"/>
  <c r="L70" i="4"/>
  <c r="M70" i="4"/>
  <c r="M62" i="4"/>
  <c r="N62" i="4"/>
  <c r="K62" i="4"/>
  <c r="L62" i="4"/>
  <c r="M54" i="4"/>
  <c r="N54" i="4"/>
  <c r="K54" i="4"/>
  <c r="L54" i="4"/>
  <c r="M46" i="4"/>
  <c r="N46" i="4"/>
  <c r="K46" i="4"/>
  <c r="L46" i="4"/>
  <c r="K38" i="4"/>
  <c r="L38" i="4"/>
  <c r="P38" i="4" s="1"/>
  <c r="M38" i="4"/>
  <c r="N38" i="4"/>
  <c r="L30" i="4"/>
  <c r="P30" i="4" s="1"/>
  <c r="M30" i="4"/>
  <c r="N30" i="4"/>
  <c r="K30" i="4"/>
  <c r="N22" i="4"/>
  <c r="K22" i="4"/>
  <c r="L22" i="4"/>
  <c r="M22" i="4"/>
  <c r="K14" i="4"/>
  <c r="L14" i="4"/>
  <c r="M14" i="4"/>
  <c r="N14" i="4"/>
  <c r="K6" i="4"/>
  <c r="L6" i="4"/>
  <c r="P6" i="4" s="1"/>
  <c r="AI6" i="4" s="1"/>
  <c r="M6" i="4"/>
  <c r="N6" i="4"/>
  <c r="N358" i="4"/>
  <c r="K355" i="4"/>
  <c r="K348" i="4"/>
  <c r="M334" i="4"/>
  <c r="M318" i="4"/>
  <c r="M3" i="4"/>
  <c r="K356" i="4"/>
  <c r="M356" i="4"/>
  <c r="N356" i="4"/>
  <c r="K340" i="4"/>
  <c r="M340" i="4"/>
  <c r="N340" i="4"/>
  <c r="L332" i="4"/>
  <c r="N332" i="4"/>
  <c r="L324" i="4"/>
  <c r="N324" i="4"/>
  <c r="L316" i="4"/>
  <c r="N316" i="4"/>
  <c r="N308" i="4"/>
  <c r="K308" i="4"/>
  <c r="M308" i="4"/>
  <c r="N300" i="4"/>
  <c r="K300" i="4"/>
  <c r="L300" i="4"/>
  <c r="N292" i="4"/>
  <c r="K292" i="4"/>
  <c r="M292" i="4"/>
  <c r="K284" i="4"/>
  <c r="M284" i="4"/>
  <c r="N284" i="4"/>
  <c r="K276" i="4"/>
  <c r="L276" i="4"/>
  <c r="M276" i="4"/>
  <c r="N276" i="4"/>
  <c r="M268" i="4"/>
  <c r="N268" i="4"/>
  <c r="L268" i="4"/>
  <c r="K260" i="4"/>
  <c r="L260" i="4"/>
  <c r="N260" i="4"/>
  <c r="M252" i="4"/>
  <c r="N252" i="4"/>
  <c r="K252" i="4"/>
  <c r="K244" i="4"/>
  <c r="M244" i="4"/>
  <c r="L244" i="4"/>
  <c r="K236" i="4"/>
  <c r="L236" i="4"/>
  <c r="M236" i="4"/>
  <c r="M228" i="4"/>
  <c r="N228" i="4"/>
  <c r="K228" i="4"/>
  <c r="L228" i="4"/>
  <c r="P228" i="4" s="1"/>
  <c r="L220" i="4"/>
  <c r="P220" i="4" s="1"/>
  <c r="M220" i="4"/>
  <c r="N220" i="4"/>
  <c r="K220" i="4"/>
  <c r="K212" i="4"/>
  <c r="L212" i="4"/>
  <c r="N212" i="4"/>
  <c r="M212" i="4"/>
  <c r="K204" i="4"/>
  <c r="L204" i="4"/>
  <c r="N204" i="4"/>
  <c r="M204" i="4"/>
  <c r="K196" i="4"/>
  <c r="L196" i="4"/>
  <c r="N196" i="4"/>
  <c r="M196" i="4"/>
  <c r="N188" i="4"/>
  <c r="K188" i="4"/>
  <c r="L188" i="4"/>
  <c r="M188" i="4"/>
  <c r="L180" i="4"/>
  <c r="M180" i="4"/>
  <c r="N180" i="4"/>
  <c r="K180" i="4"/>
  <c r="K172" i="4"/>
  <c r="L172" i="4"/>
  <c r="N172" i="4"/>
  <c r="M172" i="4"/>
  <c r="L164" i="4"/>
  <c r="P164" i="4" s="1"/>
  <c r="N164" i="4"/>
  <c r="K164" i="4"/>
  <c r="K156" i="4"/>
  <c r="M156" i="4"/>
  <c r="N156" i="4"/>
  <c r="L156" i="4"/>
  <c r="P156" i="4" s="1"/>
  <c r="L148" i="4"/>
  <c r="K148" i="4"/>
  <c r="M148" i="4"/>
  <c r="N148" i="4"/>
  <c r="M140" i="4"/>
  <c r="K140" i="4"/>
  <c r="N140" i="4"/>
  <c r="L140" i="4"/>
  <c r="P140" i="4" s="1"/>
  <c r="N132" i="4"/>
  <c r="L132" i="4"/>
  <c r="M132" i="4"/>
  <c r="K132" i="4"/>
  <c r="N124" i="4"/>
  <c r="L124" i="4"/>
  <c r="M124" i="4"/>
  <c r="M116" i="4"/>
  <c r="L116" i="4"/>
  <c r="N116" i="4"/>
  <c r="K116" i="4"/>
  <c r="K108" i="4"/>
  <c r="L108" i="4"/>
  <c r="P108" i="4" s="1"/>
  <c r="M108" i="4"/>
  <c r="N108" i="4"/>
  <c r="K100" i="4"/>
  <c r="L100" i="4"/>
  <c r="N100" i="4"/>
  <c r="M100" i="4"/>
  <c r="K92" i="4"/>
  <c r="L92" i="4"/>
  <c r="P92" i="4" s="1"/>
  <c r="M92" i="4"/>
  <c r="N92" i="4"/>
  <c r="L84" i="4"/>
  <c r="M84" i="4"/>
  <c r="N84" i="4"/>
  <c r="K84" i="4"/>
  <c r="N76" i="4"/>
  <c r="K76" i="4"/>
  <c r="L76" i="4"/>
  <c r="M76" i="4"/>
  <c r="K68" i="4"/>
  <c r="L68" i="4"/>
  <c r="P68" i="4" s="1"/>
  <c r="M68" i="4"/>
  <c r="N68" i="4"/>
  <c r="M60" i="4"/>
  <c r="N60" i="4"/>
  <c r="K60" i="4"/>
  <c r="L60" i="4"/>
  <c r="M52" i="4"/>
  <c r="N52" i="4"/>
  <c r="K52" i="4"/>
  <c r="L52" i="4"/>
  <c r="N44" i="4"/>
  <c r="K44" i="4"/>
  <c r="L44" i="4"/>
  <c r="M44" i="4"/>
  <c r="K36" i="4"/>
  <c r="L36" i="4"/>
  <c r="P36" i="4" s="1"/>
  <c r="M36" i="4"/>
  <c r="N36" i="4"/>
  <c r="M28" i="4"/>
  <c r="N28" i="4"/>
  <c r="K28" i="4"/>
  <c r="L28" i="4"/>
  <c r="K20" i="4"/>
  <c r="L20" i="4"/>
  <c r="P20" i="4" s="1"/>
  <c r="M20" i="4"/>
  <c r="N20" i="4"/>
  <c r="K12" i="4"/>
  <c r="L12" i="4"/>
  <c r="P12" i="4" s="1"/>
  <c r="M12" i="4"/>
  <c r="N12" i="4"/>
  <c r="K4" i="4"/>
  <c r="L4" i="4"/>
  <c r="P4" i="4" s="1"/>
  <c r="AI4" i="4" s="1"/>
  <c r="M4" i="4"/>
  <c r="N4" i="4"/>
  <c r="M350" i="4"/>
  <c r="K324" i="4"/>
  <c r="N278" i="4"/>
  <c r="M164" i="4"/>
  <c r="N357" i="4"/>
  <c r="K357" i="4"/>
  <c r="L349" i="4"/>
  <c r="M349" i="4"/>
  <c r="N341" i="4"/>
  <c r="K341" i="4"/>
  <c r="K347" i="4"/>
  <c r="M347" i="4"/>
  <c r="N347" i="4"/>
  <c r="K323" i="4"/>
  <c r="M323" i="4"/>
  <c r="K315" i="4"/>
  <c r="M315" i="4"/>
  <c r="K299" i="4"/>
  <c r="L299" i="4"/>
  <c r="P299" i="4" s="1"/>
  <c r="K291" i="4"/>
  <c r="L291" i="4"/>
  <c r="M291" i="4"/>
  <c r="N291" i="4"/>
  <c r="L283" i="4"/>
  <c r="M283" i="4"/>
  <c r="N283" i="4"/>
  <c r="K283" i="4"/>
  <c r="L275" i="4"/>
  <c r="M275" i="4"/>
  <c r="K267" i="4"/>
  <c r="L267" i="4"/>
  <c r="M267" i="4"/>
  <c r="N267" i="4"/>
  <c r="N259" i="4"/>
  <c r="K259" i="4"/>
  <c r="M259" i="4"/>
  <c r="K251" i="4"/>
  <c r="L251" i="4"/>
  <c r="P251" i="4" s="1"/>
  <c r="M251" i="4"/>
  <c r="L243" i="4"/>
  <c r="P243" i="4" s="1"/>
  <c r="K243" i="4"/>
  <c r="K235" i="4"/>
  <c r="L235" i="4"/>
  <c r="P235" i="4" s="1"/>
  <c r="M235" i="4"/>
  <c r="M227" i="4"/>
  <c r="N227" i="4"/>
  <c r="K227" i="4"/>
  <c r="L227" i="4"/>
  <c r="K219" i="4"/>
  <c r="M219" i="4"/>
  <c r="L219" i="4"/>
  <c r="P219" i="4" s="1"/>
  <c r="N219" i="4"/>
  <c r="L211" i="4"/>
  <c r="P211" i="4" s="1"/>
  <c r="K211" i="4"/>
  <c r="M211" i="4"/>
  <c r="L203" i="4"/>
  <c r="K203" i="4"/>
  <c r="N203" i="4"/>
  <c r="M203" i="4"/>
  <c r="M195" i="4"/>
  <c r="N195" i="4"/>
  <c r="K195" i="4"/>
  <c r="L195" i="4"/>
  <c r="P195" i="4" s="1"/>
  <c r="K187" i="4"/>
  <c r="L187" i="4"/>
  <c r="M187" i="4"/>
  <c r="N187" i="4"/>
  <c r="K179" i="4"/>
  <c r="M179" i="4"/>
  <c r="L179" i="4"/>
  <c r="N179" i="4"/>
  <c r="N171" i="4"/>
  <c r="K171" i="4"/>
  <c r="L171" i="4"/>
  <c r="P171" i="4" s="1"/>
  <c r="M171" i="4"/>
  <c r="M163" i="4"/>
  <c r="N163" i="4"/>
  <c r="L163" i="4"/>
  <c r="K163" i="4"/>
  <c r="L155" i="4"/>
  <c r="M155" i="4"/>
  <c r="N155" i="4"/>
  <c r="K155" i="4"/>
  <c r="K147" i="4"/>
  <c r="L147" i="4"/>
  <c r="M147" i="4"/>
  <c r="N147" i="4"/>
  <c r="M139" i="4"/>
  <c r="K139" i="4"/>
  <c r="L139" i="4"/>
  <c r="N139" i="4"/>
  <c r="N131" i="4"/>
  <c r="L131" i="4"/>
  <c r="P131" i="4" s="1"/>
  <c r="K131" i="4"/>
  <c r="M131" i="4"/>
  <c r="M123" i="4"/>
  <c r="N123" i="4"/>
  <c r="K123" i="4"/>
  <c r="L123" i="4"/>
  <c r="L115" i="4"/>
  <c r="M115" i="4"/>
  <c r="K115" i="4"/>
  <c r="N115" i="4"/>
  <c r="L107" i="4"/>
  <c r="M107" i="4"/>
  <c r="N107" i="4"/>
  <c r="L99" i="4"/>
  <c r="M99" i="4"/>
  <c r="K99" i="4"/>
  <c r="N99" i="4"/>
  <c r="L91" i="4"/>
  <c r="K91" i="4"/>
  <c r="M91" i="4"/>
  <c r="N91" i="4"/>
  <c r="L83" i="4"/>
  <c r="P83" i="4" s="1"/>
  <c r="M83" i="4"/>
  <c r="N83" i="4"/>
  <c r="K83" i="4"/>
  <c r="M75" i="4"/>
  <c r="N75" i="4"/>
  <c r="K75" i="4"/>
  <c r="L75" i="4"/>
  <c r="P75" i="4" s="1"/>
  <c r="K67" i="4"/>
  <c r="L67" i="4"/>
  <c r="M67" i="4"/>
  <c r="N67" i="4"/>
  <c r="K59" i="4"/>
  <c r="L59" i="4"/>
  <c r="M59" i="4"/>
  <c r="N59" i="4"/>
  <c r="K51" i="4"/>
  <c r="L51" i="4"/>
  <c r="M51" i="4"/>
  <c r="N51" i="4"/>
  <c r="K43" i="4"/>
  <c r="L43" i="4"/>
  <c r="M43" i="4"/>
  <c r="N43" i="4"/>
  <c r="K35" i="4"/>
  <c r="L35" i="4"/>
  <c r="M35" i="4"/>
  <c r="N35" i="4"/>
  <c r="K27" i="4"/>
  <c r="L27" i="4"/>
  <c r="M27" i="4"/>
  <c r="N27" i="4"/>
  <c r="K19" i="4"/>
  <c r="L19" i="4"/>
  <c r="M19" i="4"/>
  <c r="N19" i="4"/>
  <c r="M11" i="4"/>
  <c r="N11" i="4"/>
  <c r="K11" i="4"/>
  <c r="L11" i="4"/>
  <c r="P11" i="4" s="1"/>
  <c r="L357" i="4"/>
  <c r="P357" i="4" s="1"/>
  <c r="L350" i="4"/>
  <c r="N339" i="4"/>
  <c r="O330" i="4"/>
  <c r="N323" i="4"/>
  <c r="M299" i="4"/>
  <c r="M286" i="4"/>
  <c r="M278" i="4"/>
  <c r="N270" i="4"/>
  <c r="M262" i="4"/>
  <c r="K363" i="4"/>
  <c r="M363" i="4"/>
  <c r="N363" i="4"/>
  <c r="K331" i="4"/>
  <c r="M331" i="4"/>
  <c r="N342" i="4"/>
  <c r="M326" i="4"/>
  <c r="L323" i="4"/>
  <c r="L292" i="4"/>
  <c r="L246" i="4"/>
  <c r="P246" i="4" s="1"/>
  <c r="L238" i="4"/>
  <c r="P238" i="4" s="1"/>
  <c r="K339" i="4"/>
  <c r="M339" i="4"/>
  <c r="K307" i="4"/>
  <c r="L307" i="4"/>
  <c r="P307" i="4" s="1"/>
  <c r="M307" i="4"/>
  <c r="N307" i="4"/>
  <c r="N349" i="4"/>
  <c r="L361" i="4"/>
  <c r="P361" i="4" s="1"/>
  <c r="N361" i="4"/>
  <c r="K353" i="4"/>
  <c r="M353" i="4"/>
  <c r="L345" i="4"/>
  <c r="P345" i="4" s="1"/>
  <c r="N345" i="4"/>
  <c r="K337" i="4"/>
  <c r="L337" i="4"/>
  <c r="N337" i="4"/>
  <c r="K329" i="4"/>
  <c r="L329" i="4"/>
  <c r="N329" i="4"/>
  <c r="K321" i="4"/>
  <c r="L321" i="4"/>
  <c r="N321" i="4"/>
  <c r="K313" i="4"/>
  <c r="M313" i="4"/>
  <c r="N313" i="4"/>
  <c r="L305" i="4"/>
  <c r="M305" i="4"/>
  <c r="N305" i="4"/>
  <c r="K305" i="4"/>
  <c r="L297" i="4"/>
  <c r="M297" i="4"/>
  <c r="N297" i="4"/>
  <c r="N289" i="4"/>
  <c r="K289" i="4"/>
  <c r="M289" i="4"/>
  <c r="L281" i="4"/>
  <c r="P281" i="4" s="1"/>
  <c r="K281" i="4"/>
  <c r="N281" i="4"/>
  <c r="K273" i="4"/>
  <c r="L273" i="4"/>
  <c r="M273" i="4"/>
  <c r="N273" i="4"/>
  <c r="N265" i="4"/>
  <c r="K265" i="4"/>
  <c r="L265" i="4"/>
  <c r="K257" i="4"/>
  <c r="L257" i="4"/>
  <c r="P257" i="4" s="1"/>
  <c r="M257" i="4"/>
  <c r="N257" i="4"/>
  <c r="N249" i="4"/>
  <c r="K249" i="4"/>
  <c r="L249" i="4"/>
  <c r="M249" i="4"/>
  <c r="K241" i="4"/>
  <c r="M241" i="4"/>
  <c r="L241" i="4"/>
  <c r="P241" i="4" s="1"/>
  <c r="N241" i="4"/>
  <c r="K233" i="4"/>
  <c r="L233" i="4"/>
  <c r="N233" i="4"/>
  <c r="M233" i="4"/>
  <c r="M225" i="4"/>
  <c r="N225" i="4"/>
  <c r="K225" i="4"/>
  <c r="L225" i="4"/>
  <c r="K217" i="4"/>
  <c r="L217" i="4"/>
  <c r="N217" i="4"/>
  <c r="M217" i="4"/>
  <c r="K209" i="4"/>
  <c r="L209" i="4"/>
  <c r="N209" i="4"/>
  <c r="M209" i="4"/>
  <c r="K201" i="4"/>
  <c r="L201" i="4"/>
  <c r="N201" i="4"/>
  <c r="M201" i="4"/>
  <c r="K193" i="4"/>
  <c r="M193" i="4"/>
  <c r="L193" i="4"/>
  <c r="P193" i="4" s="1"/>
  <c r="N193" i="4"/>
  <c r="M185" i="4"/>
  <c r="N185" i="4"/>
  <c r="K185" i="4"/>
  <c r="L185" i="4"/>
  <c r="K177" i="4"/>
  <c r="L177" i="4"/>
  <c r="P177" i="4" s="1"/>
  <c r="M177" i="4"/>
  <c r="N177" i="4"/>
  <c r="K169" i="4"/>
  <c r="L169" i="4"/>
  <c r="N169" i="4"/>
  <c r="M169" i="4"/>
  <c r="L161" i="4"/>
  <c r="P161" i="4" s="1"/>
  <c r="K161" i="4"/>
  <c r="M161" i="4"/>
  <c r="N161" i="4"/>
  <c r="L153" i="4"/>
  <c r="P153" i="4" s="1"/>
  <c r="K153" i="4"/>
  <c r="M153" i="4"/>
  <c r="N153" i="4"/>
  <c r="M145" i="4"/>
  <c r="N145" i="4"/>
  <c r="K145" i="4"/>
  <c r="L145" i="4"/>
  <c r="K137" i="4"/>
  <c r="L137" i="4"/>
  <c r="P137" i="4" s="1"/>
  <c r="M137" i="4"/>
  <c r="N137" i="4"/>
  <c r="M129" i="4"/>
  <c r="L129" i="4"/>
  <c r="P129" i="4" s="1"/>
  <c r="K129" i="4"/>
  <c r="N129" i="4"/>
  <c r="N121" i="4"/>
  <c r="K121" i="4"/>
  <c r="L121" i="4"/>
  <c r="M121" i="4"/>
  <c r="M113" i="4"/>
  <c r="K113" i="4"/>
  <c r="L113" i="4"/>
  <c r="P113" i="4" s="1"/>
  <c r="N113" i="4"/>
  <c r="K105" i="4"/>
  <c r="L105" i="4"/>
  <c r="P105" i="4" s="1"/>
  <c r="M105" i="4"/>
  <c r="N105" i="4"/>
  <c r="K97" i="4"/>
  <c r="L97" i="4"/>
  <c r="P97" i="4" s="1"/>
  <c r="M97" i="4"/>
  <c r="N97" i="4"/>
  <c r="K89" i="4"/>
  <c r="L89" i="4"/>
  <c r="P89" i="4" s="1"/>
  <c r="M89" i="4"/>
  <c r="N89" i="4"/>
  <c r="L81" i="4"/>
  <c r="M81" i="4"/>
  <c r="N81" i="4"/>
  <c r="K81" i="4"/>
  <c r="M73" i="4"/>
  <c r="N73" i="4"/>
  <c r="K73" i="4"/>
  <c r="L73" i="4"/>
  <c r="K65" i="4"/>
  <c r="L65" i="4"/>
  <c r="P65" i="4" s="1"/>
  <c r="M65" i="4"/>
  <c r="N65" i="4"/>
  <c r="K57" i="4"/>
  <c r="L57" i="4"/>
  <c r="P57" i="4" s="1"/>
  <c r="M57" i="4"/>
  <c r="N57" i="4"/>
  <c r="K49" i="4"/>
  <c r="L49" i="4"/>
  <c r="P49" i="4" s="1"/>
  <c r="M49" i="4"/>
  <c r="N49" i="4"/>
  <c r="K41" i="4"/>
  <c r="L41" i="4"/>
  <c r="P41" i="4" s="1"/>
  <c r="M41" i="4"/>
  <c r="N41" i="4"/>
  <c r="K33" i="4"/>
  <c r="L33" i="4"/>
  <c r="P33" i="4" s="1"/>
  <c r="M33" i="4"/>
  <c r="N33" i="4"/>
  <c r="K25" i="4"/>
  <c r="L25" i="4"/>
  <c r="P25" i="4" s="1"/>
  <c r="M25" i="4"/>
  <c r="N25" i="4"/>
  <c r="K17" i="4"/>
  <c r="L17" i="4"/>
  <c r="P17" i="4" s="1"/>
  <c r="M17" i="4"/>
  <c r="N17" i="4"/>
  <c r="K9" i="4"/>
  <c r="L9" i="4"/>
  <c r="P9" i="4" s="1"/>
  <c r="AI9" i="4" s="1"/>
  <c r="M9" i="4"/>
  <c r="N9" i="4"/>
  <c r="L363" i="4"/>
  <c r="L356" i="4"/>
  <c r="P356" i="4" s="1"/>
  <c r="K349" i="4"/>
  <c r="M345" i="4"/>
  <c r="K342" i="4"/>
  <c r="M332" i="4"/>
  <c r="M316" i="4"/>
  <c r="L313" i="4"/>
  <c r="P313" i="4" s="1"/>
  <c r="K297" i="4"/>
  <c r="L284" i="4"/>
  <c r="P284" i="4" s="1"/>
  <c r="N275" i="4"/>
  <c r="K268" i="4"/>
  <c r="M260" i="4"/>
  <c r="L252" i="4"/>
  <c r="N244" i="4"/>
  <c r="N236" i="4"/>
  <c r="K190" i="4"/>
  <c r="M306" i="4"/>
  <c r="M298" i="4"/>
  <c r="K290" i="4"/>
  <c r="L290" i="4"/>
  <c r="P290" i="4" s="1"/>
  <c r="K282" i="4"/>
  <c r="L282" i="4"/>
  <c r="P282" i="4" s="1"/>
  <c r="M282" i="4"/>
  <c r="N282" i="4"/>
  <c r="L274" i="4"/>
  <c r="P274" i="4" s="1"/>
  <c r="K266" i="4"/>
  <c r="L266" i="4"/>
  <c r="M266" i="4"/>
  <c r="N258" i="4"/>
  <c r="K258" i="4"/>
  <c r="K250" i="4"/>
  <c r="L250" i="4"/>
  <c r="P250" i="4" s="1"/>
  <c r="M250" i="4"/>
  <c r="K242" i="4"/>
  <c r="L242" i="4"/>
  <c r="M242" i="4"/>
  <c r="N242" i="4"/>
  <c r="L234" i="4"/>
  <c r="P234" i="4" s="1"/>
  <c r="N234" i="4"/>
  <c r="L226" i="4"/>
  <c r="K226" i="4"/>
  <c r="M226" i="4"/>
  <c r="M218" i="4"/>
  <c r="N218" i="4"/>
  <c r="K218" i="4"/>
  <c r="L218" i="4"/>
  <c r="K210" i="4"/>
  <c r="L210" i="4"/>
  <c r="M210" i="4"/>
  <c r="N210" i="4"/>
  <c r="K202" i="4"/>
  <c r="L202" i="4"/>
  <c r="M202" i="4"/>
  <c r="N202" i="4"/>
  <c r="K194" i="4"/>
  <c r="L194" i="4"/>
  <c r="M194" i="4"/>
  <c r="L186" i="4"/>
  <c r="P186" i="4" s="1"/>
  <c r="K186" i="4"/>
  <c r="M178" i="4"/>
  <c r="N178" i="4"/>
  <c r="L178" i="4"/>
  <c r="M170" i="4"/>
  <c r="N170" i="4"/>
  <c r="K170" i="4"/>
  <c r="L170" i="4"/>
  <c r="P170" i="4" s="1"/>
  <c r="K162" i="4"/>
  <c r="L162" i="4"/>
  <c r="M162" i="4"/>
  <c r="N162" i="4"/>
  <c r="K154" i="4"/>
  <c r="L154" i="4"/>
  <c r="M154" i="4"/>
  <c r="K146" i="4"/>
  <c r="L146" i="4"/>
  <c r="N146" i="4"/>
  <c r="M146" i="4"/>
  <c r="K138" i="4"/>
  <c r="M138" i="4"/>
  <c r="L138" i="4"/>
  <c r="N138" i="4"/>
  <c r="L130" i="4"/>
  <c r="K130" i="4"/>
  <c r="M130" i="4"/>
  <c r="N130" i="4"/>
  <c r="N122" i="4"/>
  <c r="L122" i="4"/>
  <c r="M122" i="4"/>
  <c r="L114" i="4"/>
  <c r="M114" i="4"/>
  <c r="K114" i="4"/>
  <c r="L106" i="4"/>
  <c r="P106" i="4" s="1"/>
  <c r="K106" i="4"/>
  <c r="M106" i="4"/>
  <c r="N106" i="4"/>
  <c r="L98" i="4"/>
  <c r="P98" i="4" s="1"/>
  <c r="K98" i="4"/>
  <c r="M98" i="4"/>
  <c r="N98" i="4"/>
  <c r="L90" i="4"/>
  <c r="N90" i="4"/>
  <c r="K90" i="4"/>
  <c r="M90" i="4"/>
  <c r="K82" i="4"/>
  <c r="M82" i="4"/>
  <c r="N82" i="4"/>
  <c r="K74" i="4"/>
  <c r="L74" i="4"/>
  <c r="M74" i="4"/>
  <c r="N74" i="4"/>
  <c r="L66" i="4"/>
  <c r="M66" i="4"/>
  <c r="N66" i="4"/>
  <c r="K66" i="4"/>
  <c r="M58" i="4"/>
  <c r="N58" i="4"/>
  <c r="K58" i="4"/>
  <c r="L58" i="4"/>
  <c r="M50" i="4"/>
  <c r="N50" i="4"/>
  <c r="K50" i="4"/>
  <c r="L50" i="4"/>
  <c r="P50" i="4" s="1"/>
  <c r="K42" i="4"/>
  <c r="L42" i="4"/>
  <c r="M42" i="4"/>
  <c r="N42" i="4"/>
  <c r="K34" i="4"/>
  <c r="L34" i="4"/>
  <c r="M34" i="4"/>
  <c r="N34" i="4"/>
  <c r="M26" i="4"/>
  <c r="N26" i="4"/>
  <c r="K26" i="4"/>
  <c r="L26" i="4"/>
  <c r="K18" i="4"/>
  <c r="L18" i="4"/>
  <c r="M18" i="4"/>
  <c r="N18" i="4"/>
  <c r="K10" i="4"/>
  <c r="L10" i="4"/>
  <c r="M10" i="4"/>
  <c r="N10" i="4"/>
  <c r="M362" i="4"/>
  <c r="N360" i="4"/>
  <c r="N351" i="4"/>
  <c r="M346" i="4"/>
  <c r="O346" i="4" s="1"/>
  <c r="N344" i="4"/>
  <c r="M336" i="4"/>
  <c r="M328" i="4"/>
  <c r="M320" i="4"/>
  <c r="L314" i="4"/>
  <c r="M312" i="4"/>
  <c r="N295" i="4"/>
  <c r="M274" i="4"/>
  <c r="N266" i="4"/>
  <c r="M258" i="4"/>
  <c r="M234" i="4"/>
  <c r="M186" i="4"/>
  <c r="K296" i="4"/>
  <c r="N296" i="4"/>
  <c r="L280" i="4"/>
  <c r="P280" i="4" s="1"/>
  <c r="M280" i="4"/>
  <c r="N280" i="4"/>
  <c r="K264" i="4"/>
  <c r="L264" i="4"/>
  <c r="P264" i="4" s="1"/>
  <c r="M264" i="4"/>
  <c r="N264" i="4"/>
  <c r="K248" i="4"/>
  <c r="L248" i="4"/>
  <c r="P248" i="4" s="1"/>
  <c r="M248" i="4"/>
  <c r="N248" i="4"/>
  <c r="M240" i="4"/>
  <c r="N240" i="4"/>
  <c r="K232" i="4"/>
  <c r="M232" i="4"/>
  <c r="L232" i="4"/>
  <c r="N232" i="4"/>
  <c r="K224" i="4"/>
  <c r="M224" i="4"/>
  <c r="M216" i="4"/>
  <c r="N216" i="4"/>
  <c r="L216" i="4"/>
  <c r="M208" i="4"/>
  <c r="N208" i="4"/>
  <c r="K208" i="4"/>
  <c r="M200" i="4"/>
  <c r="N200" i="4"/>
  <c r="L192" i="4"/>
  <c r="M192" i="4"/>
  <c r="N192" i="4"/>
  <c r="K192" i="4"/>
  <c r="K184" i="4"/>
  <c r="L184" i="4"/>
  <c r="N184" i="4"/>
  <c r="M184" i="4"/>
  <c r="L176" i="4"/>
  <c r="K176" i="4"/>
  <c r="N176" i="4"/>
  <c r="M168" i="4"/>
  <c r="N168" i="4"/>
  <c r="K168" i="4"/>
  <c r="K160" i="4"/>
  <c r="L160" i="4"/>
  <c r="M160" i="4"/>
  <c r="N160" i="4"/>
  <c r="L152" i="4"/>
  <c r="M152" i="4"/>
  <c r="N152" i="4"/>
  <c r="K152" i="4"/>
  <c r="K144" i="4"/>
  <c r="L144" i="4"/>
  <c r="N144" i="4"/>
  <c r="M144" i="4"/>
  <c r="K136" i="4"/>
  <c r="N136" i="4"/>
  <c r="M136" i="4"/>
  <c r="M128" i="4"/>
  <c r="N128" i="4"/>
  <c r="K128" i="4"/>
  <c r="L128" i="4"/>
  <c r="K120" i="4"/>
  <c r="L120" i="4"/>
  <c r="P120" i="4" s="1"/>
  <c r="M120" i="4"/>
  <c r="N112" i="4"/>
  <c r="K112" i="4"/>
  <c r="M112" i="4"/>
  <c r="L112" i="4"/>
  <c r="K104" i="4"/>
  <c r="L104" i="4"/>
  <c r="P104" i="4" s="1"/>
  <c r="M104" i="4"/>
  <c r="K96" i="4"/>
  <c r="L96" i="4"/>
  <c r="M96" i="4"/>
  <c r="N96" i="4"/>
  <c r="K88" i="4"/>
  <c r="M88" i="4"/>
  <c r="L88" i="4"/>
  <c r="N88" i="4"/>
  <c r="K80" i="4"/>
  <c r="L80" i="4"/>
  <c r="N80" i="4"/>
  <c r="M80" i="4"/>
  <c r="K72" i="4"/>
  <c r="L72" i="4"/>
  <c r="M72" i="4"/>
  <c r="N72" i="4"/>
  <c r="M64" i="4"/>
  <c r="N64" i="4"/>
  <c r="K64" i="4"/>
  <c r="L64" i="4"/>
  <c r="P64" i="4" s="1"/>
  <c r="M56" i="4"/>
  <c r="N56" i="4"/>
  <c r="K56" i="4"/>
  <c r="L56" i="4"/>
  <c r="M48" i="4"/>
  <c r="N48" i="4"/>
  <c r="K48" i="4"/>
  <c r="L48" i="4"/>
  <c r="P48" i="4" s="1"/>
  <c r="K40" i="4"/>
  <c r="L40" i="4"/>
  <c r="M40" i="4"/>
  <c r="N40" i="4"/>
  <c r="L32" i="4"/>
  <c r="M32" i="4"/>
  <c r="N32" i="4"/>
  <c r="K32" i="4"/>
  <c r="N24" i="4"/>
  <c r="K24" i="4"/>
  <c r="L24" i="4"/>
  <c r="P24" i="4" s="1"/>
  <c r="M24" i="4"/>
  <c r="K16" i="4"/>
  <c r="L16" i="4"/>
  <c r="M16" i="4"/>
  <c r="N16" i="4"/>
  <c r="L8" i="4"/>
  <c r="M8" i="4"/>
  <c r="N8" i="4"/>
  <c r="K8" i="4"/>
  <c r="L360" i="4"/>
  <c r="L351" i="4"/>
  <c r="L344" i="4"/>
  <c r="P344" i="4" s="1"/>
  <c r="L301" i="4"/>
  <c r="L298" i="4"/>
  <c r="P298" i="4" s="1"/>
  <c r="L261" i="4"/>
  <c r="L237" i="4"/>
  <c r="K304" i="4"/>
  <c r="L304" i="4"/>
  <c r="K288" i="4"/>
  <c r="L288" i="4"/>
  <c r="P288" i="4" s="1"/>
  <c r="M288" i="4"/>
  <c r="K272" i="4"/>
  <c r="M272" i="4"/>
  <c r="N303" i="4"/>
  <c r="K303" i="4"/>
  <c r="L295" i="4"/>
  <c r="K287" i="4"/>
  <c r="L287" i="4"/>
  <c r="P287" i="4" s="1"/>
  <c r="M287" i="4"/>
  <c r="K279" i="4"/>
  <c r="L279" i="4"/>
  <c r="M279" i="4"/>
  <c r="N279" i="4"/>
  <c r="N271" i="4"/>
  <c r="K271" i="4"/>
  <c r="K263" i="4"/>
  <c r="L263" i="4"/>
  <c r="P263" i="4" s="1"/>
  <c r="M263" i="4"/>
  <c r="N255" i="4"/>
  <c r="K255" i="4"/>
  <c r="K247" i="4"/>
  <c r="L247" i="4"/>
  <c r="P247" i="4" s="1"/>
  <c r="M247" i="4"/>
  <c r="L239" i="4"/>
  <c r="P239" i="4" s="1"/>
  <c r="M239" i="4"/>
  <c r="N239" i="4"/>
  <c r="K231" i="4"/>
  <c r="M231" i="4"/>
  <c r="N223" i="4"/>
  <c r="K223" i="4"/>
  <c r="M223" i="4"/>
  <c r="K215" i="4"/>
  <c r="L215" i="4"/>
  <c r="M215" i="4"/>
  <c r="N215" i="4"/>
  <c r="K207" i="4"/>
  <c r="L207" i="4"/>
  <c r="M207" i="4"/>
  <c r="N207" i="4"/>
  <c r="K199" i="4"/>
  <c r="L199" i="4"/>
  <c r="M199" i="4"/>
  <c r="N199" i="4"/>
  <c r="K191" i="4"/>
  <c r="L191" i="4"/>
  <c r="P191" i="4" s="1"/>
  <c r="N191" i="4"/>
  <c r="L183" i="4"/>
  <c r="M183" i="4"/>
  <c r="N183" i="4"/>
  <c r="K175" i="4"/>
  <c r="L175" i="4"/>
  <c r="M175" i="4"/>
  <c r="N175" i="4"/>
  <c r="K167" i="4"/>
  <c r="L167" i="4"/>
  <c r="N167" i="4"/>
  <c r="L159" i="4"/>
  <c r="P159" i="4" s="1"/>
  <c r="K159" i="4"/>
  <c r="K151" i="4"/>
  <c r="M151" i="4"/>
  <c r="K143" i="4"/>
  <c r="M143" i="4"/>
  <c r="N143" i="4"/>
  <c r="L143" i="4"/>
  <c r="K135" i="4"/>
  <c r="L135" i="4"/>
  <c r="N135" i="4"/>
  <c r="N127" i="4"/>
  <c r="M127" i="4"/>
  <c r="K127" i="4"/>
  <c r="N119" i="4"/>
  <c r="K119" i="4"/>
  <c r="L119" i="4"/>
  <c r="P119" i="4" s="1"/>
  <c r="M119" i="4"/>
  <c r="K111" i="4"/>
  <c r="M111" i="4"/>
  <c r="L111" i="4"/>
  <c r="P111" i="4" s="1"/>
  <c r="N111" i="4"/>
  <c r="L103" i="4"/>
  <c r="P103" i="4" s="1"/>
  <c r="K103" i="4"/>
  <c r="M103" i="4"/>
  <c r="N103" i="4"/>
  <c r="L95" i="4"/>
  <c r="P95" i="4" s="1"/>
  <c r="K95" i="4"/>
  <c r="M95" i="4"/>
  <c r="L87" i="4"/>
  <c r="K87" i="4"/>
  <c r="M87" i="4"/>
  <c r="N87" i="4"/>
  <c r="K79" i="4"/>
  <c r="L79" i="4"/>
  <c r="N79" i="4"/>
  <c r="M79" i="4"/>
  <c r="K71" i="4"/>
  <c r="L71" i="4"/>
  <c r="M71" i="4"/>
  <c r="N71" i="4"/>
  <c r="K63" i="4"/>
  <c r="L63" i="4"/>
  <c r="M63" i="4"/>
  <c r="N63" i="4"/>
  <c r="K55" i="4"/>
  <c r="L55" i="4"/>
  <c r="M55" i="4"/>
  <c r="N55" i="4"/>
  <c r="K47" i="4"/>
  <c r="L47" i="4"/>
  <c r="M47" i="4"/>
  <c r="N47" i="4"/>
  <c r="M39" i="4"/>
  <c r="N39" i="4"/>
  <c r="K39" i="4"/>
  <c r="L39" i="4"/>
  <c r="P39" i="4" s="1"/>
  <c r="K31" i="4"/>
  <c r="L31" i="4"/>
  <c r="M31" i="4"/>
  <c r="N31" i="4"/>
  <c r="K23" i="4"/>
  <c r="L23" i="4"/>
  <c r="M23" i="4"/>
  <c r="N23" i="4"/>
  <c r="L15" i="4"/>
  <c r="M15" i="4"/>
  <c r="N15" i="4"/>
  <c r="K15" i="4"/>
  <c r="K7" i="4"/>
  <c r="L7" i="4"/>
  <c r="M7" i="4"/>
  <c r="N7" i="4"/>
  <c r="N354" i="4"/>
  <c r="N335" i="4"/>
  <c r="N327" i="4"/>
  <c r="N319" i="4"/>
  <c r="N311" i="4"/>
  <c r="M304" i="4"/>
  <c r="K301" i="4"/>
  <c r="K298" i="4"/>
  <c r="N288" i="4"/>
  <c r="K280" i="4"/>
  <c r="N272" i="4"/>
  <c r="N256" i="4"/>
  <c r="N226" i="4"/>
  <c r="N194" i="4"/>
  <c r="N181" i="4"/>
  <c r="N114" i="4"/>
  <c r="N95" i="4"/>
  <c r="L168" i="4"/>
  <c r="K293" i="4"/>
  <c r="L293" i="4"/>
  <c r="P293" i="4" s="1"/>
  <c r="L285" i="4"/>
  <c r="M285" i="4"/>
  <c r="N285" i="4"/>
  <c r="N277" i="4"/>
  <c r="K277" i="4"/>
  <c r="K269" i="4"/>
  <c r="L269" i="4"/>
  <c r="N269" i="4"/>
  <c r="M261" i="4"/>
  <c r="N261" i="4"/>
  <c r="K253" i="4"/>
  <c r="L253" i="4"/>
  <c r="P253" i="4" s="1"/>
  <c r="N253" i="4"/>
  <c r="K245" i="4"/>
  <c r="L245" i="4"/>
  <c r="P245" i="4" s="1"/>
  <c r="M245" i="4"/>
  <c r="N245" i="4"/>
  <c r="M237" i="4"/>
  <c r="N237" i="4"/>
  <c r="L229" i="4"/>
  <c r="P229" i="4" s="1"/>
  <c r="M229" i="4"/>
  <c r="L221" i="4"/>
  <c r="N221" i="4"/>
  <c r="M213" i="4"/>
  <c r="N213" i="4"/>
  <c r="M205" i="4"/>
  <c r="N205" i="4"/>
  <c r="L205" i="4"/>
  <c r="P205" i="4" s="1"/>
  <c r="K197" i="4"/>
  <c r="L197" i="4"/>
  <c r="M197" i="4"/>
  <c r="N197" i="4"/>
  <c r="K189" i="4"/>
  <c r="L189" i="4"/>
  <c r="N189" i="4"/>
  <c r="M189" i="4"/>
  <c r="L181" i="4"/>
  <c r="M181" i="4"/>
  <c r="M173" i="4"/>
  <c r="N173" i="4"/>
  <c r="K165" i="4"/>
  <c r="L165" i="4"/>
  <c r="N165" i="4"/>
  <c r="M165" i="4"/>
  <c r="K157" i="4"/>
  <c r="L157" i="4"/>
  <c r="M157" i="4"/>
  <c r="N157" i="4"/>
  <c r="K149" i="4"/>
  <c r="L149" i="4"/>
  <c r="M149" i="4"/>
  <c r="N149" i="4"/>
  <c r="M141" i="4"/>
  <c r="N141" i="4"/>
  <c r="K141" i="4"/>
  <c r="N133" i="4"/>
  <c r="K133" i="4"/>
  <c r="L133" i="4"/>
  <c r="M133" i="4"/>
  <c r="L125" i="4"/>
  <c r="M125" i="4"/>
  <c r="K125" i="4"/>
  <c r="N125" i="4"/>
  <c r="K117" i="4"/>
  <c r="L117" i="4"/>
  <c r="M117" i="4"/>
  <c r="N117" i="4"/>
  <c r="M109" i="4"/>
  <c r="N109" i="4"/>
  <c r="K109" i="4"/>
  <c r="K101" i="4"/>
  <c r="L101" i="4"/>
  <c r="P101" i="4" s="1"/>
  <c r="N101" i="4"/>
  <c r="M101" i="4"/>
  <c r="K93" i="4"/>
  <c r="L93" i="4"/>
  <c r="M93" i="4"/>
  <c r="N93" i="4"/>
  <c r="L85" i="4"/>
  <c r="K85" i="4"/>
  <c r="K77" i="4"/>
  <c r="L77" i="4"/>
  <c r="M77" i="4"/>
  <c r="N77" i="4"/>
  <c r="K69" i="4"/>
  <c r="L69" i="4"/>
  <c r="M69" i="4"/>
  <c r="N69" i="4"/>
  <c r="K61" i="4"/>
  <c r="L61" i="4"/>
  <c r="M61" i="4"/>
  <c r="N61" i="4"/>
  <c r="K53" i="4"/>
  <c r="L53" i="4"/>
  <c r="M53" i="4"/>
  <c r="N53" i="4"/>
  <c r="K45" i="4"/>
  <c r="L45" i="4"/>
  <c r="M45" i="4"/>
  <c r="N45" i="4"/>
  <c r="M37" i="4"/>
  <c r="N37" i="4"/>
  <c r="K37" i="4"/>
  <c r="L37" i="4"/>
  <c r="K29" i="4"/>
  <c r="L29" i="4"/>
  <c r="M29" i="4"/>
  <c r="N29" i="4"/>
  <c r="K21" i="4"/>
  <c r="L21" i="4"/>
  <c r="M21" i="4"/>
  <c r="N21" i="4"/>
  <c r="L13" i="4"/>
  <c r="M13" i="4"/>
  <c r="N13" i="4"/>
  <c r="K13" i="4"/>
  <c r="M5" i="4"/>
  <c r="N5" i="4"/>
  <c r="K5" i="4"/>
  <c r="L5" i="4"/>
  <c r="M309" i="4"/>
  <c r="N306" i="4"/>
  <c r="L303" i="4"/>
  <c r="M271" i="4"/>
  <c r="K256" i="4"/>
  <c r="K240" i="4"/>
  <c r="L231" i="4"/>
  <c r="P231" i="4" s="1"/>
  <c r="L224" i="4"/>
  <c r="P224" i="4" s="1"/>
  <c r="L213" i="4"/>
  <c r="P213" i="4" s="1"/>
  <c r="M191" i="4"/>
  <c r="K178" i="4"/>
  <c r="M167" i="4"/>
  <c r="L127" i="4"/>
  <c r="L109" i="4"/>
  <c r="P109" i="4" s="1"/>
  <c r="N85" i="4"/>
  <c r="O254" i="4"/>
  <c r="N3" i="4"/>
  <c r="K3" i="4"/>
  <c r="L3" i="4"/>
  <c r="P3" i="4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F23" i="3" s="1"/>
  <c r="E24" i="3"/>
  <c r="E25" i="3"/>
  <c r="F25" i="3" s="1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F39" i="3" s="1"/>
  <c r="E40" i="3"/>
  <c r="E41" i="3"/>
  <c r="F41" i="3" s="1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F57" i="3" s="1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2" i="3"/>
  <c r="F69" i="3"/>
  <c r="E7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2" i="3"/>
  <c r="G36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2" i="1"/>
  <c r="O3" i="9" l="1"/>
  <c r="N3" i="9"/>
  <c r="P3" i="9"/>
  <c r="P349" i="4"/>
  <c r="P132" i="4"/>
  <c r="P110" i="4"/>
  <c r="P333" i="4"/>
  <c r="K270" i="5"/>
  <c r="L270" i="5" s="1"/>
  <c r="K212" i="5"/>
  <c r="L212" i="5" s="1"/>
  <c r="P189" i="4"/>
  <c r="P232" i="4"/>
  <c r="P292" i="4"/>
  <c r="P326" i="4"/>
  <c r="K149" i="5"/>
  <c r="L149" i="5" s="1"/>
  <c r="N149" i="5" s="1"/>
  <c r="O149" i="5" s="1"/>
  <c r="P149" i="5" s="1"/>
  <c r="P133" i="4"/>
  <c r="P165" i="4"/>
  <c r="P167" i="4"/>
  <c r="P351" i="4"/>
  <c r="P80" i="4"/>
  <c r="P154" i="4"/>
  <c r="P295" i="4"/>
  <c r="P304" i="4"/>
  <c r="P350" i="4"/>
  <c r="P330" i="4"/>
  <c r="K176" i="5"/>
  <c r="L176" i="5" s="1"/>
  <c r="S330" i="5"/>
  <c r="U330" i="5" s="1"/>
  <c r="S11" i="5"/>
  <c r="K313" i="5"/>
  <c r="L313" i="5" s="1"/>
  <c r="P269" i="4"/>
  <c r="P237" i="4"/>
  <c r="P252" i="4"/>
  <c r="U252" i="4" s="1"/>
  <c r="P169" i="4"/>
  <c r="P201" i="4"/>
  <c r="P217" i="4"/>
  <c r="P233" i="4"/>
  <c r="P139" i="4"/>
  <c r="O341" i="4"/>
  <c r="P332" i="4"/>
  <c r="O294" i="4"/>
  <c r="P334" i="4"/>
  <c r="K135" i="5"/>
  <c r="L135" i="5" s="1"/>
  <c r="N135" i="5" s="1"/>
  <c r="O135" i="5" s="1"/>
  <c r="P135" i="5" s="1"/>
  <c r="S211" i="5"/>
  <c r="U211" i="5" s="1"/>
  <c r="P198" i="4"/>
  <c r="P214" i="4"/>
  <c r="P88" i="4"/>
  <c r="P53" i="4"/>
  <c r="P69" i="4"/>
  <c r="P157" i="4"/>
  <c r="P197" i="4"/>
  <c r="P168" i="4"/>
  <c r="P31" i="4"/>
  <c r="P47" i="4"/>
  <c r="P63" i="4"/>
  <c r="P175" i="4"/>
  <c r="P279" i="4"/>
  <c r="P261" i="4"/>
  <c r="P40" i="4"/>
  <c r="P72" i="4"/>
  <c r="P128" i="4"/>
  <c r="P176" i="4"/>
  <c r="P192" i="4"/>
  <c r="O336" i="4"/>
  <c r="AL336" i="4" s="1"/>
  <c r="P10" i="4"/>
  <c r="AI10" i="4" s="1"/>
  <c r="P42" i="4"/>
  <c r="P74" i="4"/>
  <c r="P90" i="4"/>
  <c r="P162" i="4"/>
  <c r="P202" i="4"/>
  <c r="O289" i="4"/>
  <c r="P305" i="4"/>
  <c r="P329" i="4"/>
  <c r="O228" i="4"/>
  <c r="O284" i="4"/>
  <c r="AK284" i="4" s="1"/>
  <c r="P46" i="4"/>
  <c r="P62" i="4"/>
  <c r="P278" i="4"/>
  <c r="P338" i="4"/>
  <c r="P317" i="4"/>
  <c r="P362" i="4"/>
  <c r="K345" i="5"/>
  <c r="L345" i="5" s="1"/>
  <c r="P99" i="4"/>
  <c r="AJ99" i="4" s="1"/>
  <c r="K317" i="5"/>
  <c r="L317" i="5" s="1"/>
  <c r="N317" i="5" s="1"/>
  <c r="O317" i="5" s="1"/>
  <c r="P317" i="5" s="1"/>
  <c r="P21" i="4"/>
  <c r="K110" i="5"/>
  <c r="L110" i="5" s="1"/>
  <c r="K105" i="5"/>
  <c r="L105" i="5" s="1"/>
  <c r="K337" i="5"/>
  <c r="L337" i="5" s="1"/>
  <c r="K107" i="5"/>
  <c r="L107" i="5" s="1"/>
  <c r="F13" i="6" a="1"/>
  <c r="F13" i="6" s="1"/>
  <c r="O221" i="4"/>
  <c r="Q221" i="4" s="1"/>
  <c r="P221" i="4"/>
  <c r="P125" i="4"/>
  <c r="P29" i="4"/>
  <c r="P61" i="4"/>
  <c r="P77" i="4"/>
  <c r="P149" i="4"/>
  <c r="P7" i="4"/>
  <c r="AI7" i="4" s="1"/>
  <c r="P23" i="4"/>
  <c r="P55" i="4"/>
  <c r="P71" i="4"/>
  <c r="P183" i="4"/>
  <c r="P16" i="4"/>
  <c r="P96" i="4"/>
  <c r="P18" i="4"/>
  <c r="P34" i="4"/>
  <c r="P138" i="4"/>
  <c r="P194" i="4"/>
  <c r="P210" i="4"/>
  <c r="P226" i="4"/>
  <c r="P363" i="4"/>
  <c r="P81" i="4"/>
  <c r="P297" i="4"/>
  <c r="P147" i="4"/>
  <c r="P291" i="4"/>
  <c r="P84" i="4"/>
  <c r="P188" i="4"/>
  <c r="P236" i="4"/>
  <c r="P276" i="4"/>
  <c r="P300" i="4"/>
  <c r="P54" i="4"/>
  <c r="P150" i="4"/>
  <c r="P166" i="4"/>
  <c r="P325" i="4"/>
  <c r="P340" i="4"/>
  <c r="P173" i="4"/>
  <c r="P223" i="4"/>
  <c r="K222" i="5"/>
  <c r="L222" i="5" s="1"/>
  <c r="N222" i="5" s="1"/>
  <c r="O222" i="5" s="1"/>
  <c r="P222" i="5" s="1"/>
  <c r="K73" i="5"/>
  <c r="L73" i="5" s="1"/>
  <c r="K193" i="5"/>
  <c r="L193" i="5" s="1"/>
  <c r="K209" i="5"/>
  <c r="L209" i="5" s="1"/>
  <c r="K265" i="5"/>
  <c r="L265" i="5" s="1"/>
  <c r="N265" i="5" s="1"/>
  <c r="O265" i="5" s="1"/>
  <c r="P265" i="5" s="1"/>
  <c r="K305" i="5"/>
  <c r="L305" i="5" s="1"/>
  <c r="N305" i="5" s="1"/>
  <c r="O305" i="5" s="1"/>
  <c r="P305" i="5" s="1"/>
  <c r="S323" i="5"/>
  <c r="U323" i="5" s="1"/>
  <c r="S116" i="5"/>
  <c r="U116" i="5" s="1"/>
  <c r="S300" i="5"/>
  <c r="U300" i="5" s="1"/>
  <c r="AL289" i="4"/>
  <c r="AK289" i="4"/>
  <c r="AK228" i="4"/>
  <c r="AL228" i="4"/>
  <c r="P93" i="4"/>
  <c r="P45" i="4"/>
  <c r="AL254" i="4"/>
  <c r="AK254" i="4"/>
  <c r="P13" i="4"/>
  <c r="P117" i="4"/>
  <c r="P285" i="4"/>
  <c r="P87" i="4"/>
  <c r="P360" i="4"/>
  <c r="P32" i="4"/>
  <c r="O314" i="4"/>
  <c r="Q314" i="4" s="1"/>
  <c r="P314" i="4"/>
  <c r="P66" i="4"/>
  <c r="P122" i="4"/>
  <c r="P73" i="4"/>
  <c r="P185" i="4"/>
  <c r="O265" i="4"/>
  <c r="Q265" i="4" s="1"/>
  <c r="P265" i="4"/>
  <c r="P321" i="4"/>
  <c r="P323" i="4"/>
  <c r="P19" i="4"/>
  <c r="P35" i="4"/>
  <c r="P51" i="4"/>
  <c r="P67" i="4"/>
  <c r="P115" i="4"/>
  <c r="P275" i="4"/>
  <c r="P28" i="4"/>
  <c r="P60" i="4"/>
  <c r="P172" i="4"/>
  <c r="P204" i="4"/>
  <c r="P260" i="4"/>
  <c r="P324" i="4"/>
  <c r="P22" i="4"/>
  <c r="P70" i="4"/>
  <c r="P134" i="4"/>
  <c r="P270" i="4"/>
  <c r="P353" i="4"/>
  <c r="AL354" i="4"/>
  <c r="AK354" i="4"/>
  <c r="P352" i="4"/>
  <c r="P347" i="4"/>
  <c r="P354" i="4"/>
  <c r="P136" i="4"/>
  <c r="P311" i="4"/>
  <c r="U311" i="4" s="1"/>
  <c r="P208" i="4"/>
  <c r="P240" i="4"/>
  <c r="P151" i="4"/>
  <c r="P327" i="4"/>
  <c r="K183" i="5"/>
  <c r="L183" i="5" s="1"/>
  <c r="K96" i="5"/>
  <c r="L96" i="5" s="1"/>
  <c r="N96" i="5" s="1"/>
  <c r="O96" i="5" s="1"/>
  <c r="P96" i="5" s="1"/>
  <c r="P79" i="4"/>
  <c r="O187" i="4"/>
  <c r="Q187" i="4" s="1"/>
  <c r="P187" i="4"/>
  <c r="P5" i="4"/>
  <c r="AI5" i="4" s="1"/>
  <c r="P37" i="4"/>
  <c r="P207" i="4"/>
  <c r="P56" i="4"/>
  <c r="P152" i="4"/>
  <c r="P216" i="4"/>
  <c r="P26" i="4"/>
  <c r="P58" i="4"/>
  <c r="P178" i="4"/>
  <c r="P218" i="4"/>
  <c r="P121" i="4"/>
  <c r="P249" i="4"/>
  <c r="P123" i="4"/>
  <c r="P44" i="4"/>
  <c r="AJ44" i="4" s="1"/>
  <c r="P76" i="4"/>
  <c r="P124" i="4"/>
  <c r="P244" i="4"/>
  <c r="P358" i="4"/>
  <c r="O311" i="4"/>
  <c r="AK352" i="4"/>
  <c r="AL352" i="4"/>
  <c r="P82" i="4"/>
  <c r="K26" i="5"/>
  <c r="L26" i="5" s="1"/>
  <c r="N26" i="5" s="1"/>
  <c r="O26" i="5" s="1"/>
  <c r="P26" i="5" s="1"/>
  <c r="K162" i="5"/>
  <c r="L162" i="5" s="1"/>
  <c r="K75" i="5"/>
  <c r="L75" i="5" s="1"/>
  <c r="K12" i="5"/>
  <c r="L12" i="5" s="1"/>
  <c r="N12" i="5" s="1"/>
  <c r="K236" i="5"/>
  <c r="L236" i="5" s="1"/>
  <c r="N236" i="5" s="1"/>
  <c r="O236" i="5" s="1"/>
  <c r="P236" i="5" s="1"/>
  <c r="K292" i="5"/>
  <c r="L292" i="5" s="1"/>
  <c r="R341" i="4"/>
  <c r="AL341" i="4"/>
  <c r="AK341" i="4"/>
  <c r="P268" i="4"/>
  <c r="O278" i="4"/>
  <c r="AK294" i="4"/>
  <c r="AL294" i="4"/>
  <c r="O317" i="4"/>
  <c r="R317" i="4" s="1"/>
  <c r="P306" i="4"/>
  <c r="P296" i="4"/>
  <c r="P331" i="4"/>
  <c r="P308" i="4"/>
  <c r="P335" i="4"/>
  <c r="P255" i="4"/>
  <c r="P355" i="4"/>
  <c r="P348" i="4"/>
  <c r="P277" i="4"/>
  <c r="P256" i="4"/>
  <c r="P271" i="4"/>
  <c r="P272" i="4"/>
  <c r="P127" i="4"/>
  <c r="P181" i="4"/>
  <c r="P15" i="4"/>
  <c r="P135" i="4"/>
  <c r="P8" i="4"/>
  <c r="AI8" i="4" s="1"/>
  <c r="P112" i="4"/>
  <c r="P144" i="4"/>
  <c r="P160" i="4"/>
  <c r="O74" i="4"/>
  <c r="P146" i="4"/>
  <c r="P242" i="4"/>
  <c r="P266" i="4"/>
  <c r="P145" i="4"/>
  <c r="P225" i="4"/>
  <c r="P27" i="4"/>
  <c r="P43" i="4"/>
  <c r="P59" i="4"/>
  <c r="P107" i="4"/>
  <c r="P155" i="4"/>
  <c r="P203" i="4"/>
  <c r="P227" i="4"/>
  <c r="P283" i="4"/>
  <c r="P52" i="4"/>
  <c r="P196" i="4"/>
  <c r="P212" i="4"/>
  <c r="P78" i="4"/>
  <c r="P158" i="4"/>
  <c r="P222" i="4"/>
  <c r="P262" i="4"/>
  <c r="P286" i="4"/>
  <c r="T286" i="4" s="1"/>
  <c r="P318" i="4"/>
  <c r="P328" i="4"/>
  <c r="P312" i="4"/>
  <c r="P200" i="4"/>
  <c r="P320" i="4"/>
  <c r="P259" i="4"/>
  <c r="P309" i="4"/>
  <c r="U309" i="4" s="1"/>
  <c r="K40" i="5"/>
  <c r="L40" i="5" s="1"/>
  <c r="N40" i="5" s="1"/>
  <c r="O40" i="5" s="1"/>
  <c r="P40" i="5" s="1"/>
  <c r="K168" i="5"/>
  <c r="L168" i="5" s="1"/>
  <c r="K141" i="5"/>
  <c r="L141" i="5" s="1"/>
  <c r="P85" i="4"/>
  <c r="P199" i="4"/>
  <c r="P301" i="4"/>
  <c r="AL346" i="4"/>
  <c r="AK346" i="4"/>
  <c r="P130" i="4"/>
  <c r="P273" i="4"/>
  <c r="P91" i="4"/>
  <c r="P267" i="4"/>
  <c r="P180" i="4"/>
  <c r="P14" i="4"/>
  <c r="P142" i="4"/>
  <c r="P342" i="4"/>
  <c r="O359" i="4"/>
  <c r="Q359" i="4" s="1"/>
  <c r="P359" i="4"/>
  <c r="AK325" i="4"/>
  <c r="AL325" i="4"/>
  <c r="P289" i="4"/>
  <c r="P339" i="4"/>
  <c r="K79" i="5"/>
  <c r="L79" i="5" s="1"/>
  <c r="N79" i="5" s="1"/>
  <c r="O79" i="5" s="1"/>
  <c r="P79" i="5" s="1"/>
  <c r="P215" i="4"/>
  <c r="P303" i="4"/>
  <c r="P143" i="4"/>
  <c r="P184" i="4"/>
  <c r="P114" i="4"/>
  <c r="P209" i="4"/>
  <c r="P337" i="4"/>
  <c r="AL330" i="4"/>
  <c r="AK330" i="4"/>
  <c r="U99" i="4"/>
  <c r="P163" i="4"/>
  <c r="P179" i="4"/>
  <c r="P100" i="4"/>
  <c r="P116" i="4"/>
  <c r="P148" i="4"/>
  <c r="P316" i="4"/>
  <c r="P341" i="4"/>
  <c r="P141" i="4"/>
  <c r="P258" i="4"/>
  <c r="P319" i="4"/>
  <c r="K126" i="5"/>
  <c r="L126" i="5" s="1"/>
  <c r="K92" i="5"/>
  <c r="L92" i="5" s="1"/>
  <c r="K70" i="5"/>
  <c r="L70" i="5" s="1"/>
  <c r="K56" i="5"/>
  <c r="L56" i="5" s="1"/>
  <c r="T136" i="5"/>
  <c r="V136" i="5" s="1"/>
  <c r="K152" i="5"/>
  <c r="L152" i="5" s="1"/>
  <c r="N152" i="5" s="1"/>
  <c r="O152" i="5" s="1"/>
  <c r="P152" i="5" s="1"/>
  <c r="K241" i="5"/>
  <c r="L241" i="5" s="1"/>
  <c r="N241" i="5" s="1"/>
  <c r="O241" i="5" s="1"/>
  <c r="P241" i="5" s="1"/>
  <c r="K281" i="5"/>
  <c r="L281" i="5" s="1"/>
  <c r="N281" i="5" s="1"/>
  <c r="O281" i="5" s="1"/>
  <c r="P281" i="5" s="1"/>
  <c r="K321" i="5"/>
  <c r="L321" i="5" s="1"/>
  <c r="N321" i="5" s="1"/>
  <c r="O321" i="5" s="1"/>
  <c r="P321" i="5" s="1"/>
  <c r="K361" i="5"/>
  <c r="L361" i="5" s="1"/>
  <c r="K74" i="5"/>
  <c r="L74" i="5" s="1"/>
  <c r="K154" i="5"/>
  <c r="L154" i="5" s="1"/>
  <c r="K218" i="5"/>
  <c r="L218" i="5" s="1"/>
  <c r="N218" i="5" s="1"/>
  <c r="O218" i="5" s="1"/>
  <c r="P218" i="5" s="1"/>
  <c r="K67" i="5"/>
  <c r="L67" i="5" s="1"/>
  <c r="N67" i="5" s="1"/>
  <c r="O67" i="5" s="1"/>
  <c r="P67" i="5" s="1"/>
  <c r="K179" i="5"/>
  <c r="L179" i="5" s="1"/>
  <c r="N179" i="5" s="1"/>
  <c r="O179" i="5" s="1"/>
  <c r="P179" i="5" s="1"/>
  <c r="K37" i="5"/>
  <c r="L37" i="5" s="1"/>
  <c r="N37" i="5" s="1"/>
  <c r="O37" i="5" s="1"/>
  <c r="P37" i="5" s="1"/>
  <c r="K61" i="5"/>
  <c r="L61" i="5" s="1"/>
  <c r="N61" i="5" s="1"/>
  <c r="O61" i="5" s="1"/>
  <c r="P61" i="5" s="1"/>
  <c r="K101" i="5"/>
  <c r="L101" i="5" s="1"/>
  <c r="N101" i="5" s="1"/>
  <c r="K117" i="5"/>
  <c r="L117" i="5" s="1"/>
  <c r="N117" i="5" s="1"/>
  <c r="O117" i="5" s="1"/>
  <c r="P117" i="5" s="1"/>
  <c r="K133" i="5"/>
  <c r="L133" i="5" s="1"/>
  <c r="K156" i="5"/>
  <c r="L156" i="5" s="1"/>
  <c r="K180" i="5"/>
  <c r="L180" i="5" s="1"/>
  <c r="N180" i="5" s="1"/>
  <c r="O180" i="5" s="1"/>
  <c r="P180" i="5" s="1"/>
  <c r="S196" i="5"/>
  <c r="U196" i="5" s="1"/>
  <c r="K244" i="5"/>
  <c r="L244" i="5" s="1"/>
  <c r="N244" i="5" s="1"/>
  <c r="O244" i="5" s="1"/>
  <c r="P244" i="5" s="1"/>
  <c r="K300" i="5"/>
  <c r="L300" i="5" s="1"/>
  <c r="N300" i="5" s="1"/>
  <c r="O300" i="5" s="1"/>
  <c r="P300" i="5" s="1"/>
  <c r="K348" i="5"/>
  <c r="L348" i="5" s="1"/>
  <c r="K102" i="5"/>
  <c r="L102" i="5" s="1"/>
  <c r="K174" i="5"/>
  <c r="L174" i="5" s="1"/>
  <c r="K342" i="5"/>
  <c r="L342" i="5" s="1"/>
  <c r="K327" i="5"/>
  <c r="L327" i="5" s="1"/>
  <c r="K111" i="5"/>
  <c r="L111" i="5" s="1"/>
  <c r="N111" i="5" s="1"/>
  <c r="O111" i="5" s="1"/>
  <c r="P111" i="5" s="1"/>
  <c r="K127" i="5"/>
  <c r="L127" i="5" s="1"/>
  <c r="K143" i="5"/>
  <c r="L143" i="5" s="1"/>
  <c r="N143" i="5" s="1"/>
  <c r="O143" i="5" s="1"/>
  <c r="P143" i="5" s="1"/>
  <c r="K199" i="5"/>
  <c r="L199" i="5" s="1"/>
  <c r="K223" i="5"/>
  <c r="L223" i="5" s="1"/>
  <c r="K287" i="5"/>
  <c r="L287" i="5" s="1"/>
  <c r="K72" i="5"/>
  <c r="L72" i="5" s="1"/>
  <c r="K57" i="5"/>
  <c r="L57" i="5" s="1"/>
  <c r="N57" i="5" s="1"/>
  <c r="O57" i="5" s="1"/>
  <c r="P57" i="5" s="1"/>
  <c r="S81" i="5"/>
  <c r="U81" i="5" s="1"/>
  <c r="S97" i="5"/>
  <c r="U97" i="5" s="1"/>
  <c r="S129" i="5"/>
  <c r="U129" i="5" s="1"/>
  <c r="K145" i="5"/>
  <c r="L145" i="5" s="1"/>
  <c r="K177" i="5"/>
  <c r="L177" i="5" s="1"/>
  <c r="K130" i="5"/>
  <c r="L130" i="5" s="1"/>
  <c r="S109" i="5"/>
  <c r="S68" i="5"/>
  <c r="U68" i="5" s="1"/>
  <c r="S148" i="5"/>
  <c r="U148" i="5" s="1"/>
  <c r="K19" i="5"/>
  <c r="L19" i="5" s="1"/>
  <c r="N19" i="5" s="1"/>
  <c r="O19" i="5" s="1"/>
  <c r="P19" i="5" s="1"/>
  <c r="K139" i="5"/>
  <c r="L139" i="5" s="1"/>
  <c r="N139" i="5" s="1"/>
  <c r="O139" i="5" s="1"/>
  <c r="P139" i="5" s="1"/>
  <c r="K187" i="5"/>
  <c r="L187" i="5" s="1"/>
  <c r="K203" i="5"/>
  <c r="L203" i="5" s="1"/>
  <c r="N203" i="5" s="1"/>
  <c r="O203" i="5" s="1"/>
  <c r="P203" i="5" s="1"/>
  <c r="K291" i="5"/>
  <c r="L291" i="5" s="1"/>
  <c r="K29" i="5"/>
  <c r="L29" i="5" s="1"/>
  <c r="K53" i="5"/>
  <c r="L53" i="5" s="1"/>
  <c r="N53" i="5" s="1"/>
  <c r="O53" i="5" s="1"/>
  <c r="P53" i="5" s="1"/>
  <c r="K221" i="5"/>
  <c r="L221" i="5" s="1"/>
  <c r="N221" i="5" s="1"/>
  <c r="O221" i="5" s="1"/>
  <c r="P221" i="5" s="1"/>
  <c r="K301" i="5"/>
  <c r="L301" i="5" s="1"/>
  <c r="N301" i="5" s="1"/>
  <c r="O301" i="5" s="1"/>
  <c r="P301" i="5" s="1"/>
  <c r="K36" i="5"/>
  <c r="L36" i="5" s="1"/>
  <c r="N36" i="5" s="1"/>
  <c r="O36" i="5" s="1"/>
  <c r="P36" i="5" s="1"/>
  <c r="K44" i="5"/>
  <c r="L44" i="5" s="1"/>
  <c r="K124" i="5"/>
  <c r="L124" i="5" s="1"/>
  <c r="N124" i="5" s="1"/>
  <c r="K148" i="5"/>
  <c r="L148" i="5" s="1"/>
  <c r="K276" i="5"/>
  <c r="L276" i="5" s="1"/>
  <c r="N276" i="5" s="1"/>
  <c r="K63" i="5"/>
  <c r="L63" i="5" s="1"/>
  <c r="N63" i="5" s="1"/>
  <c r="O63" i="5" s="1"/>
  <c r="P63" i="5" s="1"/>
  <c r="S135" i="5"/>
  <c r="U135" i="5" s="1"/>
  <c r="K329" i="5"/>
  <c r="L329" i="5" s="1"/>
  <c r="N329" i="5" s="1"/>
  <c r="O329" i="5" s="1"/>
  <c r="P329" i="5" s="1"/>
  <c r="K353" i="5"/>
  <c r="L353" i="5" s="1"/>
  <c r="N353" i="5" s="1"/>
  <c r="O353" i="5" s="1"/>
  <c r="P353" i="5" s="1"/>
  <c r="K82" i="5"/>
  <c r="L82" i="5" s="1"/>
  <c r="K210" i="5"/>
  <c r="L210" i="5" s="1"/>
  <c r="N210" i="5" s="1"/>
  <c r="O210" i="5" s="1"/>
  <c r="P210" i="5" s="1"/>
  <c r="K27" i="5"/>
  <c r="L27" i="5" s="1"/>
  <c r="N27" i="5" s="1"/>
  <c r="O27" i="5" s="1"/>
  <c r="P27" i="5" s="1"/>
  <c r="K35" i="5"/>
  <c r="L35" i="5" s="1"/>
  <c r="K109" i="5"/>
  <c r="L109" i="5" s="1"/>
  <c r="N109" i="5" s="1"/>
  <c r="O109" i="5" s="1"/>
  <c r="P109" i="5" s="1"/>
  <c r="K349" i="5"/>
  <c r="L349" i="5" s="1"/>
  <c r="N349" i="5" s="1"/>
  <c r="O349" i="5" s="1"/>
  <c r="P349" i="5" s="1"/>
  <c r="K204" i="5"/>
  <c r="L204" i="5" s="1"/>
  <c r="N204" i="5" s="1"/>
  <c r="O204" i="5" s="1"/>
  <c r="P204" i="5" s="1"/>
  <c r="K268" i="5"/>
  <c r="L268" i="5" s="1"/>
  <c r="N268" i="5" s="1"/>
  <c r="O268" i="5" s="1"/>
  <c r="P268" i="5" s="1"/>
  <c r="K150" i="5"/>
  <c r="L150" i="5" s="1"/>
  <c r="T318" i="5"/>
  <c r="W318" i="5" s="1"/>
  <c r="K20" i="5"/>
  <c r="L20" i="5" s="1"/>
  <c r="S203" i="5"/>
  <c r="K23" i="5"/>
  <c r="L23" i="5" s="1"/>
  <c r="N23" i="5" s="1"/>
  <c r="O23" i="5" s="1"/>
  <c r="P23" i="5" s="1"/>
  <c r="K55" i="5"/>
  <c r="L55" i="5" s="1"/>
  <c r="K175" i="5"/>
  <c r="L175" i="5" s="1"/>
  <c r="N175" i="5" s="1"/>
  <c r="O175" i="5" s="1"/>
  <c r="P175" i="5" s="1"/>
  <c r="K120" i="5"/>
  <c r="L120" i="5" s="1"/>
  <c r="N120" i="5" s="1"/>
  <c r="O120" i="5" s="1"/>
  <c r="P120" i="5" s="1"/>
  <c r="K136" i="5"/>
  <c r="L136" i="5" s="1"/>
  <c r="K184" i="5"/>
  <c r="L184" i="5" s="1"/>
  <c r="K232" i="5"/>
  <c r="L232" i="5" s="1"/>
  <c r="S17" i="5"/>
  <c r="K142" i="5"/>
  <c r="L142" i="5" s="1"/>
  <c r="S158" i="5"/>
  <c r="U158" i="5" s="1"/>
  <c r="S174" i="5"/>
  <c r="U174" i="5" s="1"/>
  <c r="K207" i="5"/>
  <c r="L207" i="5" s="1"/>
  <c r="N207" i="5" s="1"/>
  <c r="O207" i="5" s="1"/>
  <c r="P207" i="5" s="1"/>
  <c r="K64" i="5"/>
  <c r="L64" i="5" s="1"/>
  <c r="K85" i="5"/>
  <c r="L85" i="5" s="1"/>
  <c r="K190" i="5"/>
  <c r="L190" i="5" s="1"/>
  <c r="K206" i="5"/>
  <c r="L206" i="5" s="1"/>
  <c r="K39" i="5"/>
  <c r="L39" i="5" s="1"/>
  <c r="N39" i="5" s="1"/>
  <c r="O39" i="5" s="1"/>
  <c r="P39" i="5" s="1"/>
  <c r="S321" i="5"/>
  <c r="U321" i="5" s="1"/>
  <c r="S186" i="5"/>
  <c r="S250" i="5"/>
  <c r="U250" i="5" s="1"/>
  <c r="K115" i="5"/>
  <c r="L115" i="5" s="1"/>
  <c r="O7" i="5"/>
  <c r="P7" i="5" s="1"/>
  <c r="K21" i="5"/>
  <c r="L21" i="5" s="1"/>
  <c r="K213" i="5"/>
  <c r="L213" i="5" s="1"/>
  <c r="N213" i="5" s="1"/>
  <c r="K28" i="5"/>
  <c r="L28" i="5" s="1"/>
  <c r="N28" i="5" s="1"/>
  <c r="O28" i="5" s="1"/>
  <c r="P28" i="5" s="1"/>
  <c r="K132" i="5"/>
  <c r="L132" i="5" s="1"/>
  <c r="N132" i="5" s="1"/>
  <c r="O132" i="5" s="1"/>
  <c r="P132" i="5" s="1"/>
  <c r="K140" i="5"/>
  <c r="L140" i="5" s="1"/>
  <c r="K54" i="5"/>
  <c r="L54" i="5" s="1"/>
  <c r="N54" i="5" s="1"/>
  <c r="O54" i="5" s="1"/>
  <c r="P54" i="5" s="1"/>
  <c r="K323" i="5"/>
  <c r="L323" i="5" s="1"/>
  <c r="N323" i="5" s="1"/>
  <c r="O323" i="5" s="1"/>
  <c r="P323" i="5" s="1"/>
  <c r="K47" i="5"/>
  <c r="L47" i="5" s="1"/>
  <c r="N47" i="5" s="1"/>
  <c r="O47" i="5" s="1"/>
  <c r="P47" i="5" s="1"/>
  <c r="K330" i="5"/>
  <c r="L330" i="5" s="1"/>
  <c r="N330" i="5" s="1"/>
  <c r="O330" i="5" s="1"/>
  <c r="P330" i="5" s="1"/>
  <c r="N361" i="5"/>
  <c r="O361" i="5" s="1"/>
  <c r="P361" i="5" s="1"/>
  <c r="K18" i="5"/>
  <c r="L18" i="5" s="1"/>
  <c r="N18" i="5" s="1"/>
  <c r="O18" i="5" s="1"/>
  <c r="P18" i="5" s="1"/>
  <c r="K30" i="5"/>
  <c r="L30" i="5" s="1"/>
  <c r="N30" i="5" s="1"/>
  <c r="O30" i="5" s="1"/>
  <c r="P30" i="5" s="1"/>
  <c r="K38" i="5"/>
  <c r="L38" i="5" s="1"/>
  <c r="N38" i="5" s="1"/>
  <c r="O38" i="5" s="1"/>
  <c r="P38" i="5" s="1"/>
  <c r="K296" i="5"/>
  <c r="L296" i="5" s="1"/>
  <c r="N296" i="5" s="1"/>
  <c r="O296" i="5" s="1"/>
  <c r="P296" i="5" s="1"/>
  <c r="K197" i="5"/>
  <c r="L197" i="5" s="1"/>
  <c r="N197" i="5" s="1"/>
  <c r="O197" i="5" s="1"/>
  <c r="P197" i="5" s="1"/>
  <c r="K22" i="5"/>
  <c r="L22" i="5" s="1"/>
  <c r="N22" i="5" s="1"/>
  <c r="O22" i="5" s="1"/>
  <c r="P22" i="5" s="1"/>
  <c r="K314" i="5"/>
  <c r="L314" i="5" s="1"/>
  <c r="N314" i="5" s="1"/>
  <c r="O314" i="5" s="1"/>
  <c r="P314" i="5" s="1"/>
  <c r="K43" i="5"/>
  <c r="L43" i="5" s="1"/>
  <c r="N43" i="5" s="1"/>
  <c r="O43" i="5" s="1"/>
  <c r="P43" i="5" s="1"/>
  <c r="K211" i="5"/>
  <c r="L211" i="5" s="1"/>
  <c r="N211" i="5" s="1"/>
  <c r="O211" i="5" s="1"/>
  <c r="P211" i="5" s="1"/>
  <c r="K259" i="5"/>
  <c r="L259" i="5" s="1"/>
  <c r="N259" i="5" s="1"/>
  <c r="O259" i="5" s="1"/>
  <c r="P259" i="5" s="1"/>
  <c r="K347" i="5"/>
  <c r="L347" i="5" s="1"/>
  <c r="N347" i="5" s="1"/>
  <c r="O347" i="5" s="1"/>
  <c r="P347" i="5" s="1"/>
  <c r="K4" i="5"/>
  <c r="L4" i="5" s="1"/>
  <c r="N4" i="5" s="1"/>
  <c r="K293" i="5"/>
  <c r="L293" i="5" s="1"/>
  <c r="N293" i="5" s="1"/>
  <c r="O293" i="5" s="1"/>
  <c r="P293" i="5" s="1"/>
  <c r="K357" i="5"/>
  <c r="L357" i="5" s="1"/>
  <c r="N357" i="5" s="1"/>
  <c r="O357" i="5" s="1"/>
  <c r="P357" i="5" s="1"/>
  <c r="K116" i="5"/>
  <c r="L116" i="5" s="1"/>
  <c r="N116" i="5" s="1"/>
  <c r="O116" i="5" s="1"/>
  <c r="P116" i="5" s="1"/>
  <c r="K220" i="5"/>
  <c r="L220" i="5" s="1"/>
  <c r="K332" i="5"/>
  <c r="L332" i="5" s="1"/>
  <c r="N332" i="5" s="1"/>
  <c r="O360" i="5"/>
  <c r="P360" i="5" s="1"/>
  <c r="O306" i="5"/>
  <c r="P306" i="5" s="1"/>
  <c r="K62" i="5"/>
  <c r="L62" i="5" s="1"/>
  <c r="K202" i="5"/>
  <c r="L202" i="5" s="1"/>
  <c r="N202" i="5" s="1"/>
  <c r="O202" i="5" s="1"/>
  <c r="P202" i="5" s="1"/>
  <c r="O250" i="5"/>
  <c r="P250" i="5" s="1"/>
  <c r="K338" i="5"/>
  <c r="L338" i="5" s="1"/>
  <c r="N338" i="5" s="1"/>
  <c r="O338" i="5" s="1"/>
  <c r="P338" i="5" s="1"/>
  <c r="K235" i="5"/>
  <c r="L235" i="5" s="1"/>
  <c r="N235" i="5" s="1"/>
  <c r="O235" i="5" s="1"/>
  <c r="P235" i="5" s="1"/>
  <c r="K229" i="5"/>
  <c r="L229" i="5" s="1"/>
  <c r="N229" i="5" s="1"/>
  <c r="O229" i="5" s="1"/>
  <c r="P229" i="5" s="1"/>
  <c r="N220" i="5"/>
  <c r="O220" i="5" s="1"/>
  <c r="P220" i="5" s="1"/>
  <c r="K319" i="5"/>
  <c r="L319" i="5" s="1"/>
  <c r="N319" i="5" s="1"/>
  <c r="O319" i="5" s="1"/>
  <c r="P319" i="5" s="1"/>
  <c r="N14" i="5"/>
  <c r="O14" i="5" s="1"/>
  <c r="P14" i="5" s="1"/>
  <c r="K86" i="5"/>
  <c r="L86" i="5" s="1"/>
  <c r="N86" i="5" s="1"/>
  <c r="O86" i="5" s="1"/>
  <c r="P86" i="5" s="1"/>
  <c r="K215" i="5"/>
  <c r="L215" i="5" s="1"/>
  <c r="N215" i="5" s="1"/>
  <c r="O215" i="5" s="1"/>
  <c r="P215" i="5" s="1"/>
  <c r="N247" i="5"/>
  <c r="O247" i="5" s="1"/>
  <c r="P247" i="5" s="1"/>
  <c r="K247" i="5"/>
  <c r="L247" i="5" s="1"/>
  <c r="K351" i="5"/>
  <c r="L351" i="5" s="1"/>
  <c r="N351" i="5" s="1"/>
  <c r="O351" i="5" s="1"/>
  <c r="P351" i="5" s="1"/>
  <c r="K282" i="5"/>
  <c r="L282" i="5" s="1"/>
  <c r="N282" i="5" s="1"/>
  <c r="O282" i="5" s="1"/>
  <c r="P282" i="5" s="1"/>
  <c r="K334" i="5"/>
  <c r="L334" i="5" s="1"/>
  <c r="N334" i="5" s="1"/>
  <c r="O334" i="5" s="1"/>
  <c r="P334" i="5" s="1"/>
  <c r="K8" i="5"/>
  <c r="L8" i="5" s="1"/>
  <c r="N8" i="5" s="1"/>
  <c r="O8" i="5" s="1"/>
  <c r="P8" i="5" s="1"/>
  <c r="K32" i="5"/>
  <c r="L32" i="5" s="1"/>
  <c r="N32" i="5" s="1"/>
  <c r="O32" i="5" s="1"/>
  <c r="P32" i="5" s="1"/>
  <c r="K88" i="5"/>
  <c r="L88" i="5" s="1"/>
  <c r="K224" i="5"/>
  <c r="L224" i="5" s="1"/>
  <c r="N224" i="5" s="1"/>
  <c r="O224" i="5" s="1"/>
  <c r="P224" i="5" s="1"/>
  <c r="W280" i="5"/>
  <c r="V280" i="5"/>
  <c r="K304" i="5"/>
  <c r="L304" i="5" s="1"/>
  <c r="N304" i="5" s="1"/>
  <c r="O304" i="5" s="1"/>
  <c r="P304" i="5" s="1"/>
  <c r="K161" i="5"/>
  <c r="L161" i="5" s="1"/>
  <c r="N161" i="5" s="1"/>
  <c r="O161" i="5" s="1"/>
  <c r="P161" i="5" s="1"/>
  <c r="K310" i="5"/>
  <c r="L310" i="5" s="1"/>
  <c r="N310" i="5" s="1"/>
  <c r="O310" i="5" s="1"/>
  <c r="P310" i="5" s="1"/>
  <c r="O128" i="5"/>
  <c r="P128" i="5" s="1"/>
  <c r="K144" i="5"/>
  <c r="L144" i="5" s="1"/>
  <c r="N144" i="5" s="1"/>
  <c r="O144" i="5" s="1"/>
  <c r="P144" i="5" s="1"/>
  <c r="K248" i="5"/>
  <c r="L248" i="5" s="1"/>
  <c r="K352" i="5"/>
  <c r="L352" i="5" s="1"/>
  <c r="N352" i="5" s="1"/>
  <c r="O352" i="5" s="1"/>
  <c r="P352" i="5" s="1"/>
  <c r="K245" i="5"/>
  <c r="L245" i="5" s="1"/>
  <c r="N245" i="5" s="1"/>
  <c r="O245" i="5" s="1"/>
  <c r="P245" i="5" s="1"/>
  <c r="K9" i="5"/>
  <c r="L9" i="5" s="1"/>
  <c r="N9" i="5" s="1"/>
  <c r="O9" i="5" s="1"/>
  <c r="P9" i="5" s="1"/>
  <c r="U233" i="5"/>
  <c r="T233" i="5"/>
  <c r="K272" i="5"/>
  <c r="L272" i="5" s="1"/>
  <c r="N272" i="5" s="1"/>
  <c r="O272" i="5" s="1"/>
  <c r="P272" i="5" s="1"/>
  <c r="N182" i="5"/>
  <c r="K46" i="5"/>
  <c r="L46" i="5" s="1"/>
  <c r="N46" i="5" s="1"/>
  <c r="O46" i="5" s="1"/>
  <c r="P46" i="5" s="1"/>
  <c r="K118" i="5"/>
  <c r="L118" i="5" s="1"/>
  <c r="N118" i="5" s="1"/>
  <c r="O118" i="5" s="1"/>
  <c r="P118" i="5" s="1"/>
  <c r="S198" i="5"/>
  <c r="U198" i="5" s="1"/>
  <c r="K3" i="5"/>
  <c r="L3" i="5" s="1"/>
  <c r="K358" i="5"/>
  <c r="L358" i="5" s="1"/>
  <c r="N358" i="5" s="1"/>
  <c r="O358" i="5" s="1"/>
  <c r="P358" i="5" s="1"/>
  <c r="K166" i="5"/>
  <c r="L166" i="5" s="1"/>
  <c r="N166" i="5" s="1"/>
  <c r="O166" i="5" s="1"/>
  <c r="P166" i="5" s="1"/>
  <c r="K230" i="5"/>
  <c r="L230" i="5" s="1"/>
  <c r="N230" i="5" s="1"/>
  <c r="O230" i="5" s="1"/>
  <c r="P230" i="5" s="1"/>
  <c r="K246" i="5"/>
  <c r="L246" i="5" s="1"/>
  <c r="K294" i="5"/>
  <c r="L294" i="5" s="1"/>
  <c r="N294" i="5" s="1"/>
  <c r="O294" i="5" s="1"/>
  <c r="P294" i="5" s="1"/>
  <c r="K131" i="5"/>
  <c r="L131" i="5" s="1"/>
  <c r="N131" i="5" s="1"/>
  <c r="O131" i="5" s="1"/>
  <c r="P131" i="5" s="1"/>
  <c r="K71" i="5"/>
  <c r="L71" i="5" s="1"/>
  <c r="N71" i="5" s="1"/>
  <c r="O71" i="5" s="1"/>
  <c r="P71" i="5" s="1"/>
  <c r="K151" i="5"/>
  <c r="L151" i="5" s="1"/>
  <c r="K231" i="5"/>
  <c r="L231" i="5" s="1"/>
  <c r="N231" i="5" s="1"/>
  <c r="O231" i="5" s="1"/>
  <c r="P231" i="5" s="1"/>
  <c r="K263" i="5"/>
  <c r="L263" i="5" s="1"/>
  <c r="N263" i="5" s="1"/>
  <c r="O263" i="5" s="1"/>
  <c r="P263" i="5" s="1"/>
  <c r="K6" i="5"/>
  <c r="L6" i="5" s="1"/>
  <c r="N6" i="5" s="1"/>
  <c r="O6" i="5" s="1"/>
  <c r="P6" i="5" s="1"/>
  <c r="S96" i="5"/>
  <c r="U96" i="5" s="1"/>
  <c r="W136" i="5"/>
  <c r="S168" i="5"/>
  <c r="U168" i="5" s="1"/>
  <c r="K192" i="5"/>
  <c r="L192" i="5" s="1"/>
  <c r="N192" i="5" s="1"/>
  <c r="O192" i="5" s="1"/>
  <c r="P192" i="5" s="1"/>
  <c r="K240" i="5"/>
  <c r="L240" i="5" s="1"/>
  <c r="K33" i="5"/>
  <c r="L33" i="5" s="1"/>
  <c r="N33" i="5" s="1"/>
  <c r="O33" i="5" s="1"/>
  <c r="P33" i="5" s="1"/>
  <c r="K41" i="5"/>
  <c r="L41" i="5" s="1"/>
  <c r="N41" i="5" s="1"/>
  <c r="O41" i="5" s="1"/>
  <c r="P41" i="5" s="1"/>
  <c r="K113" i="5"/>
  <c r="L113" i="5" s="1"/>
  <c r="K225" i="5"/>
  <c r="L225" i="5" s="1"/>
  <c r="N225" i="5" s="1"/>
  <c r="O225" i="5" s="1"/>
  <c r="P225" i="5" s="1"/>
  <c r="K34" i="5"/>
  <c r="L34" i="5" s="1"/>
  <c r="N34" i="5" s="1"/>
  <c r="O34" i="5" s="1"/>
  <c r="P34" i="5" s="1"/>
  <c r="K42" i="5"/>
  <c r="L42" i="5" s="1"/>
  <c r="N42" i="5" s="1"/>
  <c r="K234" i="5"/>
  <c r="L234" i="5" s="1"/>
  <c r="N234" i="5" s="1"/>
  <c r="O234" i="5" s="1"/>
  <c r="P234" i="5" s="1"/>
  <c r="K266" i="5"/>
  <c r="L266" i="5" s="1"/>
  <c r="N266" i="5" s="1"/>
  <c r="O266" i="5" s="1"/>
  <c r="P266" i="5" s="1"/>
  <c r="K51" i="5"/>
  <c r="L51" i="5" s="1"/>
  <c r="N51" i="5" s="1"/>
  <c r="O51" i="5" s="1"/>
  <c r="P51" i="5" s="1"/>
  <c r="K91" i="5"/>
  <c r="L91" i="5" s="1"/>
  <c r="N91" i="5" s="1"/>
  <c r="O91" i="5" s="1"/>
  <c r="P91" i="5" s="1"/>
  <c r="K163" i="5"/>
  <c r="L163" i="5" s="1"/>
  <c r="N163" i="5" s="1"/>
  <c r="O163" i="5" s="1"/>
  <c r="P163" i="5" s="1"/>
  <c r="K275" i="5"/>
  <c r="L275" i="5" s="1"/>
  <c r="N275" i="5" s="1"/>
  <c r="O275" i="5" s="1"/>
  <c r="P275" i="5" s="1"/>
  <c r="O5" i="5"/>
  <c r="P5" i="5" s="1"/>
  <c r="O157" i="5"/>
  <c r="P157" i="5" s="1"/>
  <c r="O173" i="5"/>
  <c r="P173" i="5" s="1"/>
  <c r="O213" i="5"/>
  <c r="P213" i="5" s="1"/>
  <c r="K285" i="5"/>
  <c r="L285" i="5" s="1"/>
  <c r="N285" i="5" s="1"/>
  <c r="O285" i="5" s="1"/>
  <c r="P285" i="5" s="1"/>
  <c r="K76" i="5"/>
  <c r="L76" i="5" s="1"/>
  <c r="K228" i="5"/>
  <c r="L228" i="5" s="1"/>
  <c r="N228" i="5" s="1"/>
  <c r="O228" i="5" s="1"/>
  <c r="P228" i="5" s="1"/>
  <c r="N363" i="5"/>
  <c r="O363" i="5" s="1"/>
  <c r="P363" i="5" s="1"/>
  <c r="K134" i="5"/>
  <c r="L134" i="5" s="1"/>
  <c r="S150" i="5"/>
  <c r="U150" i="5" s="1"/>
  <c r="O182" i="5"/>
  <c r="P182" i="5" s="1"/>
  <c r="N198" i="5"/>
  <c r="O198" i="5" s="1"/>
  <c r="P198" i="5" s="1"/>
  <c r="O11" i="5"/>
  <c r="P11" i="5" s="1"/>
  <c r="K119" i="5"/>
  <c r="L119" i="5" s="1"/>
  <c r="K112" i="5"/>
  <c r="L112" i="5" s="1"/>
  <c r="N112" i="5" s="1"/>
  <c r="O112" i="5" s="1"/>
  <c r="P112" i="5" s="1"/>
  <c r="K200" i="5"/>
  <c r="L200" i="5" s="1"/>
  <c r="O288" i="5"/>
  <c r="P288" i="5" s="1"/>
  <c r="K328" i="5"/>
  <c r="L328" i="5" s="1"/>
  <c r="N328" i="5" s="1"/>
  <c r="O328" i="5" s="1"/>
  <c r="P328" i="5" s="1"/>
  <c r="O4" i="5"/>
  <c r="P4" i="5" s="1"/>
  <c r="K49" i="5"/>
  <c r="L49" i="5" s="1"/>
  <c r="N49" i="5" s="1"/>
  <c r="O49" i="5" s="1"/>
  <c r="P49" i="5" s="1"/>
  <c r="K89" i="5"/>
  <c r="L89" i="5" s="1"/>
  <c r="N89" i="5" s="1"/>
  <c r="O89" i="5" s="1"/>
  <c r="P89" i="5" s="1"/>
  <c r="O217" i="5"/>
  <c r="P217" i="5" s="1"/>
  <c r="S123" i="5"/>
  <c r="U123" i="5" s="1"/>
  <c r="K261" i="5"/>
  <c r="L261" i="5" s="1"/>
  <c r="N261" i="5" s="1"/>
  <c r="O261" i="5" s="1"/>
  <c r="P261" i="5" s="1"/>
  <c r="K50" i="5"/>
  <c r="L50" i="5" s="1"/>
  <c r="N50" i="5" s="1"/>
  <c r="O50" i="5" s="1"/>
  <c r="P50" i="5" s="1"/>
  <c r="K98" i="5"/>
  <c r="L98" i="5" s="1"/>
  <c r="N98" i="5" s="1"/>
  <c r="O98" i="5" s="1"/>
  <c r="P98" i="5" s="1"/>
  <c r="K138" i="5"/>
  <c r="L138" i="5" s="1"/>
  <c r="K186" i="5"/>
  <c r="L186" i="5" s="1"/>
  <c r="N186" i="5" s="1"/>
  <c r="O186" i="5" s="1"/>
  <c r="P186" i="5" s="1"/>
  <c r="K274" i="5"/>
  <c r="L274" i="5" s="1"/>
  <c r="K59" i="5"/>
  <c r="L59" i="5" s="1"/>
  <c r="N59" i="5" s="1"/>
  <c r="O59" i="5" s="1"/>
  <c r="P59" i="5" s="1"/>
  <c r="K123" i="5"/>
  <c r="L123" i="5" s="1"/>
  <c r="N123" i="5" s="1"/>
  <c r="O123" i="5" s="1"/>
  <c r="P123" i="5" s="1"/>
  <c r="K171" i="5"/>
  <c r="L171" i="5" s="1"/>
  <c r="K307" i="5"/>
  <c r="L307" i="5" s="1"/>
  <c r="N307" i="5" s="1"/>
  <c r="O307" i="5" s="1"/>
  <c r="P307" i="5" s="1"/>
  <c r="K77" i="5"/>
  <c r="L77" i="5" s="1"/>
  <c r="K93" i="5"/>
  <c r="L93" i="5" s="1"/>
  <c r="N93" i="5" s="1"/>
  <c r="O93" i="5" s="1"/>
  <c r="P93" i="5" s="1"/>
  <c r="K165" i="5"/>
  <c r="L165" i="5" s="1"/>
  <c r="N165" i="5" s="1"/>
  <c r="O165" i="5" s="1"/>
  <c r="P165" i="5" s="1"/>
  <c r="K181" i="5"/>
  <c r="L181" i="5" s="1"/>
  <c r="S293" i="5"/>
  <c r="U293" i="5" s="1"/>
  <c r="O333" i="5"/>
  <c r="P333" i="5" s="1"/>
  <c r="O12" i="5"/>
  <c r="P12" i="5" s="1"/>
  <c r="S44" i="5"/>
  <c r="U44" i="5" s="1"/>
  <c r="K196" i="5"/>
  <c r="L196" i="5" s="1"/>
  <c r="N196" i="5" s="1"/>
  <c r="O196" i="5" s="1"/>
  <c r="P196" i="5" s="1"/>
  <c r="K284" i="5"/>
  <c r="L284" i="5" s="1"/>
  <c r="N284" i="5" s="1"/>
  <c r="O284" i="5" s="1"/>
  <c r="P284" i="5" s="1"/>
  <c r="K308" i="5"/>
  <c r="L308" i="5" s="1"/>
  <c r="N308" i="5" s="1"/>
  <c r="O308" i="5" s="1"/>
  <c r="P308" i="5" s="1"/>
  <c r="K254" i="5"/>
  <c r="L254" i="5" s="1"/>
  <c r="N254" i="5" s="1"/>
  <c r="O254" i="5" s="1"/>
  <c r="P254" i="5" s="1"/>
  <c r="K238" i="5"/>
  <c r="L238" i="5" s="1"/>
  <c r="N238" i="5" s="1"/>
  <c r="O238" i="5" s="1"/>
  <c r="P238" i="5" s="1"/>
  <c r="K302" i="5"/>
  <c r="L302" i="5" s="1"/>
  <c r="N302" i="5" s="1"/>
  <c r="O302" i="5" s="1"/>
  <c r="P302" i="5" s="1"/>
  <c r="V318" i="5"/>
  <c r="K350" i="5"/>
  <c r="L350" i="5" s="1"/>
  <c r="N350" i="5" s="1"/>
  <c r="O350" i="5" s="1"/>
  <c r="P350" i="5" s="1"/>
  <c r="K256" i="5"/>
  <c r="L256" i="5" s="1"/>
  <c r="N256" i="5" s="1"/>
  <c r="O256" i="5" s="1"/>
  <c r="P256" i="5" s="1"/>
  <c r="K289" i="5"/>
  <c r="L289" i="5" s="1"/>
  <c r="K87" i="5"/>
  <c r="L87" i="5" s="1"/>
  <c r="N87" i="5" s="1"/>
  <c r="O87" i="5" s="1"/>
  <c r="P87" i="5" s="1"/>
  <c r="K159" i="5"/>
  <c r="L159" i="5" s="1"/>
  <c r="N159" i="5" s="1"/>
  <c r="O159" i="5" s="1"/>
  <c r="P159" i="5" s="1"/>
  <c r="K239" i="5"/>
  <c r="L239" i="5" s="1"/>
  <c r="N239" i="5" s="1"/>
  <c r="O239" i="5" s="1"/>
  <c r="P239" i="5" s="1"/>
  <c r="K255" i="5"/>
  <c r="L255" i="5" s="1"/>
  <c r="K271" i="5"/>
  <c r="L271" i="5" s="1"/>
  <c r="N271" i="5" s="1"/>
  <c r="O271" i="5" s="1"/>
  <c r="P271" i="5" s="1"/>
  <c r="K311" i="5"/>
  <c r="L311" i="5" s="1"/>
  <c r="N311" i="5" s="1"/>
  <c r="O311" i="5" s="1"/>
  <c r="P311" i="5" s="1"/>
  <c r="K359" i="5"/>
  <c r="L359" i="5" s="1"/>
  <c r="N359" i="5" s="1"/>
  <c r="O359" i="5" s="1"/>
  <c r="P359" i="5" s="1"/>
  <c r="K24" i="5"/>
  <c r="L24" i="5" s="1"/>
  <c r="N24" i="5" s="1"/>
  <c r="O24" i="5" s="1"/>
  <c r="P24" i="5" s="1"/>
  <c r="K48" i="5"/>
  <c r="L48" i="5" s="1"/>
  <c r="N48" i="5" s="1"/>
  <c r="O48" i="5" s="1"/>
  <c r="P48" i="5" s="1"/>
  <c r="K104" i="5"/>
  <c r="L104" i="5" s="1"/>
  <c r="N104" i="5" s="1"/>
  <c r="O104" i="5" s="1"/>
  <c r="P104" i="5" s="1"/>
  <c r="K253" i="5"/>
  <c r="L253" i="5" s="1"/>
  <c r="N253" i="5" s="1"/>
  <c r="O253" i="5" s="1"/>
  <c r="P253" i="5" s="1"/>
  <c r="K65" i="5"/>
  <c r="L65" i="5" s="1"/>
  <c r="N65" i="5" s="1"/>
  <c r="O65" i="5" s="1"/>
  <c r="P65" i="5" s="1"/>
  <c r="K233" i="5"/>
  <c r="L233" i="5" s="1"/>
  <c r="N233" i="5" s="1"/>
  <c r="O233" i="5" s="1"/>
  <c r="P233" i="5" s="1"/>
  <c r="K249" i="5"/>
  <c r="L249" i="5" s="1"/>
  <c r="N249" i="5" s="1"/>
  <c r="O249" i="5" s="1"/>
  <c r="P249" i="5" s="1"/>
  <c r="K273" i="5"/>
  <c r="L273" i="5" s="1"/>
  <c r="N273" i="5" s="1"/>
  <c r="O273" i="5" s="1"/>
  <c r="P273" i="5" s="1"/>
  <c r="K114" i="5"/>
  <c r="L114" i="5" s="1"/>
  <c r="N114" i="5" s="1"/>
  <c r="O114" i="5" s="1"/>
  <c r="P114" i="5" s="1"/>
  <c r="K170" i="5"/>
  <c r="L170" i="5" s="1"/>
  <c r="N170" i="5" s="1"/>
  <c r="O170" i="5" s="1"/>
  <c r="P170" i="5" s="1"/>
  <c r="K258" i="5"/>
  <c r="L258" i="5" s="1"/>
  <c r="N258" i="5" s="1"/>
  <c r="O258" i="5" s="1"/>
  <c r="P258" i="5" s="1"/>
  <c r="K298" i="5"/>
  <c r="L298" i="5" s="1"/>
  <c r="N298" i="5" s="1"/>
  <c r="O298" i="5" s="1"/>
  <c r="P298" i="5" s="1"/>
  <c r="K346" i="5"/>
  <c r="L346" i="5" s="1"/>
  <c r="N346" i="5" s="1"/>
  <c r="O346" i="5" s="1"/>
  <c r="P346" i="5" s="1"/>
  <c r="K16" i="5"/>
  <c r="L16" i="5" s="1"/>
  <c r="N16" i="5" s="1"/>
  <c r="O16" i="5" s="1"/>
  <c r="P16" i="5" s="1"/>
  <c r="K83" i="5"/>
  <c r="L83" i="5" s="1"/>
  <c r="N83" i="5" s="1"/>
  <c r="O83" i="5" s="1"/>
  <c r="P83" i="5" s="1"/>
  <c r="N107" i="5"/>
  <c r="O107" i="5" s="1"/>
  <c r="P107" i="5" s="1"/>
  <c r="K219" i="5"/>
  <c r="L219" i="5" s="1"/>
  <c r="K331" i="5"/>
  <c r="L331" i="5" s="1"/>
  <c r="N331" i="5" s="1"/>
  <c r="O331" i="5" s="1"/>
  <c r="P331" i="5" s="1"/>
  <c r="N355" i="5"/>
  <c r="O355" i="5" s="1"/>
  <c r="P355" i="5" s="1"/>
  <c r="N189" i="5"/>
  <c r="O189" i="5" s="1"/>
  <c r="P189" i="5" s="1"/>
  <c r="S85" i="5"/>
  <c r="T85" i="5" s="1"/>
  <c r="K125" i="5"/>
  <c r="L125" i="5" s="1"/>
  <c r="N125" i="5" s="1"/>
  <c r="O125" i="5" s="1"/>
  <c r="P125" i="5" s="1"/>
  <c r="S301" i="5"/>
  <c r="K84" i="5"/>
  <c r="L84" i="5" s="1"/>
  <c r="N84" i="5" s="1"/>
  <c r="O84" i="5" s="1"/>
  <c r="P84" i="5" s="1"/>
  <c r="K108" i="5"/>
  <c r="L108" i="5" s="1"/>
  <c r="N108" i="5" s="1"/>
  <c r="O108" i="5" s="1"/>
  <c r="P108" i="5" s="1"/>
  <c r="K172" i="5"/>
  <c r="L172" i="5" s="1"/>
  <c r="N172" i="5" s="1"/>
  <c r="O172" i="5" s="1"/>
  <c r="P172" i="5" s="1"/>
  <c r="O276" i="5"/>
  <c r="P276" i="5" s="1"/>
  <c r="K316" i="5"/>
  <c r="L316" i="5" s="1"/>
  <c r="N316" i="5" s="1"/>
  <c r="O316" i="5" s="1"/>
  <c r="P316" i="5" s="1"/>
  <c r="K324" i="5"/>
  <c r="L324" i="5" s="1"/>
  <c r="N324" i="5" s="1"/>
  <c r="O324" i="5" s="1"/>
  <c r="P324" i="5" s="1"/>
  <c r="K340" i="5"/>
  <c r="L340" i="5" s="1"/>
  <c r="N340" i="5" s="1"/>
  <c r="O340" i="5" s="1"/>
  <c r="P340" i="5" s="1"/>
  <c r="K15" i="5"/>
  <c r="L15" i="5" s="1"/>
  <c r="N15" i="5" s="1"/>
  <c r="O15" i="5" s="1"/>
  <c r="P15" i="5" s="1"/>
  <c r="K286" i="5"/>
  <c r="L286" i="5" s="1"/>
  <c r="N286" i="5" s="1"/>
  <c r="O286" i="5" s="1"/>
  <c r="P286" i="5" s="1"/>
  <c r="K10" i="5"/>
  <c r="L10" i="5" s="1"/>
  <c r="K201" i="5"/>
  <c r="L201" i="5" s="1"/>
  <c r="N201" i="5" s="1"/>
  <c r="O201" i="5" s="1"/>
  <c r="P201" i="5" s="1"/>
  <c r="S217" i="5"/>
  <c r="T217" i="5" s="1"/>
  <c r="N243" i="5"/>
  <c r="O243" i="5" s="1"/>
  <c r="P243" i="5" s="1"/>
  <c r="K260" i="5"/>
  <c r="L260" i="5" s="1"/>
  <c r="N260" i="5" s="1"/>
  <c r="O260" i="5" s="1"/>
  <c r="P260" i="5" s="1"/>
  <c r="K262" i="5"/>
  <c r="L262" i="5" s="1"/>
  <c r="N262" i="5" s="1"/>
  <c r="O262" i="5" s="1"/>
  <c r="P262" i="5" s="1"/>
  <c r="K269" i="5"/>
  <c r="L269" i="5" s="1"/>
  <c r="N269" i="5" s="1"/>
  <c r="O269" i="5" s="1"/>
  <c r="P269" i="5" s="1"/>
  <c r="O326" i="5"/>
  <c r="P326" i="5" s="1"/>
  <c r="K103" i="5"/>
  <c r="L103" i="5" s="1"/>
  <c r="N103" i="5" s="1"/>
  <c r="O103" i="5" s="1"/>
  <c r="P103" i="5" s="1"/>
  <c r="N209" i="5"/>
  <c r="O209" i="5" s="1"/>
  <c r="P209" i="5" s="1"/>
  <c r="S209" i="5"/>
  <c r="U209" i="5" s="1"/>
  <c r="K17" i="5"/>
  <c r="L17" i="5" s="1"/>
  <c r="N17" i="5" s="1"/>
  <c r="O17" i="5" s="1"/>
  <c r="P17" i="5" s="1"/>
  <c r="K312" i="5"/>
  <c r="L312" i="5" s="1"/>
  <c r="N312" i="5" s="1"/>
  <c r="O312" i="5" s="1"/>
  <c r="P312" i="5" s="1"/>
  <c r="K336" i="5"/>
  <c r="L336" i="5" s="1"/>
  <c r="N336" i="5" s="1"/>
  <c r="O336" i="5" s="1"/>
  <c r="P336" i="5" s="1"/>
  <c r="K283" i="5"/>
  <c r="L283" i="5" s="1"/>
  <c r="N283" i="5" s="1"/>
  <c r="O283" i="5" s="1"/>
  <c r="P283" i="5" s="1"/>
  <c r="K153" i="5"/>
  <c r="L153" i="5" s="1"/>
  <c r="N153" i="5" s="1"/>
  <c r="O153" i="5" s="1"/>
  <c r="P153" i="5" s="1"/>
  <c r="K257" i="5"/>
  <c r="L257" i="5" s="1"/>
  <c r="N257" i="5" s="1"/>
  <c r="O257" i="5" s="1"/>
  <c r="P257" i="5" s="1"/>
  <c r="K343" i="5"/>
  <c r="L343" i="5" s="1"/>
  <c r="N343" i="5" s="1"/>
  <c r="O343" i="5" s="1"/>
  <c r="P343" i="5" s="1"/>
  <c r="K66" i="5"/>
  <c r="L66" i="5" s="1"/>
  <c r="N66" i="5" s="1"/>
  <c r="O66" i="5" s="1"/>
  <c r="P66" i="5" s="1"/>
  <c r="K90" i="5"/>
  <c r="L90" i="5" s="1"/>
  <c r="N90" i="5" s="1"/>
  <c r="O90" i="5" s="1"/>
  <c r="P90" i="5" s="1"/>
  <c r="K106" i="5"/>
  <c r="L106" i="5" s="1"/>
  <c r="N106" i="5" s="1"/>
  <c r="O106" i="5" s="1"/>
  <c r="P106" i="5" s="1"/>
  <c r="K122" i="5"/>
  <c r="L122" i="5" s="1"/>
  <c r="N122" i="5" s="1"/>
  <c r="O122" i="5" s="1"/>
  <c r="P122" i="5" s="1"/>
  <c r="N130" i="5"/>
  <c r="O130" i="5" s="1"/>
  <c r="P130" i="5" s="1"/>
  <c r="S146" i="5"/>
  <c r="T146" i="5" s="1"/>
  <c r="N162" i="5"/>
  <c r="O162" i="5" s="1"/>
  <c r="P162" i="5" s="1"/>
  <c r="K178" i="5"/>
  <c r="L178" i="5" s="1"/>
  <c r="N178" i="5" s="1"/>
  <c r="O178" i="5" s="1"/>
  <c r="P178" i="5" s="1"/>
  <c r="K322" i="5"/>
  <c r="L322" i="5" s="1"/>
  <c r="N322" i="5" s="1"/>
  <c r="O322" i="5" s="1"/>
  <c r="P322" i="5" s="1"/>
  <c r="K155" i="5"/>
  <c r="L155" i="5" s="1"/>
  <c r="N155" i="5" s="1"/>
  <c r="O155" i="5" s="1"/>
  <c r="P155" i="5" s="1"/>
  <c r="S51" i="5"/>
  <c r="U51" i="5" s="1"/>
  <c r="K251" i="5"/>
  <c r="L251" i="5" s="1"/>
  <c r="N251" i="5" s="1"/>
  <c r="O251" i="5" s="1"/>
  <c r="P251" i="5" s="1"/>
  <c r="O101" i="5"/>
  <c r="P101" i="5" s="1"/>
  <c r="O205" i="5"/>
  <c r="P205" i="5" s="1"/>
  <c r="K237" i="5"/>
  <c r="L237" i="5" s="1"/>
  <c r="K188" i="5"/>
  <c r="L188" i="5" s="1"/>
  <c r="N188" i="5" s="1"/>
  <c r="O188" i="5" s="1"/>
  <c r="P188" i="5" s="1"/>
  <c r="O332" i="5"/>
  <c r="P332" i="5" s="1"/>
  <c r="K303" i="5"/>
  <c r="L303" i="5" s="1"/>
  <c r="K216" i="5"/>
  <c r="L216" i="5" s="1"/>
  <c r="N216" i="5" s="1"/>
  <c r="O216" i="5" s="1"/>
  <c r="P216" i="5" s="1"/>
  <c r="K341" i="5"/>
  <c r="L341" i="5" s="1"/>
  <c r="N341" i="5" s="1"/>
  <c r="O341" i="5" s="1"/>
  <c r="P341" i="5" s="1"/>
  <c r="K158" i="5"/>
  <c r="L158" i="5" s="1"/>
  <c r="K267" i="5"/>
  <c r="L267" i="5" s="1"/>
  <c r="N267" i="5" s="1"/>
  <c r="O267" i="5" s="1"/>
  <c r="P267" i="5" s="1"/>
  <c r="K31" i="5"/>
  <c r="L31" i="5" s="1"/>
  <c r="N31" i="5" s="1"/>
  <c r="O31" i="5" s="1"/>
  <c r="P31" i="5" s="1"/>
  <c r="K95" i="5"/>
  <c r="L95" i="5" s="1"/>
  <c r="K167" i="5"/>
  <c r="L167" i="5" s="1"/>
  <c r="N167" i="5" s="1"/>
  <c r="O167" i="5" s="1"/>
  <c r="P167" i="5" s="1"/>
  <c r="K191" i="5"/>
  <c r="L191" i="5" s="1"/>
  <c r="N191" i="5" s="1"/>
  <c r="O191" i="5" s="1"/>
  <c r="P191" i="5" s="1"/>
  <c r="K295" i="5"/>
  <c r="L295" i="5" s="1"/>
  <c r="N295" i="5" s="1"/>
  <c r="O295" i="5" s="1"/>
  <c r="P295" i="5" s="1"/>
  <c r="K226" i="5"/>
  <c r="L226" i="5" s="1"/>
  <c r="N226" i="5" s="1"/>
  <c r="O226" i="5" s="1"/>
  <c r="P226" i="5" s="1"/>
  <c r="K80" i="5"/>
  <c r="L80" i="5" s="1"/>
  <c r="N80" i="5" s="1"/>
  <c r="O80" i="5" s="1"/>
  <c r="P80" i="5" s="1"/>
  <c r="K280" i="5"/>
  <c r="L280" i="5" s="1"/>
  <c r="S296" i="5"/>
  <c r="K320" i="5"/>
  <c r="L320" i="5" s="1"/>
  <c r="N320" i="5" s="1"/>
  <c r="O320" i="5" s="1"/>
  <c r="P320" i="5" s="1"/>
  <c r="S334" i="5"/>
  <c r="U334" i="5" s="1"/>
  <c r="K13" i="5"/>
  <c r="L13" i="5" s="1"/>
  <c r="N13" i="5" s="1"/>
  <c r="O13" i="5" s="1"/>
  <c r="P13" i="5" s="1"/>
  <c r="K81" i="5"/>
  <c r="L81" i="5" s="1"/>
  <c r="N81" i="5" s="1"/>
  <c r="O81" i="5" s="1"/>
  <c r="P81" i="5" s="1"/>
  <c r="K97" i="5"/>
  <c r="L97" i="5" s="1"/>
  <c r="N97" i="5" s="1"/>
  <c r="O97" i="5" s="1"/>
  <c r="P97" i="5" s="1"/>
  <c r="K121" i="5"/>
  <c r="L121" i="5" s="1"/>
  <c r="K169" i="5"/>
  <c r="L169" i="5" s="1"/>
  <c r="N169" i="5" s="1"/>
  <c r="O169" i="5" s="1"/>
  <c r="P169" i="5" s="1"/>
  <c r="O42" i="5"/>
  <c r="P42" i="5" s="1"/>
  <c r="K58" i="5"/>
  <c r="L58" i="5" s="1"/>
  <c r="N58" i="5" s="1"/>
  <c r="O58" i="5" s="1"/>
  <c r="P58" i="5" s="1"/>
  <c r="K146" i="5"/>
  <c r="L146" i="5" s="1"/>
  <c r="N146" i="5" s="1"/>
  <c r="O146" i="5" s="1"/>
  <c r="P146" i="5" s="1"/>
  <c r="K194" i="5"/>
  <c r="L194" i="5" s="1"/>
  <c r="N194" i="5" s="1"/>
  <c r="O194" i="5" s="1"/>
  <c r="P194" i="5" s="1"/>
  <c r="O242" i="5"/>
  <c r="P242" i="5" s="1"/>
  <c r="K354" i="5"/>
  <c r="L354" i="5" s="1"/>
  <c r="N354" i="5" s="1"/>
  <c r="O354" i="5" s="1"/>
  <c r="P354" i="5" s="1"/>
  <c r="N35" i="5"/>
  <c r="O35" i="5" s="1"/>
  <c r="P35" i="5" s="1"/>
  <c r="K99" i="5"/>
  <c r="L99" i="5" s="1"/>
  <c r="O147" i="5"/>
  <c r="P147" i="5" s="1"/>
  <c r="K195" i="5"/>
  <c r="L195" i="5" s="1"/>
  <c r="N195" i="5" s="1"/>
  <c r="O195" i="5" s="1"/>
  <c r="P195" i="5" s="1"/>
  <c r="K315" i="5"/>
  <c r="L315" i="5" s="1"/>
  <c r="N315" i="5" s="1"/>
  <c r="O315" i="5" s="1"/>
  <c r="P315" i="5" s="1"/>
  <c r="K339" i="5"/>
  <c r="L339" i="5" s="1"/>
  <c r="N339" i="5" s="1"/>
  <c r="O339" i="5" s="1"/>
  <c r="P339" i="5" s="1"/>
  <c r="K277" i="5"/>
  <c r="L277" i="5" s="1"/>
  <c r="N277" i="5" s="1"/>
  <c r="O277" i="5" s="1"/>
  <c r="P277" i="5" s="1"/>
  <c r="K45" i="5"/>
  <c r="L45" i="5" s="1"/>
  <c r="N45" i="5" s="1"/>
  <c r="O45" i="5" s="1"/>
  <c r="P45" i="5" s="1"/>
  <c r="K69" i="5"/>
  <c r="L69" i="5" s="1"/>
  <c r="K189" i="5"/>
  <c r="L189" i="5" s="1"/>
  <c r="K325" i="5"/>
  <c r="L325" i="5" s="1"/>
  <c r="K52" i="5"/>
  <c r="L52" i="5" s="1"/>
  <c r="K60" i="5"/>
  <c r="L60" i="5" s="1"/>
  <c r="N60" i="5" s="1"/>
  <c r="O60" i="5" s="1"/>
  <c r="P60" i="5" s="1"/>
  <c r="K100" i="5"/>
  <c r="L100" i="5" s="1"/>
  <c r="N100" i="5" s="1"/>
  <c r="O100" i="5" s="1"/>
  <c r="P100" i="5" s="1"/>
  <c r="O124" i="5"/>
  <c r="P124" i="5" s="1"/>
  <c r="K164" i="5"/>
  <c r="L164" i="5" s="1"/>
  <c r="N164" i="5" s="1"/>
  <c r="O164" i="5" s="1"/>
  <c r="P164" i="5" s="1"/>
  <c r="K252" i="5"/>
  <c r="L252" i="5" s="1"/>
  <c r="N252" i="5" s="1"/>
  <c r="O252" i="5" s="1"/>
  <c r="P252" i="5" s="1"/>
  <c r="K356" i="5"/>
  <c r="L356" i="5" s="1"/>
  <c r="N356" i="5" s="1"/>
  <c r="O356" i="5" s="1"/>
  <c r="P356" i="5" s="1"/>
  <c r="O344" i="5"/>
  <c r="P344" i="5" s="1"/>
  <c r="K299" i="5"/>
  <c r="L299" i="5" s="1"/>
  <c r="N299" i="5" s="1"/>
  <c r="O299" i="5" s="1"/>
  <c r="P299" i="5" s="1"/>
  <c r="K279" i="5"/>
  <c r="L279" i="5" s="1"/>
  <c r="N279" i="5" s="1"/>
  <c r="O279" i="5" s="1"/>
  <c r="P279" i="5" s="1"/>
  <c r="U354" i="5"/>
  <c r="T354" i="5"/>
  <c r="V354" i="5" s="1"/>
  <c r="N158" i="5"/>
  <c r="O158" i="5" s="1"/>
  <c r="P158" i="5" s="1"/>
  <c r="S281" i="5"/>
  <c r="S47" i="5"/>
  <c r="U47" i="5" s="1"/>
  <c r="N181" i="5"/>
  <c r="O181" i="5" s="1"/>
  <c r="P181" i="5" s="1"/>
  <c r="S254" i="5"/>
  <c r="U254" i="5" s="1"/>
  <c r="S287" i="5"/>
  <c r="U287" i="5" s="1"/>
  <c r="N327" i="5"/>
  <c r="O327" i="5" s="1"/>
  <c r="P327" i="5" s="1"/>
  <c r="N88" i="5"/>
  <c r="O88" i="5" s="1"/>
  <c r="P88" i="5" s="1"/>
  <c r="S128" i="5"/>
  <c r="U128" i="5" s="1"/>
  <c r="S297" i="5"/>
  <c r="U297" i="5" s="1"/>
  <c r="S306" i="5"/>
  <c r="U306" i="5" s="1"/>
  <c r="N99" i="5"/>
  <c r="O99" i="5" s="1"/>
  <c r="P99" i="5" s="1"/>
  <c r="S171" i="5"/>
  <c r="T171" i="5" s="1"/>
  <c r="S45" i="5"/>
  <c r="U45" i="5" s="1"/>
  <c r="S188" i="5"/>
  <c r="U188" i="5" s="1"/>
  <c r="N134" i="5"/>
  <c r="O134" i="5" s="1"/>
  <c r="P134" i="5" s="1"/>
  <c r="N199" i="5"/>
  <c r="O199" i="5" s="1"/>
  <c r="P199" i="5" s="1"/>
  <c r="S351" i="5"/>
  <c r="U351" i="5" s="1"/>
  <c r="S59" i="5"/>
  <c r="U59" i="5" s="1"/>
  <c r="S228" i="5"/>
  <c r="U228" i="5" s="1"/>
  <c r="N126" i="5"/>
  <c r="O126" i="5" s="1"/>
  <c r="P126" i="5" s="1"/>
  <c r="S143" i="5"/>
  <c r="U143" i="5" s="1"/>
  <c r="T199" i="5"/>
  <c r="N342" i="5"/>
  <c r="O342" i="5" s="1"/>
  <c r="P342" i="5" s="1"/>
  <c r="N270" i="5"/>
  <c r="O270" i="5" s="1"/>
  <c r="P270" i="5" s="1"/>
  <c r="S341" i="5"/>
  <c r="T341" i="5" s="1"/>
  <c r="S126" i="5"/>
  <c r="U126" i="5" s="1"/>
  <c r="N20" i="5"/>
  <c r="O20" i="5" s="1"/>
  <c r="P20" i="5" s="1"/>
  <c r="S339" i="5"/>
  <c r="U339" i="5" s="1"/>
  <c r="S67" i="5"/>
  <c r="U67" i="5" s="1"/>
  <c r="S227" i="5"/>
  <c r="U227" i="5" s="1"/>
  <c r="S169" i="5"/>
  <c r="S34" i="5"/>
  <c r="U34" i="5" s="1"/>
  <c r="S277" i="5"/>
  <c r="U277" i="5" s="1"/>
  <c r="N70" i="5"/>
  <c r="O70" i="5" s="1"/>
  <c r="P70" i="5" s="1"/>
  <c r="N246" i="5"/>
  <c r="O246" i="5" s="1"/>
  <c r="P246" i="5" s="1"/>
  <c r="T334" i="5"/>
  <c r="S43" i="5"/>
  <c r="U17" i="5"/>
  <c r="T17" i="5"/>
  <c r="N290" i="5"/>
  <c r="O290" i="5" s="1"/>
  <c r="P290" i="5" s="1"/>
  <c r="S237" i="5"/>
  <c r="U237" i="5" s="1"/>
  <c r="N129" i="5"/>
  <c r="O129" i="5" s="1"/>
  <c r="P129" i="5" s="1"/>
  <c r="S243" i="5"/>
  <c r="T243" i="5" s="1"/>
  <c r="S315" i="5"/>
  <c r="U315" i="5" s="1"/>
  <c r="S344" i="5"/>
  <c r="U344" i="5" s="1"/>
  <c r="N62" i="5"/>
  <c r="O62" i="5" s="1"/>
  <c r="P62" i="5" s="1"/>
  <c r="N174" i="5"/>
  <c r="O174" i="5" s="1"/>
  <c r="P174" i="5" s="1"/>
  <c r="N190" i="5"/>
  <c r="O190" i="5" s="1"/>
  <c r="P190" i="5" s="1"/>
  <c r="N345" i="5"/>
  <c r="O345" i="5" s="1"/>
  <c r="P345" i="5" s="1"/>
  <c r="S31" i="5"/>
  <c r="U31" i="5" s="1"/>
  <c r="N55" i="5"/>
  <c r="O55" i="5" s="1"/>
  <c r="P55" i="5" s="1"/>
  <c r="S111" i="5"/>
  <c r="U111" i="5" s="1"/>
  <c r="N151" i="5"/>
  <c r="O151" i="5" s="1"/>
  <c r="P151" i="5" s="1"/>
  <c r="T128" i="5"/>
  <c r="S57" i="5"/>
  <c r="T57" i="5" s="1"/>
  <c r="S201" i="5"/>
  <c r="U201" i="5" s="1"/>
  <c r="S313" i="5"/>
  <c r="U313" i="5" s="1"/>
  <c r="N274" i="5"/>
  <c r="O274" i="5" s="1"/>
  <c r="P274" i="5" s="1"/>
  <c r="S99" i="5"/>
  <c r="U99" i="5" s="1"/>
  <c r="S131" i="5"/>
  <c r="U131" i="5" s="1"/>
  <c r="S147" i="5"/>
  <c r="U147" i="5" s="1"/>
  <c r="N227" i="5"/>
  <c r="O227" i="5" s="1"/>
  <c r="P227" i="5" s="1"/>
  <c r="S21" i="5"/>
  <c r="T21" i="5" s="1"/>
  <c r="S60" i="5"/>
  <c r="U60" i="5" s="1"/>
  <c r="T231" i="5"/>
  <c r="S303" i="5"/>
  <c r="U303" i="5" s="1"/>
  <c r="N208" i="5"/>
  <c r="O208" i="5" s="1"/>
  <c r="P208" i="5" s="1"/>
  <c r="N248" i="5"/>
  <c r="O248" i="5" s="1"/>
  <c r="P248" i="5" s="1"/>
  <c r="S71" i="5"/>
  <c r="U71" i="5" s="1"/>
  <c r="S152" i="5"/>
  <c r="U152" i="5" s="1"/>
  <c r="T185" i="5"/>
  <c r="S75" i="5"/>
  <c r="S327" i="5"/>
  <c r="U327" i="5" s="1"/>
  <c r="S328" i="5"/>
  <c r="U328" i="5" s="1"/>
  <c r="S65" i="5"/>
  <c r="T65" i="5" s="1"/>
  <c r="V65" i="5" s="1"/>
  <c r="N185" i="5"/>
  <c r="O185" i="5" s="1"/>
  <c r="P185" i="5" s="1"/>
  <c r="N74" i="5"/>
  <c r="O74" i="5" s="1"/>
  <c r="P74" i="5" s="1"/>
  <c r="S353" i="5"/>
  <c r="U353" i="5" s="1"/>
  <c r="S6" i="5"/>
  <c r="U6" i="5" s="1"/>
  <c r="N94" i="5"/>
  <c r="O94" i="5" s="1"/>
  <c r="P94" i="5" s="1"/>
  <c r="S206" i="5"/>
  <c r="U206" i="5" s="1"/>
  <c r="S326" i="5"/>
  <c r="U326" i="5" s="1"/>
  <c r="S54" i="5"/>
  <c r="U54" i="5" s="1"/>
  <c r="N214" i="5"/>
  <c r="O214" i="5" s="1"/>
  <c r="P214" i="5" s="1"/>
  <c r="N278" i="5"/>
  <c r="O278" i="5" s="1"/>
  <c r="P278" i="5" s="1"/>
  <c r="S151" i="5"/>
  <c r="U151" i="5" s="1"/>
  <c r="N183" i="5"/>
  <c r="O183" i="5" s="1"/>
  <c r="P183" i="5" s="1"/>
  <c r="S18" i="5"/>
  <c r="N115" i="5"/>
  <c r="O115" i="5" s="1"/>
  <c r="P115" i="5" s="1"/>
  <c r="N21" i="5"/>
  <c r="O21" i="5" s="1"/>
  <c r="P21" i="5" s="1"/>
  <c r="T45" i="5"/>
  <c r="S61" i="5"/>
  <c r="U61" i="5" s="1"/>
  <c r="S133" i="5"/>
  <c r="T133" i="5" s="1"/>
  <c r="N325" i="5"/>
  <c r="O325" i="5" s="1"/>
  <c r="P325" i="5" s="1"/>
  <c r="S140" i="5"/>
  <c r="U140" i="5" s="1"/>
  <c r="S9" i="5"/>
  <c r="S87" i="5"/>
  <c r="U87" i="5" s="1"/>
  <c r="N127" i="5"/>
  <c r="O127" i="5" s="1"/>
  <c r="P127" i="5" s="1"/>
  <c r="S274" i="5"/>
  <c r="U274" i="5" s="1"/>
  <c r="S8" i="5"/>
  <c r="U8" i="5" s="1"/>
  <c r="S149" i="5"/>
  <c r="U149" i="5" s="1"/>
  <c r="S320" i="5"/>
  <c r="U320" i="5" s="1"/>
  <c r="T265" i="5"/>
  <c r="T162" i="5"/>
  <c r="S347" i="5"/>
  <c r="U347" i="5" s="1"/>
  <c r="S269" i="5"/>
  <c r="U269" i="5" s="1"/>
  <c r="S333" i="5"/>
  <c r="U333" i="5" s="1"/>
  <c r="N68" i="5"/>
  <c r="O68" i="5" s="1"/>
  <c r="P68" i="5" s="1"/>
  <c r="S348" i="5"/>
  <c r="U348" i="5" s="1"/>
  <c r="U187" i="5"/>
  <c r="T187" i="5"/>
  <c r="U346" i="5"/>
  <c r="T346" i="5"/>
  <c r="S46" i="5"/>
  <c r="U46" i="5" s="1"/>
  <c r="S94" i="5"/>
  <c r="U94" i="5" s="1"/>
  <c r="T166" i="5"/>
  <c r="S55" i="5"/>
  <c r="U55" i="5" s="1"/>
  <c r="S191" i="5"/>
  <c r="U191" i="5" s="1"/>
  <c r="S120" i="5"/>
  <c r="T120" i="5" s="1"/>
  <c r="N200" i="5"/>
  <c r="O200" i="5" s="1"/>
  <c r="P200" i="5" s="1"/>
  <c r="S312" i="5"/>
  <c r="U312" i="5" s="1"/>
  <c r="S26" i="5"/>
  <c r="U26" i="5" s="1"/>
  <c r="S130" i="5"/>
  <c r="U130" i="5" s="1"/>
  <c r="S218" i="5"/>
  <c r="U218" i="5" s="1"/>
  <c r="S29" i="5"/>
  <c r="U29" i="5" s="1"/>
  <c r="S245" i="5"/>
  <c r="N44" i="5"/>
  <c r="O44" i="5" s="1"/>
  <c r="P44" i="5" s="1"/>
  <c r="S252" i="5"/>
  <c r="N219" i="5"/>
  <c r="O219" i="5" s="1"/>
  <c r="P219" i="5" s="1"/>
  <c r="S118" i="5"/>
  <c r="U118" i="5" s="1"/>
  <c r="N318" i="5"/>
  <c r="O318" i="5" s="1"/>
  <c r="P318" i="5" s="1"/>
  <c r="S363" i="5"/>
  <c r="U363" i="5" s="1"/>
  <c r="N255" i="5"/>
  <c r="O255" i="5" s="1"/>
  <c r="P255" i="5" s="1"/>
  <c r="S295" i="5"/>
  <c r="S64" i="5"/>
  <c r="U64" i="5" s="1"/>
  <c r="T96" i="5"/>
  <c r="S200" i="5"/>
  <c r="T200" i="5" s="1"/>
  <c r="N177" i="5"/>
  <c r="O177" i="5" s="1"/>
  <c r="P177" i="5" s="1"/>
  <c r="S283" i="5"/>
  <c r="S50" i="5"/>
  <c r="U50" i="5" s="1"/>
  <c r="S83" i="5"/>
  <c r="S91" i="5"/>
  <c r="U91" i="5" s="1"/>
  <c r="S275" i="5"/>
  <c r="U275" i="5" s="1"/>
  <c r="N291" i="5"/>
  <c r="O291" i="5" s="1"/>
  <c r="P291" i="5" s="1"/>
  <c r="S355" i="5"/>
  <c r="N29" i="5"/>
  <c r="O29" i="5" s="1"/>
  <c r="P29" i="5" s="1"/>
  <c r="S36" i="5"/>
  <c r="S132" i="5"/>
  <c r="U132" i="5" s="1"/>
  <c r="S62" i="5"/>
  <c r="U62" i="5" s="1"/>
  <c r="T278" i="5"/>
  <c r="S63" i="5"/>
  <c r="U63" i="5" s="1"/>
  <c r="S95" i="5"/>
  <c r="U95" i="5" s="1"/>
  <c r="S247" i="5"/>
  <c r="U247" i="5" s="1"/>
  <c r="S104" i="5"/>
  <c r="N280" i="5"/>
  <c r="O280" i="5" s="1"/>
  <c r="P280" i="5" s="1"/>
  <c r="S25" i="5"/>
  <c r="T25" i="5" s="1"/>
  <c r="S73" i="5"/>
  <c r="U73" i="5" s="1"/>
  <c r="N121" i="5"/>
  <c r="O121" i="5" s="1"/>
  <c r="P121" i="5" s="1"/>
  <c r="N145" i="5"/>
  <c r="O145" i="5" s="1"/>
  <c r="P145" i="5" s="1"/>
  <c r="S290" i="5"/>
  <c r="U290" i="5" s="1"/>
  <c r="T338" i="5"/>
  <c r="S28" i="5"/>
  <c r="T68" i="5"/>
  <c r="N156" i="5"/>
  <c r="O156" i="5" s="1"/>
  <c r="P156" i="5" s="1"/>
  <c r="S144" i="5"/>
  <c r="U144" i="5" s="1"/>
  <c r="S49" i="5"/>
  <c r="N73" i="5"/>
  <c r="O73" i="5" s="1"/>
  <c r="P73" i="5" s="1"/>
  <c r="S89" i="5"/>
  <c r="U89" i="5" s="1"/>
  <c r="S322" i="5"/>
  <c r="U322" i="5" s="1"/>
  <c r="T227" i="5"/>
  <c r="S37" i="5"/>
  <c r="S84" i="5"/>
  <c r="S172" i="5"/>
  <c r="U172" i="5" s="1"/>
  <c r="S292" i="5"/>
  <c r="S356" i="5"/>
  <c r="U356" i="5" s="1"/>
  <c r="S235" i="5"/>
  <c r="U235" i="5" s="1"/>
  <c r="S5" i="5"/>
  <c r="U5" i="5" s="1"/>
  <c r="S70" i="5"/>
  <c r="N78" i="5"/>
  <c r="O78" i="5" s="1"/>
  <c r="P78" i="5" s="1"/>
  <c r="N150" i="5"/>
  <c r="O150" i="5" s="1"/>
  <c r="P150" i="5" s="1"/>
  <c r="T222" i="5"/>
  <c r="N184" i="5"/>
  <c r="O184" i="5" s="1"/>
  <c r="P184" i="5" s="1"/>
  <c r="N119" i="5"/>
  <c r="O119" i="5" s="1"/>
  <c r="P119" i="5" s="1"/>
  <c r="S159" i="5"/>
  <c r="U159" i="5" s="1"/>
  <c r="S208" i="5"/>
  <c r="T208" i="5" s="1"/>
  <c r="N25" i="5"/>
  <c r="O25" i="5" s="1"/>
  <c r="P25" i="5" s="1"/>
  <c r="S41" i="5"/>
  <c r="U41" i="5" s="1"/>
  <c r="S193" i="5"/>
  <c r="S337" i="5"/>
  <c r="U337" i="5" s="1"/>
  <c r="S226" i="5"/>
  <c r="U226" i="5" s="1"/>
  <c r="S242" i="5"/>
  <c r="S282" i="5"/>
  <c r="U282" i="5" s="1"/>
  <c r="N171" i="5"/>
  <c r="O171" i="5" s="1"/>
  <c r="P171" i="5" s="1"/>
  <c r="S157" i="5"/>
  <c r="U157" i="5" s="1"/>
  <c r="S52" i="5"/>
  <c r="S76" i="5"/>
  <c r="U76" i="5" s="1"/>
  <c r="S124" i="5"/>
  <c r="S220" i="5"/>
  <c r="S268" i="5"/>
  <c r="U268" i="5" s="1"/>
  <c r="S7" i="5"/>
  <c r="U7" i="5" s="1"/>
  <c r="T6" i="5"/>
  <c r="T270" i="5"/>
  <c r="S310" i="5"/>
  <c r="U310" i="5" s="1"/>
  <c r="S79" i="5"/>
  <c r="U79" i="5" s="1"/>
  <c r="S267" i="5"/>
  <c r="T267" i="5" s="1"/>
  <c r="S32" i="5"/>
  <c r="T32" i="5" s="1"/>
  <c r="T192" i="5"/>
  <c r="S82" i="5"/>
  <c r="U82" i="5" s="1"/>
  <c r="T123" i="5"/>
  <c r="N69" i="5"/>
  <c r="O69" i="5" s="1"/>
  <c r="P69" i="5" s="1"/>
  <c r="S349" i="5"/>
  <c r="U349" i="5" s="1"/>
  <c r="N76" i="5"/>
  <c r="O76" i="5" s="1"/>
  <c r="P76" i="5" s="1"/>
  <c r="S236" i="5"/>
  <c r="U236" i="5" s="1"/>
  <c r="N138" i="5"/>
  <c r="O138" i="5" s="1"/>
  <c r="P138" i="5" s="1"/>
  <c r="N348" i="5"/>
  <c r="O348" i="5" s="1"/>
  <c r="P348" i="5" s="1"/>
  <c r="U281" i="5"/>
  <c r="T281" i="5"/>
  <c r="U262" i="5"/>
  <c r="T262" i="5"/>
  <c r="V262" i="5" s="1"/>
  <c r="U117" i="5"/>
  <c r="T117" i="5"/>
  <c r="V117" i="5" s="1"/>
  <c r="U213" i="5"/>
  <c r="T213" i="5"/>
  <c r="U137" i="5"/>
  <c r="T137" i="5"/>
  <c r="U92" i="5"/>
  <c r="T92" i="5"/>
  <c r="U184" i="5"/>
  <c r="T184" i="5"/>
  <c r="V184" i="5" s="1"/>
  <c r="U289" i="5"/>
  <c r="T289" i="5"/>
  <c r="S22" i="5"/>
  <c r="T94" i="5"/>
  <c r="U203" i="5"/>
  <c r="T203" i="5"/>
  <c r="S23" i="5"/>
  <c r="T95" i="5"/>
  <c r="T255" i="5"/>
  <c r="N303" i="5"/>
  <c r="O303" i="5" s="1"/>
  <c r="P303" i="5" s="1"/>
  <c r="S304" i="5"/>
  <c r="N72" i="5"/>
  <c r="O72" i="5" s="1"/>
  <c r="P72" i="5" s="1"/>
  <c r="U241" i="5"/>
  <c r="T241" i="5"/>
  <c r="U283" i="5"/>
  <c r="T283" i="5"/>
  <c r="N154" i="5"/>
  <c r="O154" i="5" s="1"/>
  <c r="P154" i="5" s="1"/>
  <c r="U77" i="5"/>
  <c r="T77" i="5"/>
  <c r="U301" i="5"/>
  <c r="T301" i="5"/>
  <c r="N289" i="5"/>
  <c r="O289" i="5" s="1"/>
  <c r="P289" i="5" s="1"/>
  <c r="S102" i="5"/>
  <c r="N110" i="5"/>
  <c r="O110" i="5" s="1"/>
  <c r="P110" i="5" s="1"/>
  <c r="S214" i="5"/>
  <c r="S238" i="5"/>
  <c r="T358" i="5"/>
  <c r="S167" i="5"/>
  <c r="N223" i="5"/>
  <c r="O223" i="5" s="1"/>
  <c r="P223" i="5" s="1"/>
  <c r="S263" i="5"/>
  <c r="N287" i="5"/>
  <c r="O287" i="5" s="1"/>
  <c r="P287" i="5" s="1"/>
  <c r="U18" i="5"/>
  <c r="T18" i="5"/>
  <c r="U360" i="5"/>
  <c r="T360" i="5"/>
  <c r="U65" i="5"/>
  <c r="N313" i="5"/>
  <c r="O313" i="5" s="1"/>
  <c r="P313" i="5" s="1"/>
  <c r="T290" i="5"/>
  <c r="V290" i="5" s="1"/>
  <c r="T82" i="5"/>
  <c r="U186" i="5"/>
  <c r="T186" i="5"/>
  <c r="U266" i="5"/>
  <c r="T266" i="5"/>
  <c r="V266" i="5" s="1"/>
  <c r="S141" i="5"/>
  <c r="N142" i="5"/>
  <c r="O142" i="5" s="1"/>
  <c r="P142" i="5" s="1"/>
  <c r="U100" i="5"/>
  <c r="T100" i="5"/>
  <c r="U204" i="5"/>
  <c r="T204" i="5"/>
  <c r="V204" i="5" s="1"/>
  <c r="U299" i="5"/>
  <c r="T299" i="5"/>
  <c r="U19" i="5"/>
  <c r="T19" i="5"/>
  <c r="V19" i="5" s="1"/>
  <c r="T86" i="5"/>
  <c r="S110" i="5"/>
  <c r="U13" i="5"/>
  <c r="T13" i="5"/>
  <c r="T271" i="5"/>
  <c r="T287" i="5"/>
  <c r="N335" i="5"/>
  <c r="O335" i="5" s="1"/>
  <c r="P335" i="5" s="1"/>
  <c r="S80" i="5"/>
  <c r="U296" i="5"/>
  <c r="T296" i="5"/>
  <c r="U153" i="5"/>
  <c r="T153" i="5"/>
  <c r="U355" i="5"/>
  <c r="T355" i="5"/>
  <c r="U133" i="5"/>
  <c r="U101" i="5"/>
  <c r="T101" i="5"/>
  <c r="U305" i="5"/>
  <c r="T305" i="5"/>
  <c r="U329" i="5"/>
  <c r="T329" i="5"/>
  <c r="S38" i="5"/>
  <c r="S78" i="5"/>
  <c r="T134" i="5"/>
  <c r="S39" i="5"/>
  <c r="S103" i="5"/>
  <c r="S127" i="5"/>
  <c r="S175" i="5"/>
  <c r="S183" i="5"/>
  <c r="T207" i="5"/>
  <c r="S223" i="5"/>
  <c r="T319" i="5"/>
  <c r="T335" i="5"/>
  <c r="S240" i="5"/>
  <c r="S40" i="5"/>
  <c r="S56" i="5"/>
  <c r="U232" i="5"/>
  <c r="T232" i="5"/>
  <c r="S248" i="5"/>
  <c r="S145" i="5"/>
  <c r="T345" i="5"/>
  <c r="S90" i="5"/>
  <c r="T277" i="5"/>
  <c r="U109" i="5"/>
  <c r="T109" i="5"/>
  <c r="U108" i="5"/>
  <c r="T108" i="5"/>
  <c r="U105" i="5"/>
  <c r="T105" i="5"/>
  <c r="V105" i="5" s="1"/>
  <c r="U178" i="5"/>
  <c r="T178" i="5"/>
  <c r="U258" i="5"/>
  <c r="T258" i="5"/>
  <c r="U307" i="5"/>
  <c r="T307" i="5"/>
  <c r="U309" i="5"/>
  <c r="T309" i="5"/>
  <c r="V309" i="5" s="1"/>
  <c r="U341" i="5"/>
  <c r="S311" i="5"/>
  <c r="S336" i="5"/>
  <c r="S48" i="5"/>
  <c r="T320" i="5"/>
  <c r="N10" i="5"/>
  <c r="O10" i="5" s="1"/>
  <c r="P10" i="5" s="1"/>
  <c r="S58" i="5"/>
  <c r="T170" i="5"/>
  <c r="U251" i="5"/>
  <c r="T251" i="5"/>
  <c r="V251" i="5" s="1"/>
  <c r="U3" i="5"/>
  <c r="T3" i="5"/>
  <c r="U113" i="5"/>
  <c r="T113" i="5"/>
  <c r="V113" i="5" s="1"/>
  <c r="U164" i="5"/>
  <c r="T164" i="5"/>
  <c r="N102" i="5"/>
  <c r="O102" i="5" s="1"/>
  <c r="P102" i="5" s="1"/>
  <c r="S142" i="5"/>
  <c r="S230" i="5"/>
  <c r="S20" i="5"/>
  <c r="U9" i="5"/>
  <c r="T9" i="5"/>
  <c r="T15" i="5"/>
  <c r="T47" i="5"/>
  <c r="N95" i="5"/>
  <c r="O95" i="5" s="1"/>
  <c r="P95" i="5" s="1"/>
  <c r="S279" i="5"/>
  <c r="S359" i="5"/>
  <c r="U11" i="5"/>
  <c r="T11" i="5"/>
  <c r="S24" i="5"/>
  <c r="S72" i="5"/>
  <c r="S176" i="5"/>
  <c r="N232" i="5"/>
  <c r="O232" i="5" s="1"/>
  <c r="P232" i="5" s="1"/>
  <c r="U288" i="5"/>
  <c r="T288" i="5"/>
  <c r="U25" i="5"/>
  <c r="T73" i="5"/>
  <c r="U317" i="5"/>
  <c r="T317" i="5"/>
  <c r="U4" i="5"/>
  <c r="T4" i="5"/>
  <c r="U217" i="5"/>
  <c r="N3" i="5"/>
  <c r="O3" i="5" s="1"/>
  <c r="P3" i="5" s="1"/>
  <c r="U121" i="5"/>
  <c r="T121" i="5"/>
  <c r="U194" i="5"/>
  <c r="T194" i="5"/>
  <c r="U325" i="5"/>
  <c r="T325" i="5"/>
  <c r="S30" i="5"/>
  <c r="S182" i="5"/>
  <c r="T190" i="5"/>
  <c r="N206" i="5"/>
  <c r="O206" i="5" s="1"/>
  <c r="P206" i="5" s="1"/>
  <c r="T246" i="5"/>
  <c r="S286" i="5"/>
  <c r="T350" i="5"/>
  <c r="S119" i="5"/>
  <c r="T239" i="5"/>
  <c r="T343" i="5"/>
  <c r="S342" i="5"/>
  <c r="N105" i="5"/>
  <c r="O105" i="5" s="1"/>
  <c r="P105" i="5" s="1"/>
  <c r="S225" i="5"/>
  <c r="N337" i="5"/>
  <c r="O337" i="5" s="1"/>
  <c r="P337" i="5" s="1"/>
  <c r="U171" i="5"/>
  <c r="T93" i="5"/>
  <c r="T180" i="5"/>
  <c r="N56" i="5"/>
  <c r="O56" i="5" s="1"/>
  <c r="P56" i="5" s="1"/>
  <c r="N64" i="5"/>
  <c r="O64" i="5" s="1"/>
  <c r="P64" i="5" s="1"/>
  <c r="S88" i="5"/>
  <c r="S112" i="5"/>
  <c r="N136" i="5"/>
  <c r="O136" i="5" s="1"/>
  <c r="P136" i="5" s="1"/>
  <c r="N160" i="5"/>
  <c r="O160" i="5" s="1"/>
  <c r="P160" i="5" s="1"/>
  <c r="S216" i="5"/>
  <c r="N264" i="5"/>
  <c r="O264" i="5" s="1"/>
  <c r="P264" i="5" s="1"/>
  <c r="N362" i="5"/>
  <c r="O362" i="5" s="1"/>
  <c r="P362" i="5" s="1"/>
  <c r="N297" i="5"/>
  <c r="O297" i="5" s="1"/>
  <c r="P297" i="5" s="1"/>
  <c r="S361" i="5"/>
  <c r="T10" i="5"/>
  <c r="S42" i="5"/>
  <c r="S66" i="5"/>
  <c r="S98" i="5"/>
  <c r="S138" i="5"/>
  <c r="S27" i="5"/>
  <c r="S139" i="5"/>
  <c r="S163" i="5"/>
  <c r="N85" i="5"/>
  <c r="O85" i="5" s="1"/>
  <c r="P85" i="5" s="1"/>
  <c r="N141" i="5"/>
  <c r="O141" i="5" s="1"/>
  <c r="P141" i="5" s="1"/>
  <c r="S253" i="5"/>
  <c r="S285" i="5"/>
  <c r="S156" i="5"/>
  <c r="S260" i="5"/>
  <c r="S284" i="5"/>
  <c r="S324" i="5"/>
  <c r="N176" i="5"/>
  <c r="O176" i="5" s="1"/>
  <c r="P176" i="5" s="1"/>
  <c r="S264" i="5"/>
  <c r="S249" i="5"/>
  <c r="S202" i="5"/>
  <c r="T147" i="5"/>
  <c r="N187" i="5"/>
  <c r="O187" i="5" s="1"/>
  <c r="P187" i="5" s="1"/>
  <c r="N77" i="5"/>
  <c r="O77" i="5" s="1"/>
  <c r="P77" i="5" s="1"/>
  <c r="N133" i="5"/>
  <c r="O133" i="5" s="1"/>
  <c r="P133" i="5" s="1"/>
  <c r="S197" i="5"/>
  <c r="T172" i="5"/>
  <c r="T236" i="5"/>
  <c r="S107" i="5"/>
  <c r="S115" i="5"/>
  <c r="S219" i="5"/>
  <c r="S16" i="5"/>
  <c r="N237" i="5"/>
  <c r="O237" i="5" s="1"/>
  <c r="P237" i="5" s="1"/>
  <c r="N52" i="5"/>
  <c r="O52" i="5" s="1"/>
  <c r="P52" i="5" s="1"/>
  <c r="N92" i="5"/>
  <c r="O92" i="5" s="1"/>
  <c r="P92" i="5" s="1"/>
  <c r="N212" i="5"/>
  <c r="O212" i="5" s="1"/>
  <c r="P212" i="5" s="1"/>
  <c r="S244" i="5"/>
  <c r="S316" i="5"/>
  <c r="N75" i="5"/>
  <c r="O75" i="5" s="1"/>
  <c r="P75" i="5" s="1"/>
  <c r="S179" i="5"/>
  <c r="S69" i="5"/>
  <c r="S173" i="5"/>
  <c r="S229" i="5"/>
  <c r="N168" i="5"/>
  <c r="O168" i="5" s="1"/>
  <c r="P168" i="5" s="1"/>
  <c r="S256" i="5"/>
  <c r="S215" i="5"/>
  <c r="S33" i="5"/>
  <c r="N113" i="5"/>
  <c r="O113" i="5" s="1"/>
  <c r="P113" i="5" s="1"/>
  <c r="N137" i="5"/>
  <c r="O137" i="5" s="1"/>
  <c r="P137" i="5" s="1"/>
  <c r="S161" i="5"/>
  <c r="S257" i="5"/>
  <c r="S273" i="5"/>
  <c r="S294" i="5"/>
  <c r="S114" i="5"/>
  <c r="S122" i="5"/>
  <c r="S154" i="5"/>
  <c r="S210" i="5"/>
  <c r="S234" i="5"/>
  <c r="S298" i="5"/>
  <c r="T306" i="5"/>
  <c r="S362" i="5"/>
  <c r="S35" i="5"/>
  <c r="S155" i="5"/>
  <c r="S291" i="5"/>
  <c r="T331" i="5"/>
  <c r="S352" i="5"/>
  <c r="S165" i="5"/>
  <c r="S189" i="5"/>
  <c r="N309" i="5"/>
  <c r="O309" i="5" s="1"/>
  <c r="P309" i="5" s="1"/>
  <c r="T333" i="5"/>
  <c r="N148" i="5"/>
  <c r="O148" i="5" s="1"/>
  <c r="P148" i="5" s="1"/>
  <c r="S212" i="5"/>
  <c r="S308" i="5"/>
  <c r="S302" i="5"/>
  <c r="S259" i="5"/>
  <c r="S205" i="5"/>
  <c r="N140" i="5"/>
  <c r="O140" i="5" s="1"/>
  <c r="P140" i="5" s="1"/>
  <c r="S160" i="5"/>
  <c r="S224" i="5"/>
  <c r="N240" i="5"/>
  <c r="O240" i="5" s="1"/>
  <c r="P240" i="5" s="1"/>
  <c r="S272" i="5"/>
  <c r="S14" i="5"/>
  <c r="S177" i="5"/>
  <c r="N193" i="5"/>
  <c r="O193" i="5" s="1"/>
  <c r="P193" i="5" s="1"/>
  <c r="S74" i="5"/>
  <c r="N82" i="5"/>
  <c r="O82" i="5" s="1"/>
  <c r="P82" i="5" s="1"/>
  <c r="S106" i="5"/>
  <c r="S314" i="5"/>
  <c r="S195" i="5"/>
  <c r="S53" i="5"/>
  <c r="T125" i="5"/>
  <c r="T149" i="5"/>
  <c r="S181" i="5"/>
  <c r="S221" i="5"/>
  <c r="S261" i="5"/>
  <c r="T357" i="5"/>
  <c r="S12" i="5"/>
  <c r="S276" i="5"/>
  <c r="N292" i="5"/>
  <c r="O292" i="5" s="1"/>
  <c r="P292" i="5" s="1"/>
  <c r="S332" i="5"/>
  <c r="S340" i="5"/>
  <c r="O332" i="4"/>
  <c r="R332" i="4" s="1"/>
  <c r="O268" i="4"/>
  <c r="Q268" i="4" s="1"/>
  <c r="O361" i="4"/>
  <c r="O238" i="4"/>
  <c r="O46" i="4"/>
  <c r="O62" i="4"/>
  <c r="O333" i="4"/>
  <c r="O309" i="4"/>
  <c r="O295" i="4"/>
  <c r="Q295" i="4" s="1"/>
  <c r="O296" i="4"/>
  <c r="O362" i="4"/>
  <c r="AI234" i="4"/>
  <c r="AJ234" i="4"/>
  <c r="T234" i="4"/>
  <c r="U234" i="4"/>
  <c r="AI315" i="4"/>
  <c r="AJ315" i="4"/>
  <c r="T315" i="4"/>
  <c r="U315" i="4"/>
  <c r="AI309" i="4"/>
  <c r="AJ309" i="4"/>
  <c r="T309" i="4"/>
  <c r="AI274" i="4"/>
  <c r="AJ274" i="4"/>
  <c r="T274" i="4"/>
  <c r="U274" i="4"/>
  <c r="AI332" i="4"/>
  <c r="AJ332" i="4"/>
  <c r="U332" i="4"/>
  <c r="T332" i="4"/>
  <c r="Q352" i="4"/>
  <c r="R359" i="4"/>
  <c r="T107" i="4"/>
  <c r="AJ346" i="4"/>
  <c r="AI346" i="4"/>
  <c r="T346" i="4"/>
  <c r="U346" i="4"/>
  <c r="Q330" i="4"/>
  <c r="AJ358" i="4"/>
  <c r="AI358" i="4"/>
  <c r="U358" i="4"/>
  <c r="AI341" i="4"/>
  <c r="AJ341" i="4"/>
  <c r="T341" i="4"/>
  <c r="U341" i="4"/>
  <c r="O173" i="4"/>
  <c r="AI198" i="4"/>
  <c r="AJ198" i="4"/>
  <c r="T198" i="4"/>
  <c r="AI278" i="4"/>
  <c r="AJ278" i="4"/>
  <c r="T278" i="4"/>
  <c r="U278" i="4"/>
  <c r="Q341" i="4"/>
  <c r="S341" i="4" s="1"/>
  <c r="Y341" i="4" s="1"/>
  <c r="AJ107" i="4"/>
  <c r="AI107" i="4"/>
  <c r="U107" i="4"/>
  <c r="T311" i="4"/>
  <c r="AI252" i="4"/>
  <c r="AJ252" i="4"/>
  <c r="T252" i="4"/>
  <c r="V252" i="4" s="1"/>
  <c r="AB252" i="4" s="1"/>
  <c r="T358" i="4"/>
  <c r="T99" i="4"/>
  <c r="V99" i="4" s="1"/>
  <c r="AB99" i="4" s="1"/>
  <c r="Q361" i="4"/>
  <c r="U198" i="4"/>
  <c r="O45" i="4"/>
  <c r="R45" i="4" s="1"/>
  <c r="O206" i="4"/>
  <c r="O175" i="4"/>
  <c r="O107" i="4"/>
  <c r="O91" i="4"/>
  <c r="O52" i="4"/>
  <c r="O132" i="4"/>
  <c r="R132" i="4" s="1"/>
  <c r="O212" i="4"/>
  <c r="O319" i="4"/>
  <c r="Q319" i="4" s="1"/>
  <c r="O327" i="4"/>
  <c r="O281" i="4"/>
  <c r="O246" i="4"/>
  <c r="Q246" i="4" s="1"/>
  <c r="O358" i="4"/>
  <c r="Q358" i="4" s="1"/>
  <c r="O338" i="4"/>
  <c r="Q338" i="4" s="1"/>
  <c r="O208" i="4"/>
  <c r="O313" i="4"/>
  <c r="O292" i="4"/>
  <c r="O143" i="4"/>
  <c r="O181" i="4"/>
  <c r="O272" i="4"/>
  <c r="R272" i="4" s="1"/>
  <c r="R330" i="4"/>
  <c r="O252" i="4"/>
  <c r="Q252" i="4" s="1"/>
  <c r="O68" i="4"/>
  <c r="R68" i="4" s="1"/>
  <c r="O84" i="4"/>
  <c r="O70" i="4"/>
  <c r="O198" i="4"/>
  <c r="O230" i="4"/>
  <c r="R230" i="4" s="1"/>
  <c r="O270" i="4"/>
  <c r="O335" i="4"/>
  <c r="O216" i="4"/>
  <c r="O169" i="4"/>
  <c r="O195" i="4"/>
  <c r="O164" i="4"/>
  <c r="O220" i="4"/>
  <c r="R220" i="4" s="1"/>
  <c r="O63" i="4"/>
  <c r="O56" i="4"/>
  <c r="O58" i="4"/>
  <c r="Q58" i="4" s="1"/>
  <c r="O57" i="4"/>
  <c r="O89" i="4"/>
  <c r="O357" i="4"/>
  <c r="O299" i="4"/>
  <c r="O288" i="4"/>
  <c r="O81" i="4"/>
  <c r="O303" i="4"/>
  <c r="O61" i="4"/>
  <c r="O122" i="4"/>
  <c r="O329" i="4"/>
  <c r="Q329" i="4" s="1"/>
  <c r="O119" i="4"/>
  <c r="O105" i="4"/>
  <c r="O178" i="4"/>
  <c r="O17" i="4"/>
  <c r="O49" i="4"/>
  <c r="R49" i="4" s="1"/>
  <c r="O97" i="4"/>
  <c r="R97" i="4" s="1"/>
  <c r="O161" i="4"/>
  <c r="O257" i="4"/>
  <c r="O109" i="4"/>
  <c r="O99" i="4"/>
  <c r="O240" i="4"/>
  <c r="R240" i="4" s="1"/>
  <c r="O176" i="4"/>
  <c r="O264" i="4"/>
  <c r="Q264" i="4" s="1"/>
  <c r="S264" i="4" s="1"/>
  <c r="O234" i="4"/>
  <c r="O301" i="4"/>
  <c r="O287" i="4"/>
  <c r="O306" i="4"/>
  <c r="O273" i="4"/>
  <c r="O219" i="4"/>
  <c r="O60" i="4"/>
  <c r="O76" i="4"/>
  <c r="O204" i="4"/>
  <c r="Q204" i="4" s="1"/>
  <c r="O236" i="4"/>
  <c r="O260" i="4"/>
  <c r="O276" i="4"/>
  <c r="O155" i="4"/>
  <c r="O136" i="4"/>
  <c r="R136" i="4" s="1"/>
  <c r="O312" i="4"/>
  <c r="O82" i="4"/>
  <c r="O210" i="4"/>
  <c r="O54" i="4"/>
  <c r="O165" i="4"/>
  <c r="R165" i="4" s="1"/>
  <c r="O189" i="4"/>
  <c r="O285" i="4"/>
  <c r="O247" i="4"/>
  <c r="O343" i="4"/>
  <c r="O159" i="4"/>
  <c r="R352" i="4"/>
  <c r="O85" i="4"/>
  <c r="Q85" i="4" s="1"/>
  <c r="O101" i="4"/>
  <c r="Q357" i="4"/>
  <c r="O328" i="4"/>
  <c r="O73" i="4"/>
  <c r="O249" i="4"/>
  <c r="O321" i="4"/>
  <c r="O147" i="4"/>
  <c r="O267" i="4"/>
  <c r="O291" i="4"/>
  <c r="O323" i="4"/>
  <c r="O125" i="4"/>
  <c r="O47" i="4"/>
  <c r="O95" i="4"/>
  <c r="O42" i="4"/>
  <c r="O19" i="4"/>
  <c r="O286" i="4"/>
  <c r="O69" i="4"/>
  <c r="O135" i="4"/>
  <c r="O218" i="4"/>
  <c r="O275" i="4"/>
  <c r="R346" i="4"/>
  <c r="Q346" i="4"/>
  <c r="Q354" i="4"/>
  <c r="R354" i="4"/>
  <c r="O280" i="4"/>
  <c r="O77" i="4"/>
  <c r="O23" i="4"/>
  <c r="O223" i="4"/>
  <c r="O271" i="4"/>
  <c r="O48" i="4"/>
  <c r="O50" i="4"/>
  <c r="Q50" i="4" s="1"/>
  <c r="O226" i="4"/>
  <c r="O43" i="4"/>
  <c r="O59" i="4"/>
  <c r="R59" i="4" s="1"/>
  <c r="O116" i="4"/>
  <c r="O322" i="4"/>
  <c r="O222" i="4"/>
  <c r="O5" i="4"/>
  <c r="R295" i="4"/>
  <c r="O355" i="4"/>
  <c r="O197" i="4"/>
  <c r="O141" i="4"/>
  <c r="O111" i="4"/>
  <c r="O151" i="4"/>
  <c r="O232" i="4"/>
  <c r="O320" i="4"/>
  <c r="R320" i="4" s="1"/>
  <c r="O193" i="4"/>
  <c r="O225" i="4"/>
  <c r="O51" i="4"/>
  <c r="O115" i="4"/>
  <c r="O331" i="4"/>
  <c r="O123" i="4"/>
  <c r="O283" i="4"/>
  <c r="O347" i="4"/>
  <c r="O344" i="4"/>
  <c r="O86" i="4"/>
  <c r="O182" i="4"/>
  <c r="O214" i="4"/>
  <c r="O157" i="4"/>
  <c r="O40" i="4"/>
  <c r="O72" i="4"/>
  <c r="O88" i="4"/>
  <c r="Q88" i="4" s="1"/>
  <c r="O345" i="4"/>
  <c r="O274" i="4"/>
  <c r="O262" i="4"/>
  <c r="R262" i="4" s="1"/>
  <c r="O179" i="4"/>
  <c r="O55" i="4"/>
  <c r="O144" i="4"/>
  <c r="O200" i="4"/>
  <c r="O137" i="4"/>
  <c r="O305" i="4"/>
  <c r="Q305" i="4" s="1"/>
  <c r="O353" i="4"/>
  <c r="O243" i="4"/>
  <c r="O315" i="4"/>
  <c r="R315" i="4" s="1"/>
  <c r="O172" i="4"/>
  <c r="O316" i="4"/>
  <c r="R316" i="4" s="1"/>
  <c r="O78" i="4"/>
  <c r="O133" i="4"/>
  <c r="O149" i="4"/>
  <c r="O199" i="4"/>
  <c r="O215" i="4"/>
  <c r="O239" i="4"/>
  <c r="O186" i="4"/>
  <c r="O202" i="4"/>
  <c r="O242" i="4"/>
  <c r="O103" i="4"/>
  <c r="O167" i="4"/>
  <c r="O183" i="4"/>
  <c r="O190" i="4"/>
  <c r="O297" i="4"/>
  <c r="O298" i="4"/>
  <c r="Q176" i="4"/>
  <c r="O256" i="4"/>
  <c r="Q312" i="4"/>
  <c r="O339" i="4"/>
  <c r="R339" i="4" s="1"/>
  <c r="O104" i="4"/>
  <c r="Q336" i="4"/>
  <c r="R336" i="4"/>
  <c r="O201" i="4"/>
  <c r="O67" i="4"/>
  <c r="O113" i="4"/>
  <c r="O53" i="4"/>
  <c r="O79" i="4"/>
  <c r="O32" i="4"/>
  <c r="O154" i="4"/>
  <c r="O266" i="4"/>
  <c r="O64" i="4"/>
  <c r="O224" i="4"/>
  <c r="O307" i="4"/>
  <c r="O213" i="4"/>
  <c r="O93" i="4"/>
  <c r="O269" i="4"/>
  <c r="O7" i="4"/>
  <c r="O255" i="4"/>
  <c r="O106" i="4"/>
  <c r="O194" i="4"/>
  <c r="O250" i="4"/>
  <c r="O360" i="4"/>
  <c r="O351" i="4"/>
  <c r="O160" i="4"/>
  <c r="O259" i="4"/>
  <c r="O205" i="4"/>
  <c r="O229" i="4"/>
  <c r="O293" i="4"/>
  <c r="O71" i="4"/>
  <c r="O304" i="4"/>
  <c r="O16" i="4"/>
  <c r="O80" i="4"/>
  <c r="O248" i="4"/>
  <c r="O290" i="4"/>
  <c r="O209" i="4"/>
  <c r="O241" i="4"/>
  <c r="O337" i="4"/>
  <c r="Q332" i="4"/>
  <c r="O118" i="4"/>
  <c r="O168" i="4"/>
  <c r="O237" i="4"/>
  <c r="O114" i="4"/>
  <c r="O185" i="4"/>
  <c r="O163" i="4"/>
  <c r="Q243" i="4"/>
  <c r="Q116" i="4"/>
  <c r="O134" i="4"/>
  <c r="O261" i="4"/>
  <c r="Q320" i="4"/>
  <c r="O146" i="4"/>
  <c r="O83" i="4"/>
  <c r="O180" i="4"/>
  <c r="O87" i="4"/>
  <c r="O24" i="4"/>
  <c r="O96" i="4"/>
  <c r="O112" i="4"/>
  <c r="O152" i="4"/>
  <c r="O10" i="4"/>
  <c r="O342" i="4"/>
  <c r="O9" i="4"/>
  <c r="O25" i="4"/>
  <c r="O121" i="4"/>
  <c r="O75" i="4"/>
  <c r="O227" i="4"/>
  <c r="O235" i="4"/>
  <c r="O251" i="4"/>
  <c r="O4" i="4"/>
  <c r="O300" i="4"/>
  <c r="O14" i="4"/>
  <c r="O174" i="4"/>
  <c r="O318" i="4"/>
  <c r="O127" i="4"/>
  <c r="O13" i="4"/>
  <c r="O29" i="4"/>
  <c r="O245" i="4"/>
  <c r="O39" i="4"/>
  <c r="O66" i="4"/>
  <c r="O130" i="4"/>
  <c r="O162" i="4"/>
  <c r="O258" i="4"/>
  <c r="O282" i="4"/>
  <c r="O41" i="4"/>
  <c r="O153" i="4"/>
  <c r="O177" i="4"/>
  <c r="O35" i="4"/>
  <c r="O131" i="4"/>
  <c r="O211" i="4"/>
  <c r="O20" i="4"/>
  <c r="O100" i="4"/>
  <c r="O148" i="4"/>
  <c r="O340" i="4"/>
  <c r="O110" i="4"/>
  <c r="O150" i="4"/>
  <c r="O166" i="4"/>
  <c r="O350" i="4"/>
  <c r="O349" i="4"/>
  <c r="O92" i="4"/>
  <c r="O244" i="4"/>
  <c r="O6" i="4"/>
  <c r="O22" i="4"/>
  <c r="O326" i="4"/>
  <c r="O196" i="4"/>
  <c r="O21" i="4"/>
  <c r="O37" i="4"/>
  <c r="O117" i="4"/>
  <c r="O253" i="4"/>
  <c r="O277" i="4"/>
  <c r="O263" i="4"/>
  <c r="O279" i="4"/>
  <c r="O8" i="4"/>
  <c r="O120" i="4"/>
  <c r="O192" i="4"/>
  <c r="O18" i="4"/>
  <c r="O34" i="4"/>
  <c r="O170" i="4"/>
  <c r="O363" i="4"/>
  <c r="O129" i="4"/>
  <c r="O145" i="4"/>
  <c r="O217" i="4"/>
  <c r="O233" i="4"/>
  <c r="O27" i="4"/>
  <c r="O139" i="4"/>
  <c r="O28" i="4"/>
  <c r="O36" i="4"/>
  <c r="O308" i="4"/>
  <c r="O356" i="4"/>
  <c r="O38" i="4"/>
  <c r="O102" i="4"/>
  <c r="O33" i="4"/>
  <c r="O65" i="4"/>
  <c r="O11" i="4"/>
  <c r="O324" i="4"/>
  <c r="O12" i="4"/>
  <c r="O108" i="4"/>
  <c r="O140" i="4"/>
  <c r="O188" i="4"/>
  <c r="O348" i="4"/>
  <c r="O30" i="4"/>
  <c r="O94" i="4"/>
  <c r="O126" i="4"/>
  <c r="O158" i="4"/>
  <c r="O302" i="4"/>
  <c r="O310" i="4"/>
  <c r="O124" i="4"/>
  <c r="O15" i="4"/>
  <c r="O31" i="4"/>
  <c r="O191" i="4"/>
  <c r="O207" i="4"/>
  <c r="O231" i="4"/>
  <c r="O128" i="4"/>
  <c r="O184" i="4"/>
  <c r="O26" i="4"/>
  <c r="O90" i="4"/>
  <c r="O98" i="4"/>
  <c r="O138" i="4"/>
  <c r="O171" i="4"/>
  <c r="O203" i="4"/>
  <c r="O44" i="4"/>
  <c r="O156" i="4"/>
  <c r="O142" i="4"/>
  <c r="O334" i="4"/>
  <c r="Q55" i="4"/>
  <c r="R55" i="4"/>
  <c r="Q220" i="4"/>
  <c r="Q197" i="4"/>
  <c r="R197" i="4"/>
  <c r="R228" i="4"/>
  <c r="Q228" i="4"/>
  <c r="S228" i="4" s="1"/>
  <c r="Z228" i="4" s="1"/>
  <c r="R333" i="4"/>
  <c r="Q333" i="4"/>
  <c r="S333" i="4" s="1"/>
  <c r="Z333" i="4" s="1"/>
  <c r="Q299" i="4"/>
  <c r="R299" i="4"/>
  <c r="R319" i="4"/>
  <c r="Q335" i="4"/>
  <c r="R335" i="4"/>
  <c r="Q164" i="4"/>
  <c r="R164" i="4"/>
  <c r="Q52" i="4"/>
  <c r="R52" i="4"/>
  <c r="Q254" i="4"/>
  <c r="R254" i="4"/>
  <c r="R309" i="4"/>
  <c r="R260" i="4"/>
  <c r="R268" i="4"/>
  <c r="Q249" i="4"/>
  <c r="R249" i="4"/>
  <c r="R264" i="4"/>
  <c r="Q72" i="4"/>
  <c r="R222" i="4"/>
  <c r="Q222" i="4"/>
  <c r="R216" i="4"/>
  <c r="Q216" i="4"/>
  <c r="Q45" i="4"/>
  <c r="R58" i="4"/>
  <c r="Q173" i="4"/>
  <c r="R173" i="4"/>
  <c r="Q206" i="4"/>
  <c r="S206" i="4" s="1"/>
  <c r="R206" i="4"/>
  <c r="R325" i="4"/>
  <c r="Q325" i="4"/>
  <c r="R48" i="4"/>
  <c r="Q74" i="4"/>
  <c r="R74" i="4"/>
  <c r="Q240" i="4"/>
  <c r="R212" i="4"/>
  <c r="Q212" i="4"/>
  <c r="S212" i="4" s="1"/>
  <c r="Q289" i="4"/>
  <c r="R289" i="4"/>
  <c r="Q278" i="4"/>
  <c r="R278" i="4"/>
  <c r="Q49" i="4"/>
  <c r="Q60" i="4"/>
  <c r="R60" i="4"/>
  <c r="Q294" i="4"/>
  <c r="R294" i="4"/>
  <c r="R329" i="4"/>
  <c r="Q311" i="4"/>
  <c r="R311" i="4"/>
  <c r="R331" i="4"/>
  <c r="Q132" i="4"/>
  <c r="Q230" i="4"/>
  <c r="Q232" i="4"/>
  <c r="R252" i="4"/>
  <c r="O3" i="4"/>
  <c r="F15" i="3"/>
  <c r="F7" i="3"/>
  <c r="F2" i="3"/>
  <c r="F45" i="3"/>
  <c r="F29" i="3"/>
  <c r="F60" i="3"/>
  <c r="F44" i="3"/>
  <c r="F28" i="3"/>
  <c r="F21" i="3"/>
  <c r="F20" i="3"/>
  <c r="F12" i="3"/>
  <c r="F53" i="3"/>
  <c r="F37" i="3"/>
  <c r="F68" i="3"/>
  <c r="F52" i="3"/>
  <c r="F36" i="3"/>
  <c r="F61" i="3"/>
  <c r="F73" i="3"/>
  <c r="F74" i="3"/>
  <c r="F49" i="3"/>
  <c r="F33" i="3"/>
  <c r="F65" i="3"/>
  <c r="F55" i="3"/>
  <c r="F47" i="3"/>
  <c r="F18" i="3"/>
  <c r="F10" i="3"/>
  <c r="F17" i="3"/>
  <c r="F9" i="3"/>
  <c r="F4" i="3"/>
  <c r="F31" i="3"/>
  <c r="F58" i="3"/>
  <c r="F50" i="3"/>
  <c r="F66" i="3"/>
  <c r="F42" i="3"/>
  <c r="F34" i="3"/>
  <c r="F26" i="3"/>
  <c r="F13" i="3"/>
  <c r="F71" i="3"/>
  <c r="F59" i="3"/>
  <c r="F43" i="3"/>
  <c r="F27" i="3"/>
  <c r="F11" i="3"/>
  <c r="F5" i="3"/>
  <c r="F63" i="3"/>
  <c r="F67" i="3"/>
  <c r="F51" i="3"/>
  <c r="F35" i="3"/>
  <c r="F19" i="3"/>
  <c r="F3" i="3"/>
  <c r="F54" i="3"/>
  <c r="F46" i="3"/>
  <c r="F38" i="3"/>
  <c r="F30" i="3"/>
  <c r="F22" i="3"/>
  <c r="F14" i="3"/>
  <c r="F6" i="3"/>
  <c r="F70" i="3"/>
  <c r="F62" i="3"/>
  <c r="F64" i="3"/>
  <c r="F48" i="3"/>
  <c r="F32" i="3"/>
  <c r="F24" i="3"/>
  <c r="F16" i="3"/>
  <c r="F8" i="3"/>
  <c r="F72" i="3"/>
  <c r="F56" i="3"/>
  <c r="F40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2" i="1"/>
  <c r="C18" i="9" l="1"/>
  <c r="C17" i="9"/>
  <c r="B19" i="9"/>
  <c r="C20" i="9"/>
  <c r="D18" i="9"/>
  <c r="B17" i="9"/>
  <c r="D20" i="9"/>
  <c r="C19" i="9"/>
  <c r="AJ311" i="4"/>
  <c r="T135" i="5"/>
  <c r="U44" i="4"/>
  <c r="T5" i="5"/>
  <c r="S45" i="4"/>
  <c r="R50" i="4"/>
  <c r="W50" i="4" s="1"/>
  <c r="R284" i="4"/>
  <c r="AJ286" i="4"/>
  <c r="AI44" i="4"/>
  <c r="T282" i="5"/>
  <c r="Q284" i="4"/>
  <c r="R221" i="4"/>
  <c r="AI286" i="4"/>
  <c r="U243" i="5"/>
  <c r="V243" i="5" s="1"/>
  <c r="T55" i="5"/>
  <c r="V153" i="5"/>
  <c r="T31" i="5"/>
  <c r="U267" i="5"/>
  <c r="AK336" i="4"/>
  <c r="T268" i="5"/>
  <c r="V311" i="4"/>
  <c r="AB311" i="4" s="1"/>
  <c r="R305" i="4"/>
  <c r="S305" i="4" s="1"/>
  <c r="Y305" i="4" s="1"/>
  <c r="R314" i="4"/>
  <c r="AI311" i="4"/>
  <c r="V278" i="4"/>
  <c r="AB278" i="4" s="1"/>
  <c r="R187" i="4"/>
  <c r="Q68" i="4"/>
  <c r="AI99" i="4"/>
  <c r="T211" i="5"/>
  <c r="T310" i="5"/>
  <c r="W310" i="5" s="1"/>
  <c r="T116" i="5"/>
  <c r="T196" i="5"/>
  <c r="T337" i="5"/>
  <c r="T44" i="4"/>
  <c r="T300" i="5"/>
  <c r="T159" i="5"/>
  <c r="T81" i="5"/>
  <c r="T293" i="5"/>
  <c r="W293" i="5" s="1"/>
  <c r="T118" i="5"/>
  <c r="T71" i="5"/>
  <c r="T143" i="5"/>
  <c r="T330" i="5"/>
  <c r="U286" i="4"/>
  <c r="T148" i="5"/>
  <c r="AL284" i="4"/>
  <c r="S295" i="4"/>
  <c r="Z295" i="4" s="1"/>
  <c r="T315" i="5"/>
  <c r="U21" i="5"/>
  <c r="V21" i="5" s="1"/>
  <c r="V355" i="5"/>
  <c r="T158" i="5"/>
  <c r="T51" i="5"/>
  <c r="U57" i="5"/>
  <c r="S49" i="4"/>
  <c r="T44" i="5"/>
  <c r="W44" i="5" s="1"/>
  <c r="V73" i="5"/>
  <c r="U120" i="5"/>
  <c r="T226" i="5"/>
  <c r="B16" i="6" a="1"/>
  <c r="B16" i="6" s="1"/>
  <c r="F16" i="6" s="1" a="1"/>
  <c r="F16" i="6" s="1"/>
  <c r="AK324" i="4"/>
  <c r="AL324" i="4"/>
  <c r="AL263" i="4"/>
  <c r="AK263" i="4"/>
  <c r="AL9" i="4"/>
  <c r="AK9" i="4"/>
  <c r="AK80" i="4"/>
  <c r="AL80" i="4"/>
  <c r="AK297" i="4"/>
  <c r="AL297" i="4"/>
  <c r="AL141" i="4"/>
  <c r="AK141" i="4"/>
  <c r="AL99" i="4"/>
  <c r="AK99" i="4"/>
  <c r="Q270" i="4"/>
  <c r="AK270" i="4"/>
  <c r="AL270" i="4"/>
  <c r="Q107" i="4"/>
  <c r="AL107" i="4"/>
  <c r="AK107" i="4"/>
  <c r="AK62" i="4"/>
  <c r="AL62" i="4"/>
  <c r="AK138" i="4"/>
  <c r="AL138" i="4"/>
  <c r="AK28" i="4"/>
  <c r="AL28" i="4"/>
  <c r="AK153" i="4"/>
  <c r="AL153" i="4"/>
  <c r="AL163" i="4"/>
  <c r="AK163" i="4"/>
  <c r="AL182" i="4"/>
  <c r="AK182" i="4"/>
  <c r="AK280" i="4"/>
  <c r="AL280" i="4"/>
  <c r="AK260" i="4"/>
  <c r="AL260" i="4"/>
  <c r="AK81" i="4"/>
  <c r="AL81" i="4"/>
  <c r="AK281" i="4"/>
  <c r="AL281" i="4"/>
  <c r="R46" i="4"/>
  <c r="AK46" i="4"/>
  <c r="AL46" i="4"/>
  <c r="Q317" i="4"/>
  <c r="S317" i="4" s="1"/>
  <c r="AK98" i="4"/>
  <c r="AL98" i="4"/>
  <c r="AL139" i="4"/>
  <c r="AK139" i="4"/>
  <c r="AK148" i="4"/>
  <c r="AL148" i="4"/>
  <c r="AL146" i="4"/>
  <c r="AK146" i="4"/>
  <c r="AK360" i="4"/>
  <c r="AL360" i="4"/>
  <c r="AL183" i="4"/>
  <c r="AK183" i="4"/>
  <c r="AL86" i="4"/>
  <c r="AK86" i="4"/>
  <c r="AK54" i="4"/>
  <c r="AL54" i="4"/>
  <c r="AL119" i="4"/>
  <c r="AK119" i="4"/>
  <c r="Q143" i="4"/>
  <c r="AL143" i="4"/>
  <c r="AK143" i="4"/>
  <c r="R362" i="4"/>
  <c r="AL362" i="4"/>
  <c r="AK362" i="4"/>
  <c r="T228" i="5"/>
  <c r="U146" i="5"/>
  <c r="T191" i="5"/>
  <c r="W191" i="5" s="1"/>
  <c r="U85" i="5"/>
  <c r="AL311" i="4"/>
  <c r="AK311" i="4"/>
  <c r="AL3" i="4"/>
  <c r="AK3" i="4"/>
  <c r="AK126" i="4"/>
  <c r="AL126" i="4"/>
  <c r="AL39" i="4"/>
  <c r="AK39" i="4"/>
  <c r="AL266" i="4"/>
  <c r="AK266" i="4"/>
  <c r="AL135" i="4"/>
  <c r="AK135" i="4"/>
  <c r="AK170" i="4"/>
  <c r="AL170" i="4"/>
  <c r="AK342" i="4"/>
  <c r="AL342" i="4"/>
  <c r="AL215" i="4"/>
  <c r="AK215" i="4"/>
  <c r="AL291" i="4"/>
  <c r="AK291" i="4"/>
  <c r="AL63" i="4"/>
  <c r="AK63" i="4"/>
  <c r="R182" i="4"/>
  <c r="AK65" i="4"/>
  <c r="AL65" i="4"/>
  <c r="AK244" i="4"/>
  <c r="AL244" i="4"/>
  <c r="AK10" i="4"/>
  <c r="AL10" i="4"/>
  <c r="AK304" i="4"/>
  <c r="AL304" i="4"/>
  <c r="AK104" i="4"/>
  <c r="AL104" i="4"/>
  <c r="AK274" i="4"/>
  <c r="AL274" i="4"/>
  <c r="Q226" i="4"/>
  <c r="S226" i="4" s="1"/>
  <c r="AK226" i="4"/>
  <c r="AL226" i="4"/>
  <c r="AL267" i="4"/>
  <c r="AK267" i="4"/>
  <c r="AL287" i="4"/>
  <c r="AK287" i="4"/>
  <c r="AK220" i="4"/>
  <c r="AL220" i="4"/>
  <c r="AK206" i="4"/>
  <c r="AL206" i="4"/>
  <c r="Q182" i="4"/>
  <c r="W182" i="4" s="1"/>
  <c r="Q281" i="4"/>
  <c r="S173" i="4"/>
  <c r="S319" i="4"/>
  <c r="R63" i="4"/>
  <c r="AK334" i="4"/>
  <c r="AL334" i="4"/>
  <c r="AK90" i="4"/>
  <c r="AL90" i="4"/>
  <c r="AL15" i="4"/>
  <c r="AK15" i="4"/>
  <c r="AK348" i="4"/>
  <c r="AL348" i="4"/>
  <c r="AK33" i="4"/>
  <c r="AL33" i="4"/>
  <c r="AL27" i="4"/>
  <c r="AK27" i="4"/>
  <c r="AL18" i="4"/>
  <c r="AK18" i="4"/>
  <c r="AK117" i="4"/>
  <c r="AL117" i="4"/>
  <c r="AK92" i="4"/>
  <c r="AL92" i="4"/>
  <c r="AL100" i="4"/>
  <c r="AK100" i="4"/>
  <c r="AL282" i="4"/>
  <c r="AK282" i="4"/>
  <c r="AK13" i="4"/>
  <c r="AL13" i="4"/>
  <c r="AL235" i="4"/>
  <c r="AK235" i="4"/>
  <c r="AK152" i="4"/>
  <c r="AL152" i="4"/>
  <c r="AL114" i="4"/>
  <c r="AK114" i="4"/>
  <c r="AL337" i="4"/>
  <c r="AK337" i="4"/>
  <c r="AL71" i="4"/>
  <c r="AK71" i="4"/>
  <c r="AL250" i="4"/>
  <c r="AK250" i="4"/>
  <c r="AL307" i="4"/>
  <c r="AK307" i="4"/>
  <c r="AL79" i="4"/>
  <c r="AK79" i="4"/>
  <c r="AL339" i="4"/>
  <c r="AK339" i="4"/>
  <c r="Q167" i="4"/>
  <c r="AL167" i="4"/>
  <c r="AK167" i="4"/>
  <c r="AK149" i="4"/>
  <c r="AL149" i="4"/>
  <c r="AL305" i="4"/>
  <c r="AK305" i="4"/>
  <c r="AK345" i="4"/>
  <c r="AL345" i="4"/>
  <c r="AK344" i="4"/>
  <c r="AL344" i="4"/>
  <c r="AL193" i="4"/>
  <c r="AK193" i="4"/>
  <c r="AL50" i="4"/>
  <c r="AK50" i="4"/>
  <c r="AL19" i="4"/>
  <c r="AK19" i="4"/>
  <c r="AL147" i="4"/>
  <c r="AK147" i="4"/>
  <c r="AK210" i="4"/>
  <c r="AL210" i="4"/>
  <c r="AL204" i="4"/>
  <c r="AK204" i="4"/>
  <c r="AK301" i="4"/>
  <c r="AL301" i="4"/>
  <c r="R161" i="4"/>
  <c r="AK161" i="4"/>
  <c r="AL161" i="4"/>
  <c r="AK329" i="4"/>
  <c r="AL329" i="4"/>
  <c r="AL299" i="4"/>
  <c r="AK299" i="4"/>
  <c r="AL164" i="4"/>
  <c r="AK164" i="4"/>
  <c r="Q70" i="4"/>
  <c r="AK70" i="4"/>
  <c r="AL70" i="4"/>
  <c r="R292" i="4"/>
  <c r="AK292" i="4"/>
  <c r="AL292" i="4"/>
  <c r="AL319" i="4"/>
  <c r="AK319" i="4"/>
  <c r="AK45" i="4"/>
  <c r="AL45" i="4"/>
  <c r="W330" i="4"/>
  <c r="V332" i="4"/>
  <c r="AC332" i="4" s="1"/>
  <c r="V315" i="4"/>
  <c r="AB315" i="4" s="1"/>
  <c r="Q296" i="4"/>
  <c r="AL296" i="4"/>
  <c r="AK296" i="4"/>
  <c r="R361" i="4"/>
  <c r="W361" i="4" s="1"/>
  <c r="AK361" i="4"/>
  <c r="AL361" i="4"/>
  <c r="T201" i="5"/>
  <c r="T151" i="5"/>
  <c r="W151" i="5" s="1"/>
  <c r="T97" i="5"/>
  <c r="T209" i="5"/>
  <c r="T274" i="5"/>
  <c r="V274" i="5" s="1"/>
  <c r="T63" i="5"/>
  <c r="AK74" i="4"/>
  <c r="AL74" i="4"/>
  <c r="AK278" i="4"/>
  <c r="AL278" i="4"/>
  <c r="AK22" i="4"/>
  <c r="AL22" i="4"/>
  <c r="AL300" i="4"/>
  <c r="AK300" i="4"/>
  <c r="AL118" i="4"/>
  <c r="AK118" i="4"/>
  <c r="AL179" i="4"/>
  <c r="AK179" i="4"/>
  <c r="AL59" i="4"/>
  <c r="AK59" i="4"/>
  <c r="AK189" i="4"/>
  <c r="AL189" i="4"/>
  <c r="S197" i="4"/>
  <c r="AK94" i="4"/>
  <c r="AL94" i="4"/>
  <c r="AK6" i="4"/>
  <c r="AL6" i="4"/>
  <c r="AK4" i="4"/>
  <c r="AL4" i="4"/>
  <c r="AK351" i="4"/>
  <c r="AL351" i="4"/>
  <c r="AL190" i="4"/>
  <c r="AK190" i="4"/>
  <c r="AL51" i="4"/>
  <c r="AK51" i="4"/>
  <c r="AK69" i="4"/>
  <c r="AL69" i="4"/>
  <c r="AK306" i="4"/>
  <c r="AL306" i="4"/>
  <c r="AK230" i="4"/>
  <c r="AL230" i="4"/>
  <c r="AK265" i="4"/>
  <c r="AL265" i="4"/>
  <c r="Q315" i="4"/>
  <c r="R281" i="4"/>
  <c r="W281" i="4" s="1"/>
  <c r="R265" i="4"/>
  <c r="AK30" i="4"/>
  <c r="AL30" i="4"/>
  <c r="AK253" i="4"/>
  <c r="AL253" i="4"/>
  <c r="AK29" i="4"/>
  <c r="AL29" i="4"/>
  <c r="AL32" i="4"/>
  <c r="AK32" i="4"/>
  <c r="AK353" i="4"/>
  <c r="AL353" i="4"/>
  <c r="AK355" i="4"/>
  <c r="AL355" i="4"/>
  <c r="AK85" i="4"/>
  <c r="AL85" i="4"/>
  <c r="Q257" i="4"/>
  <c r="AK257" i="4"/>
  <c r="AL257" i="4"/>
  <c r="AK198" i="4"/>
  <c r="AL198" i="4"/>
  <c r="Q238" i="4"/>
  <c r="S238" i="4" s="1"/>
  <c r="AK238" i="4"/>
  <c r="AL238" i="4"/>
  <c r="Q63" i="4"/>
  <c r="S63" i="4" s="1"/>
  <c r="AK26" i="4"/>
  <c r="AL26" i="4"/>
  <c r="AK188" i="4"/>
  <c r="AL188" i="4"/>
  <c r="AK233" i="4"/>
  <c r="AL233" i="4"/>
  <c r="AK37" i="4"/>
  <c r="AL37" i="4"/>
  <c r="AK349" i="4"/>
  <c r="AL349" i="4"/>
  <c r="AK20" i="4"/>
  <c r="AL20" i="4"/>
  <c r="AL127" i="4"/>
  <c r="AK127" i="4"/>
  <c r="AL227" i="4"/>
  <c r="AK227" i="4"/>
  <c r="AK112" i="4"/>
  <c r="AL112" i="4"/>
  <c r="AL241" i="4"/>
  <c r="AK241" i="4"/>
  <c r="AK293" i="4"/>
  <c r="AL293" i="4"/>
  <c r="AK194" i="4"/>
  <c r="AL194" i="4"/>
  <c r="AK53" i="4"/>
  <c r="AL53" i="4"/>
  <c r="Q103" i="4"/>
  <c r="AL103" i="4"/>
  <c r="AK103" i="4"/>
  <c r="AK133" i="4"/>
  <c r="AL133" i="4"/>
  <c r="AL137" i="4"/>
  <c r="AK137" i="4"/>
  <c r="AK88" i="4"/>
  <c r="AL88" i="4"/>
  <c r="AL347" i="4"/>
  <c r="AK347" i="4"/>
  <c r="AK320" i="4"/>
  <c r="AL320" i="4"/>
  <c r="AL5" i="4"/>
  <c r="AK5" i="4"/>
  <c r="Q48" i="4"/>
  <c r="AK48" i="4"/>
  <c r="AL48" i="4"/>
  <c r="AK42" i="4"/>
  <c r="AL42" i="4"/>
  <c r="AL321" i="4"/>
  <c r="AK321" i="4"/>
  <c r="AL159" i="4"/>
  <c r="AK159" i="4"/>
  <c r="AL82" i="4"/>
  <c r="AK82" i="4"/>
  <c r="AK76" i="4"/>
  <c r="AL76" i="4"/>
  <c r="AL234" i="4"/>
  <c r="AK234" i="4"/>
  <c r="AK97" i="4"/>
  <c r="AL97" i="4"/>
  <c r="AK357" i="4"/>
  <c r="AL357" i="4"/>
  <c r="Q195" i="4"/>
  <c r="W195" i="4" s="1"/>
  <c r="AL195" i="4"/>
  <c r="AK195" i="4"/>
  <c r="AK84" i="4"/>
  <c r="AL84" i="4"/>
  <c r="AK313" i="4"/>
  <c r="AL313" i="4"/>
  <c r="AK212" i="4"/>
  <c r="AL212" i="4"/>
  <c r="AL295" i="4"/>
  <c r="AK295" i="4"/>
  <c r="AL268" i="4"/>
  <c r="AK268" i="4"/>
  <c r="T237" i="5"/>
  <c r="T174" i="5"/>
  <c r="T111" i="5"/>
  <c r="T87" i="5"/>
  <c r="W87" i="5" s="1"/>
  <c r="AL171" i="4"/>
  <c r="AK171" i="4"/>
  <c r="AK36" i="4"/>
  <c r="AL36" i="4"/>
  <c r="AK177" i="4"/>
  <c r="AL177" i="4"/>
  <c r="AK269" i="4"/>
  <c r="AL269" i="4"/>
  <c r="AK214" i="4"/>
  <c r="AL214" i="4"/>
  <c r="AL77" i="4"/>
  <c r="AK77" i="4"/>
  <c r="AK276" i="4"/>
  <c r="AL276" i="4"/>
  <c r="AL303" i="4"/>
  <c r="AK303" i="4"/>
  <c r="AK246" i="4"/>
  <c r="AL246" i="4"/>
  <c r="AK317" i="4"/>
  <c r="AL317" i="4"/>
  <c r="AL191" i="4"/>
  <c r="AK191" i="4"/>
  <c r="AK277" i="4"/>
  <c r="AL277" i="4"/>
  <c r="AK245" i="4"/>
  <c r="AL245" i="4"/>
  <c r="AK93" i="4"/>
  <c r="AL93" i="4"/>
  <c r="AL243" i="4"/>
  <c r="AK243" i="4"/>
  <c r="AK197" i="4"/>
  <c r="AL197" i="4"/>
  <c r="AK101" i="4"/>
  <c r="AL101" i="4"/>
  <c r="AL109" i="4"/>
  <c r="AK109" i="4"/>
  <c r="AL175" i="4"/>
  <c r="AK175" i="4"/>
  <c r="AL31" i="4"/>
  <c r="AK31" i="4"/>
  <c r="AK34" i="4"/>
  <c r="AL34" i="4"/>
  <c r="AL41" i="4"/>
  <c r="AK41" i="4"/>
  <c r="AK185" i="4"/>
  <c r="AL185" i="4"/>
  <c r="AK213" i="4"/>
  <c r="AL213" i="4"/>
  <c r="AL199" i="4"/>
  <c r="AK199" i="4"/>
  <c r="AL225" i="4"/>
  <c r="AK225" i="4"/>
  <c r="AL286" i="4"/>
  <c r="AK286" i="4"/>
  <c r="AK236" i="4"/>
  <c r="AL236" i="4"/>
  <c r="AK288" i="4"/>
  <c r="AL288" i="4"/>
  <c r="AL327" i="4"/>
  <c r="AK327" i="4"/>
  <c r="R189" i="4"/>
  <c r="S240" i="4"/>
  <c r="Q276" i="4"/>
  <c r="Q272" i="4"/>
  <c r="S272" i="4" s="1"/>
  <c r="AK142" i="4"/>
  <c r="AL142" i="4"/>
  <c r="AK124" i="4"/>
  <c r="AL124" i="4"/>
  <c r="AK102" i="4"/>
  <c r="AL102" i="4"/>
  <c r="AK192" i="4"/>
  <c r="AL192" i="4"/>
  <c r="AK258" i="4"/>
  <c r="AL258" i="4"/>
  <c r="Q189" i="4"/>
  <c r="W189" i="4" s="1"/>
  <c r="Q119" i="4"/>
  <c r="R62" i="4"/>
  <c r="AK156" i="4"/>
  <c r="AL156" i="4"/>
  <c r="AK184" i="4"/>
  <c r="AL184" i="4"/>
  <c r="AK310" i="4"/>
  <c r="AL310" i="4"/>
  <c r="AK140" i="4"/>
  <c r="AL140" i="4"/>
  <c r="AK38" i="4"/>
  <c r="AL38" i="4"/>
  <c r="AK217" i="4"/>
  <c r="AL217" i="4"/>
  <c r="AK120" i="4"/>
  <c r="AL120" i="4"/>
  <c r="AK21" i="4"/>
  <c r="AL21" i="4"/>
  <c r="AL350" i="4"/>
  <c r="AK350" i="4"/>
  <c r="AL211" i="4"/>
  <c r="AK211" i="4"/>
  <c r="AK162" i="4"/>
  <c r="AL162" i="4"/>
  <c r="AL318" i="4"/>
  <c r="AK318" i="4"/>
  <c r="AL75" i="4"/>
  <c r="AK75" i="4"/>
  <c r="AL96" i="4"/>
  <c r="AK96" i="4"/>
  <c r="AK261" i="4"/>
  <c r="AL261" i="4"/>
  <c r="AL209" i="4"/>
  <c r="AK209" i="4"/>
  <c r="AK229" i="4"/>
  <c r="AL229" i="4"/>
  <c r="AK106" i="4"/>
  <c r="AL106" i="4"/>
  <c r="AK224" i="4"/>
  <c r="AL224" i="4"/>
  <c r="AK113" i="4"/>
  <c r="AL113" i="4"/>
  <c r="AK256" i="4"/>
  <c r="AL256" i="4"/>
  <c r="AK242" i="4"/>
  <c r="AL242" i="4"/>
  <c r="AK78" i="4"/>
  <c r="AL78" i="4"/>
  <c r="AL200" i="4"/>
  <c r="AK200" i="4"/>
  <c r="R72" i="4"/>
  <c r="AK72" i="4"/>
  <c r="AL72" i="4"/>
  <c r="AL283" i="4"/>
  <c r="AK283" i="4"/>
  <c r="AL232" i="4"/>
  <c r="AK232" i="4"/>
  <c r="AL222" i="4"/>
  <c r="AK222" i="4"/>
  <c r="AL271" i="4"/>
  <c r="AK271" i="4"/>
  <c r="AL95" i="4"/>
  <c r="AK95" i="4"/>
  <c r="AK249" i="4"/>
  <c r="AL249" i="4"/>
  <c r="AL343" i="4"/>
  <c r="AK343" i="4"/>
  <c r="AL312" i="4"/>
  <c r="AK312" i="4"/>
  <c r="AK60" i="4"/>
  <c r="AL60" i="4"/>
  <c r="AL264" i="4"/>
  <c r="AK264" i="4"/>
  <c r="AK49" i="4"/>
  <c r="AL49" i="4"/>
  <c r="AK89" i="4"/>
  <c r="AL89" i="4"/>
  <c r="R169" i="4"/>
  <c r="AL169" i="4"/>
  <c r="AK169" i="4"/>
  <c r="AK68" i="4"/>
  <c r="AL68" i="4"/>
  <c r="R208" i="4"/>
  <c r="AK208" i="4"/>
  <c r="AL208" i="4"/>
  <c r="AL132" i="4"/>
  <c r="AK132" i="4"/>
  <c r="AL332" i="4"/>
  <c r="AK332" i="4"/>
  <c r="T59" i="5"/>
  <c r="T275" i="5"/>
  <c r="V217" i="5"/>
  <c r="T313" i="5"/>
  <c r="W313" i="5" s="1"/>
  <c r="T144" i="5"/>
  <c r="AK363" i="4"/>
  <c r="AL363" i="4"/>
  <c r="AK110" i="4"/>
  <c r="AL110" i="4"/>
  <c r="AK180" i="4"/>
  <c r="AL180" i="4"/>
  <c r="AL160" i="4"/>
  <c r="AK160" i="4"/>
  <c r="AL239" i="4"/>
  <c r="AK239" i="4"/>
  <c r="AL115" i="4"/>
  <c r="AK115" i="4"/>
  <c r="AL323" i="4"/>
  <c r="AK323" i="4"/>
  <c r="Q273" i="4"/>
  <c r="S273" i="4" s="1"/>
  <c r="Z273" i="4" s="1"/>
  <c r="AL273" i="4"/>
  <c r="AK273" i="4"/>
  <c r="AK56" i="4"/>
  <c r="AL56" i="4"/>
  <c r="AK272" i="4"/>
  <c r="AL272" i="4"/>
  <c r="AL11" i="4"/>
  <c r="AK11" i="4"/>
  <c r="AK340" i="4"/>
  <c r="AL340" i="4"/>
  <c r="AL83" i="4"/>
  <c r="AK83" i="4"/>
  <c r="AK154" i="4"/>
  <c r="AL154" i="4"/>
  <c r="AK262" i="4"/>
  <c r="AL262" i="4"/>
  <c r="AL43" i="4"/>
  <c r="AK43" i="4"/>
  <c r="AK165" i="4"/>
  <c r="AL165" i="4"/>
  <c r="Q105" i="4"/>
  <c r="AL105" i="4"/>
  <c r="AK105" i="4"/>
  <c r="Q181" i="4"/>
  <c r="W181" i="4" s="1"/>
  <c r="AK181" i="4"/>
  <c r="AL181" i="4"/>
  <c r="Q69" i="4"/>
  <c r="AL251" i="4"/>
  <c r="AK251" i="4"/>
  <c r="Q165" i="4"/>
  <c r="S165" i="4" s="1"/>
  <c r="R85" i="4"/>
  <c r="R291" i="4"/>
  <c r="W291" i="4" s="1"/>
  <c r="Q262" i="4"/>
  <c r="Q214" i="4"/>
  <c r="Q175" i="4"/>
  <c r="Q62" i="4"/>
  <c r="AK44" i="4"/>
  <c r="AL44" i="4"/>
  <c r="AL128" i="4"/>
  <c r="AK128" i="4"/>
  <c r="AK302" i="4"/>
  <c r="AL302" i="4"/>
  <c r="AK108" i="4"/>
  <c r="AL108" i="4"/>
  <c r="AK356" i="4"/>
  <c r="AL356" i="4"/>
  <c r="AK145" i="4"/>
  <c r="AL145" i="4"/>
  <c r="AK8" i="4"/>
  <c r="AL8" i="4"/>
  <c r="AK196" i="4"/>
  <c r="AL196" i="4"/>
  <c r="AK166" i="4"/>
  <c r="AL166" i="4"/>
  <c r="AL131" i="4"/>
  <c r="AK131" i="4"/>
  <c r="AK130" i="4"/>
  <c r="AL130" i="4"/>
  <c r="AK174" i="4"/>
  <c r="AL174" i="4"/>
  <c r="AK121" i="4"/>
  <c r="AL121" i="4"/>
  <c r="AK24" i="4"/>
  <c r="AL24" i="4"/>
  <c r="AK134" i="4"/>
  <c r="AL134" i="4"/>
  <c r="AK237" i="4"/>
  <c r="AL237" i="4"/>
  <c r="AK290" i="4"/>
  <c r="AL290" i="4"/>
  <c r="AK205" i="4"/>
  <c r="AL205" i="4"/>
  <c r="AL255" i="4"/>
  <c r="AK255" i="4"/>
  <c r="AL64" i="4"/>
  <c r="AK64" i="4"/>
  <c r="AL67" i="4"/>
  <c r="AK67" i="4"/>
  <c r="AK202" i="4"/>
  <c r="AL202" i="4"/>
  <c r="AK316" i="4"/>
  <c r="AL316" i="4"/>
  <c r="AK144" i="4"/>
  <c r="AL144" i="4"/>
  <c r="AK40" i="4"/>
  <c r="AL40" i="4"/>
  <c r="AL123" i="4"/>
  <c r="AK123" i="4"/>
  <c r="AL151" i="4"/>
  <c r="AK151" i="4"/>
  <c r="AK322" i="4"/>
  <c r="AL322" i="4"/>
  <c r="AL223" i="4"/>
  <c r="AK223" i="4"/>
  <c r="AL275" i="4"/>
  <c r="AK275" i="4"/>
  <c r="AL47" i="4"/>
  <c r="AK47" i="4"/>
  <c r="AL73" i="4"/>
  <c r="AK73" i="4"/>
  <c r="AL247" i="4"/>
  <c r="AK247" i="4"/>
  <c r="AK136" i="4"/>
  <c r="AL136" i="4"/>
  <c r="AL219" i="4"/>
  <c r="AK219" i="4"/>
  <c r="R176" i="4"/>
  <c r="S176" i="4" s="1"/>
  <c r="AK176" i="4"/>
  <c r="AL176" i="4"/>
  <c r="AK17" i="4"/>
  <c r="AL17" i="4"/>
  <c r="Q122" i="4"/>
  <c r="W122" i="4" s="1"/>
  <c r="AK122" i="4"/>
  <c r="AL122" i="4"/>
  <c r="R57" i="4"/>
  <c r="AK57" i="4"/>
  <c r="AL57" i="4"/>
  <c r="AL216" i="4"/>
  <c r="AK216" i="4"/>
  <c r="AK252" i="4"/>
  <c r="AL252" i="4"/>
  <c r="AK338" i="4"/>
  <c r="AL338" i="4"/>
  <c r="AK52" i="4"/>
  <c r="AL52" i="4"/>
  <c r="AL173" i="4"/>
  <c r="AK173" i="4"/>
  <c r="Q309" i="4"/>
  <c r="S309" i="4" s="1"/>
  <c r="Y309" i="4" s="1"/>
  <c r="AL309" i="4"/>
  <c r="AK309" i="4"/>
  <c r="T323" i="5"/>
  <c r="W323" i="5" s="1"/>
  <c r="T351" i="5"/>
  <c r="W351" i="5" s="1"/>
  <c r="T247" i="5"/>
  <c r="W247" i="5" s="1"/>
  <c r="AK359" i="4"/>
  <c r="AL359" i="4"/>
  <c r="AL187" i="4"/>
  <c r="AK187" i="4"/>
  <c r="AL207" i="4"/>
  <c r="AK207" i="4"/>
  <c r="AL315" i="4"/>
  <c r="AK315" i="4"/>
  <c r="AK16" i="4"/>
  <c r="AL16" i="4"/>
  <c r="R175" i="4"/>
  <c r="AL203" i="4"/>
  <c r="AK203" i="4"/>
  <c r="AL231" i="4"/>
  <c r="AK231" i="4"/>
  <c r="AK158" i="4"/>
  <c r="AL158" i="4"/>
  <c r="AK12" i="4"/>
  <c r="AL12" i="4"/>
  <c r="AK308" i="4"/>
  <c r="AL308" i="4"/>
  <c r="AK129" i="4"/>
  <c r="AL129" i="4"/>
  <c r="AL279" i="4"/>
  <c r="AK279" i="4"/>
  <c r="AK326" i="4"/>
  <c r="AL326" i="4"/>
  <c r="AL150" i="4"/>
  <c r="AK150" i="4"/>
  <c r="AL35" i="4"/>
  <c r="AK35" i="4"/>
  <c r="AK66" i="4"/>
  <c r="AL66" i="4"/>
  <c r="AK14" i="4"/>
  <c r="AL14" i="4"/>
  <c r="AK25" i="4"/>
  <c r="AL25" i="4"/>
  <c r="AL87" i="4"/>
  <c r="AK87" i="4"/>
  <c r="AK168" i="4"/>
  <c r="AL168" i="4"/>
  <c r="AL248" i="4"/>
  <c r="AK248" i="4"/>
  <c r="AL259" i="4"/>
  <c r="AK259" i="4"/>
  <c r="AK7" i="4"/>
  <c r="AL7" i="4"/>
  <c r="AK201" i="4"/>
  <c r="AL201" i="4"/>
  <c r="AK298" i="4"/>
  <c r="AL298" i="4"/>
  <c r="AK186" i="4"/>
  <c r="AL186" i="4"/>
  <c r="AK172" i="4"/>
  <c r="AL172" i="4"/>
  <c r="AL55" i="4"/>
  <c r="AK55" i="4"/>
  <c r="AK157" i="4"/>
  <c r="AL157" i="4"/>
  <c r="Q331" i="4"/>
  <c r="S331" i="4" s="1"/>
  <c r="AL331" i="4"/>
  <c r="AK331" i="4"/>
  <c r="AL111" i="4"/>
  <c r="AK111" i="4"/>
  <c r="R116" i="4"/>
  <c r="AK116" i="4"/>
  <c r="AL116" i="4"/>
  <c r="AL23" i="4"/>
  <c r="AK23" i="4"/>
  <c r="AL218" i="4"/>
  <c r="AK218" i="4"/>
  <c r="AK125" i="4"/>
  <c r="AL125" i="4"/>
  <c r="AL328" i="4"/>
  <c r="AK328" i="4"/>
  <c r="R285" i="4"/>
  <c r="AK285" i="4"/>
  <c r="AL285" i="4"/>
  <c r="AL155" i="4"/>
  <c r="AK155" i="4"/>
  <c r="AK240" i="4"/>
  <c r="AL240" i="4"/>
  <c r="AL178" i="4"/>
  <c r="AK178" i="4"/>
  <c r="R61" i="4"/>
  <c r="AK61" i="4"/>
  <c r="AL61" i="4"/>
  <c r="AK58" i="4"/>
  <c r="AL58" i="4"/>
  <c r="AL335" i="4"/>
  <c r="AK335" i="4"/>
  <c r="AL358" i="4"/>
  <c r="AK358" i="4"/>
  <c r="R91" i="4"/>
  <c r="AL91" i="4"/>
  <c r="AK91" i="4"/>
  <c r="S361" i="4"/>
  <c r="V309" i="4"/>
  <c r="V234" i="4"/>
  <c r="AC234" i="4" s="1"/>
  <c r="AK333" i="4"/>
  <c r="AL333" i="4"/>
  <c r="T218" i="5"/>
  <c r="W218" i="5" s="1"/>
  <c r="T344" i="5"/>
  <c r="V344" i="5" s="1"/>
  <c r="V305" i="5"/>
  <c r="Y305" i="5" s="1"/>
  <c r="V196" i="5"/>
  <c r="T60" i="5"/>
  <c r="T126" i="5"/>
  <c r="W126" i="5" s="1"/>
  <c r="V120" i="5"/>
  <c r="T321" i="5"/>
  <c r="AL314" i="4"/>
  <c r="AK314" i="4"/>
  <c r="AK221" i="4"/>
  <c r="AL221" i="4"/>
  <c r="X274" i="4"/>
  <c r="AC252" i="4"/>
  <c r="AD252" i="4" s="1"/>
  <c r="AF252" i="4" s="1"/>
  <c r="V44" i="4"/>
  <c r="AC44" i="4" s="1"/>
  <c r="V337" i="5"/>
  <c r="T269" i="5"/>
  <c r="W269" i="5" s="1"/>
  <c r="V296" i="5"/>
  <c r="Y296" i="5" s="1"/>
  <c r="V77" i="5"/>
  <c r="X77" i="5" s="1"/>
  <c r="V281" i="5"/>
  <c r="X281" i="5" s="1"/>
  <c r="V267" i="5"/>
  <c r="T131" i="5"/>
  <c r="W131" i="5" s="1"/>
  <c r="V346" i="5"/>
  <c r="T322" i="5"/>
  <c r="T168" i="5"/>
  <c r="W168" i="5" s="1"/>
  <c r="T254" i="5"/>
  <c r="W254" i="5" s="1"/>
  <c r="T250" i="5"/>
  <c r="V250" i="5" s="1"/>
  <c r="V144" i="5"/>
  <c r="Y144" i="5" s="1"/>
  <c r="T79" i="5"/>
  <c r="W79" i="5" s="1"/>
  <c r="T349" i="5"/>
  <c r="V349" i="5" s="1"/>
  <c r="X349" i="5" s="1"/>
  <c r="U200" i="5"/>
  <c r="T297" i="5"/>
  <c r="T129" i="5"/>
  <c r="V129" i="5" s="1"/>
  <c r="Y129" i="5" s="1"/>
  <c r="V82" i="5"/>
  <c r="Y82" i="5" s="1"/>
  <c r="T328" i="5"/>
  <c r="V328" i="5" s="1"/>
  <c r="T206" i="5"/>
  <c r="W206" i="5" s="1"/>
  <c r="V325" i="5"/>
  <c r="X325" i="5" s="1"/>
  <c r="V121" i="5"/>
  <c r="Y121" i="5" s="1"/>
  <c r="V317" i="5"/>
  <c r="V11" i="5"/>
  <c r="V137" i="5"/>
  <c r="X137" i="5" s="1"/>
  <c r="Y267" i="5"/>
  <c r="X267" i="5"/>
  <c r="W125" i="5"/>
  <c r="V125" i="5"/>
  <c r="Y217" i="5"/>
  <c r="X217" i="5"/>
  <c r="W18" i="5"/>
  <c r="V18" i="5"/>
  <c r="W185" i="5"/>
  <c r="V185" i="5"/>
  <c r="W334" i="5"/>
  <c r="V334" i="5"/>
  <c r="Y318" i="5"/>
  <c r="X318" i="5"/>
  <c r="Y73" i="5"/>
  <c r="X73" i="5"/>
  <c r="W134" i="5"/>
  <c r="V134" i="5"/>
  <c r="X266" i="5"/>
  <c r="Y266" i="5"/>
  <c r="Y184" i="5"/>
  <c r="X184" i="5"/>
  <c r="W350" i="5"/>
  <c r="V350" i="5"/>
  <c r="W149" i="5"/>
  <c r="V149" i="5"/>
  <c r="W322" i="5"/>
  <c r="V322" i="5"/>
  <c r="W300" i="5"/>
  <c r="V300" i="5"/>
  <c r="V171" i="5"/>
  <c r="W246" i="5"/>
  <c r="V246" i="5"/>
  <c r="V9" i="5"/>
  <c r="V315" i="5"/>
  <c r="V3" i="5"/>
  <c r="W170" i="5"/>
  <c r="V170" i="5"/>
  <c r="W277" i="5"/>
  <c r="V277" i="5"/>
  <c r="W55" i="5"/>
  <c r="V55" i="5"/>
  <c r="V329" i="5"/>
  <c r="V101" i="5"/>
  <c r="T26" i="5"/>
  <c r="V13" i="5"/>
  <c r="V299" i="5"/>
  <c r="X290" i="5"/>
  <c r="Y290" i="5"/>
  <c r="V85" i="5"/>
  <c r="V289" i="5"/>
  <c r="V213" i="5"/>
  <c r="W192" i="5"/>
  <c r="V192" i="5"/>
  <c r="W71" i="5"/>
  <c r="V71" i="5"/>
  <c r="V206" i="5"/>
  <c r="T353" i="5"/>
  <c r="V200" i="5"/>
  <c r="W199" i="5"/>
  <c r="V199" i="5"/>
  <c r="W282" i="5"/>
  <c r="V282" i="5"/>
  <c r="X144" i="5"/>
  <c r="W207" i="5"/>
  <c r="V207" i="5"/>
  <c r="W94" i="5"/>
  <c r="V94" i="5"/>
  <c r="W128" i="5"/>
  <c r="V128" i="5"/>
  <c r="W172" i="5"/>
  <c r="V172" i="5"/>
  <c r="Y153" i="5"/>
  <c r="X153" i="5"/>
  <c r="Y204" i="5"/>
  <c r="X204" i="5"/>
  <c r="W278" i="5"/>
  <c r="V278" i="5"/>
  <c r="W357" i="5"/>
  <c r="V357" i="5"/>
  <c r="W333" i="5"/>
  <c r="V333" i="5"/>
  <c r="W239" i="5"/>
  <c r="V239" i="5"/>
  <c r="W330" i="5"/>
  <c r="V330" i="5"/>
  <c r="W159" i="5"/>
  <c r="V159" i="5"/>
  <c r="W81" i="5"/>
  <c r="V81" i="5"/>
  <c r="T326" i="5"/>
  <c r="V307" i="5"/>
  <c r="V108" i="5"/>
  <c r="T8" i="5"/>
  <c r="U32" i="5"/>
  <c r="W32" i="5" s="1"/>
  <c r="W271" i="5"/>
  <c r="V271" i="5"/>
  <c r="W158" i="5"/>
  <c r="V158" i="5"/>
  <c r="W358" i="5"/>
  <c r="V358" i="5"/>
  <c r="W241" i="5"/>
  <c r="V241" i="5"/>
  <c r="W255" i="5"/>
  <c r="V255" i="5"/>
  <c r="T61" i="5"/>
  <c r="T327" i="5"/>
  <c r="W187" i="5"/>
  <c r="V187" i="5"/>
  <c r="W162" i="5"/>
  <c r="V162" i="5"/>
  <c r="W233" i="5"/>
  <c r="V233" i="5"/>
  <c r="W236" i="5"/>
  <c r="V236" i="5"/>
  <c r="X105" i="5"/>
  <c r="Y105" i="5"/>
  <c r="W209" i="5"/>
  <c r="V209" i="5"/>
  <c r="W63" i="5"/>
  <c r="V63" i="5"/>
  <c r="W143" i="5"/>
  <c r="V143" i="5"/>
  <c r="W59" i="5"/>
  <c r="V59" i="5"/>
  <c r="W287" i="5"/>
  <c r="V287" i="5"/>
  <c r="W31" i="5"/>
  <c r="V31" i="5"/>
  <c r="Y281" i="5"/>
  <c r="W222" i="5"/>
  <c r="V222" i="5"/>
  <c r="W148" i="5"/>
  <c r="V148" i="5"/>
  <c r="V218" i="5"/>
  <c r="W275" i="5"/>
  <c r="V275" i="5"/>
  <c r="W180" i="5"/>
  <c r="V180" i="5"/>
  <c r="W201" i="5"/>
  <c r="V201" i="5"/>
  <c r="V194" i="5"/>
  <c r="V4" i="5"/>
  <c r="W174" i="5"/>
  <c r="V174" i="5"/>
  <c r="V164" i="5"/>
  <c r="V228" i="5"/>
  <c r="W320" i="5"/>
  <c r="V320" i="5"/>
  <c r="W345" i="5"/>
  <c r="V345" i="5"/>
  <c r="T54" i="5"/>
  <c r="V146" i="5"/>
  <c r="V57" i="5"/>
  <c r="V100" i="5"/>
  <c r="V186" i="5"/>
  <c r="V360" i="5"/>
  <c r="W301" i="5"/>
  <c r="V301" i="5"/>
  <c r="V226" i="5"/>
  <c r="T347" i="5"/>
  <c r="V347" i="5" s="1"/>
  <c r="V92" i="5"/>
  <c r="T89" i="5"/>
  <c r="V89" i="5" s="1"/>
  <c r="W60" i="5"/>
  <c r="V60" i="5"/>
  <c r="V25" i="5"/>
  <c r="Y136" i="5"/>
  <c r="X136" i="5"/>
  <c r="W306" i="5"/>
  <c r="V306" i="5"/>
  <c r="X309" i="5"/>
  <c r="Y309" i="5"/>
  <c r="Y337" i="5"/>
  <c r="X337" i="5"/>
  <c r="W96" i="5"/>
  <c r="V96" i="5"/>
  <c r="W231" i="5"/>
  <c r="V231" i="5"/>
  <c r="Y280" i="5"/>
  <c r="X280" i="5"/>
  <c r="T67" i="5"/>
  <c r="W343" i="5"/>
  <c r="V343" i="5"/>
  <c r="Y65" i="5"/>
  <c r="X65" i="5"/>
  <c r="Z65" i="5" s="1"/>
  <c r="AA65" i="5" s="1"/>
  <c r="W237" i="5"/>
  <c r="V237" i="5"/>
  <c r="W288" i="5"/>
  <c r="V288" i="5"/>
  <c r="V79" i="5"/>
  <c r="T150" i="5"/>
  <c r="V341" i="5"/>
  <c r="V258" i="5"/>
  <c r="V109" i="5"/>
  <c r="W111" i="5"/>
  <c r="V111" i="5"/>
  <c r="W86" i="5"/>
  <c r="V86" i="5"/>
  <c r="W95" i="5"/>
  <c r="V95" i="5"/>
  <c r="W270" i="5"/>
  <c r="V270" i="5"/>
  <c r="W338" i="5"/>
  <c r="V338" i="5"/>
  <c r="W265" i="5"/>
  <c r="V265" i="5"/>
  <c r="V133" i="5"/>
  <c r="V17" i="5"/>
  <c r="W68" i="5"/>
  <c r="V68" i="5"/>
  <c r="W135" i="5"/>
  <c r="V135" i="5"/>
  <c r="Y325" i="5"/>
  <c r="Y11" i="5"/>
  <c r="X11" i="5"/>
  <c r="W47" i="5"/>
  <c r="V47" i="5"/>
  <c r="X113" i="5"/>
  <c r="Z113" i="5" s="1"/>
  <c r="AA113" i="5" s="1"/>
  <c r="Y113" i="5"/>
  <c r="W335" i="5"/>
  <c r="V335" i="5"/>
  <c r="V5" i="5"/>
  <c r="W97" i="5"/>
  <c r="V97" i="5"/>
  <c r="Y355" i="5"/>
  <c r="X355" i="5"/>
  <c r="X296" i="5"/>
  <c r="Y120" i="5"/>
  <c r="X120" i="5"/>
  <c r="Y19" i="5"/>
  <c r="X19" i="5"/>
  <c r="X82" i="5"/>
  <c r="W328" i="5"/>
  <c r="Y196" i="5"/>
  <c r="X196" i="5"/>
  <c r="T339" i="5"/>
  <c r="V339" i="5" s="1"/>
  <c r="Y262" i="5"/>
  <c r="X262" i="5"/>
  <c r="Z262" i="5" s="1"/>
  <c r="AA262" i="5" s="1"/>
  <c r="W123" i="5"/>
  <c r="V123" i="5"/>
  <c r="W6" i="5"/>
  <c r="V6" i="5"/>
  <c r="W166" i="5"/>
  <c r="V166" i="5"/>
  <c r="W51" i="5"/>
  <c r="V51" i="5"/>
  <c r="X354" i="5"/>
  <c r="Y354" i="5"/>
  <c r="W321" i="5"/>
  <c r="V321" i="5"/>
  <c r="W147" i="5"/>
  <c r="V147" i="5"/>
  <c r="Y346" i="5"/>
  <c r="X346" i="5"/>
  <c r="Z346" i="5" s="1"/>
  <c r="AA346" i="5" s="1"/>
  <c r="W331" i="5"/>
  <c r="V331" i="5"/>
  <c r="W190" i="5"/>
  <c r="V190" i="5"/>
  <c r="Y251" i="5"/>
  <c r="X251" i="5"/>
  <c r="Z251" i="5" s="1"/>
  <c r="AA251" i="5" s="1"/>
  <c r="X305" i="5"/>
  <c r="T198" i="5"/>
  <c r="Y117" i="5"/>
  <c r="X117" i="5"/>
  <c r="Y317" i="5"/>
  <c r="X317" i="5"/>
  <c r="W211" i="5"/>
  <c r="V211" i="5"/>
  <c r="W10" i="5"/>
  <c r="V10" i="5"/>
  <c r="W93" i="5"/>
  <c r="V93" i="5"/>
  <c r="W15" i="5"/>
  <c r="V15" i="5"/>
  <c r="V297" i="5"/>
  <c r="V178" i="5"/>
  <c r="W116" i="5"/>
  <c r="V116" i="5"/>
  <c r="V232" i="5"/>
  <c r="W319" i="5"/>
  <c r="V319" i="5"/>
  <c r="W268" i="5"/>
  <c r="V268" i="5"/>
  <c r="T64" i="5"/>
  <c r="W118" i="5"/>
  <c r="V118" i="5"/>
  <c r="V283" i="5"/>
  <c r="V203" i="5"/>
  <c r="W227" i="5"/>
  <c r="V227" i="5"/>
  <c r="T188" i="5"/>
  <c r="W45" i="5"/>
  <c r="V45" i="5"/>
  <c r="T34" i="5"/>
  <c r="W113" i="5"/>
  <c r="W329" i="5"/>
  <c r="W101" i="5"/>
  <c r="W57" i="5"/>
  <c r="W21" i="5"/>
  <c r="W137" i="5"/>
  <c r="W262" i="5"/>
  <c r="W17" i="5"/>
  <c r="U169" i="5"/>
  <c r="T169" i="5"/>
  <c r="U43" i="5"/>
  <c r="T43" i="5"/>
  <c r="W354" i="5"/>
  <c r="W184" i="5"/>
  <c r="U75" i="5"/>
  <c r="T75" i="5"/>
  <c r="T41" i="5"/>
  <c r="W307" i="5"/>
  <c r="W200" i="5"/>
  <c r="T140" i="5"/>
  <c r="T348" i="5"/>
  <c r="T99" i="5"/>
  <c r="T363" i="5"/>
  <c r="V363" i="5" s="1"/>
  <c r="T50" i="5"/>
  <c r="V50" i="5" s="1"/>
  <c r="T76" i="5"/>
  <c r="W297" i="5"/>
  <c r="W178" i="5"/>
  <c r="W5" i="5"/>
  <c r="W274" i="5"/>
  <c r="W204" i="5"/>
  <c r="T356" i="5"/>
  <c r="V356" i="5" s="1"/>
  <c r="T303" i="5"/>
  <c r="T312" i="5"/>
  <c r="T152" i="5"/>
  <c r="V152" i="5" s="1"/>
  <c r="T29" i="5"/>
  <c r="W4" i="5"/>
  <c r="W228" i="5"/>
  <c r="W25" i="5"/>
  <c r="T130" i="5"/>
  <c r="T46" i="5"/>
  <c r="T235" i="5"/>
  <c r="U83" i="5"/>
  <c r="T83" i="5"/>
  <c r="U252" i="5"/>
  <c r="T252" i="5"/>
  <c r="W217" i="5"/>
  <c r="W296" i="5"/>
  <c r="W120" i="5"/>
  <c r="W13" i="5"/>
  <c r="W85" i="5"/>
  <c r="U220" i="5"/>
  <c r="T220" i="5"/>
  <c r="U84" i="5"/>
  <c r="T84" i="5"/>
  <c r="U104" i="5"/>
  <c r="T104" i="5"/>
  <c r="U36" i="5"/>
  <c r="T36" i="5"/>
  <c r="W73" i="5"/>
  <c r="W11" i="5"/>
  <c r="W9" i="5"/>
  <c r="W232" i="5"/>
  <c r="W153" i="5"/>
  <c r="W266" i="5"/>
  <c r="W290" i="5"/>
  <c r="T62" i="5"/>
  <c r="T157" i="5"/>
  <c r="W203" i="5"/>
  <c r="U208" i="5"/>
  <c r="W208" i="5" s="1"/>
  <c r="U37" i="5"/>
  <c r="T37" i="5"/>
  <c r="U49" i="5"/>
  <c r="T49" i="5"/>
  <c r="U28" i="5"/>
  <c r="T28" i="5"/>
  <c r="U245" i="5"/>
  <c r="T245" i="5"/>
  <c r="W346" i="5"/>
  <c r="U193" i="5"/>
  <c r="T193" i="5"/>
  <c r="T132" i="5"/>
  <c r="V132" i="5" s="1"/>
  <c r="W305" i="5"/>
  <c r="U70" i="5"/>
  <c r="T70" i="5"/>
  <c r="T91" i="5"/>
  <c r="U52" i="5"/>
  <c r="T52" i="5"/>
  <c r="U242" i="5"/>
  <c r="T242" i="5"/>
  <c r="U124" i="5"/>
  <c r="T124" i="5"/>
  <c r="W171" i="5"/>
  <c r="W325" i="5"/>
  <c r="W121" i="5"/>
  <c r="W317" i="5"/>
  <c r="T7" i="5"/>
  <c r="W146" i="5"/>
  <c r="W299" i="5"/>
  <c r="W186" i="5"/>
  <c r="W77" i="5"/>
  <c r="W283" i="5"/>
  <c r="W281" i="5"/>
  <c r="U292" i="5"/>
  <c r="T292" i="5"/>
  <c r="U295" i="5"/>
  <c r="T295" i="5"/>
  <c r="U224" i="5"/>
  <c r="T224" i="5"/>
  <c r="U35" i="5"/>
  <c r="T35" i="5"/>
  <c r="U12" i="5"/>
  <c r="T12" i="5"/>
  <c r="U195" i="5"/>
  <c r="T195" i="5"/>
  <c r="U74" i="5"/>
  <c r="T74" i="5"/>
  <c r="U155" i="5"/>
  <c r="T155" i="5"/>
  <c r="U229" i="5"/>
  <c r="T229" i="5"/>
  <c r="U179" i="5"/>
  <c r="T179" i="5"/>
  <c r="U16" i="5"/>
  <c r="T16" i="5"/>
  <c r="U115" i="5"/>
  <c r="T115" i="5"/>
  <c r="U253" i="5"/>
  <c r="T253" i="5"/>
  <c r="U163" i="5"/>
  <c r="T163" i="5"/>
  <c r="U342" i="5"/>
  <c r="T342" i="5"/>
  <c r="U286" i="5"/>
  <c r="T286" i="5"/>
  <c r="U30" i="5"/>
  <c r="T30" i="5"/>
  <c r="W194" i="5"/>
  <c r="U230" i="5"/>
  <c r="T230" i="5"/>
  <c r="W315" i="5"/>
  <c r="U58" i="5"/>
  <c r="T58" i="5"/>
  <c r="U336" i="5"/>
  <c r="T336" i="5"/>
  <c r="W341" i="5"/>
  <c r="W258" i="5"/>
  <c r="W109" i="5"/>
  <c r="U90" i="5"/>
  <c r="T90" i="5"/>
  <c r="V90" i="5" s="1"/>
  <c r="U39" i="5"/>
  <c r="T39" i="5"/>
  <c r="W355" i="5"/>
  <c r="U110" i="5"/>
  <c r="T110" i="5"/>
  <c r="U167" i="5"/>
  <c r="T167" i="5"/>
  <c r="W196" i="5"/>
  <c r="W267" i="5"/>
  <c r="W289" i="5"/>
  <c r="U24" i="5"/>
  <c r="T24" i="5"/>
  <c r="U102" i="5"/>
  <c r="T102" i="5"/>
  <c r="U340" i="5"/>
  <c r="T340" i="5"/>
  <c r="V340" i="5" s="1"/>
  <c r="U160" i="5"/>
  <c r="T160" i="5"/>
  <c r="U302" i="5"/>
  <c r="T302" i="5"/>
  <c r="U154" i="5"/>
  <c r="T154" i="5"/>
  <c r="U273" i="5"/>
  <c r="T273" i="5"/>
  <c r="V273" i="5" s="1"/>
  <c r="U33" i="5"/>
  <c r="T33" i="5"/>
  <c r="U173" i="5"/>
  <c r="T173" i="5"/>
  <c r="U138" i="5"/>
  <c r="T138" i="5"/>
  <c r="U56" i="5"/>
  <c r="T56" i="5"/>
  <c r="V56" i="5" s="1"/>
  <c r="U260" i="5"/>
  <c r="T260" i="5"/>
  <c r="U38" i="5"/>
  <c r="T38" i="5"/>
  <c r="U332" i="5"/>
  <c r="T332" i="5"/>
  <c r="U261" i="5"/>
  <c r="T261" i="5"/>
  <c r="V261" i="5" s="1"/>
  <c r="U53" i="5"/>
  <c r="T53" i="5"/>
  <c r="U14" i="5"/>
  <c r="T14" i="5"/>
  <c r="U212" i="5"/>
  <c r="T212" i="5"/>
  <c r="U352" i="5"/>
  <c r="T352" i="5"/>
  <c r="V352" i="5" s="1"/>
  <c r="U362" i="5"/>
  <c r="T362" i="5"/>
  <c r="U257" i="5"/>
  <c r="T257" i="5"/>
  <c r="U316" i="5"/>
  <c r="T316" i="5"/>
  <c r="U264" i="5"/>
  <c r="T264" i="5"/>
  <c r="V264" i="5" s="1"/>
  <c r="U98" i="5"/>
  <c r="T98" i="5"/>
  <c r="U176" i="5"/>
  <c r="T176" i="5"/>
  <c r="U311" i="5"/>
  <c r="T311" i="5"/>
  <c r="U40" i="5"/>
  <c r="T40" i="5"/>
  <c r="U223" i="5"/>
  <c r="T223" i="5"/>
  <c r="U103" i="5"/>
  <c r="T103" i="5"/>
  <c r="W129" i="5"/>
  <c r="W100" i="5"/>
  <c r="W65" i="5"/>
  <c r="U263" i="5"/>
  <c r="T263" i="5"/>
  <c r="U238" i="5"/>
  <c r="T238" i="5"/>
  <c r="W337" i="5"/>
  <c r="W213" i="5"/>
  <c r="U314" i="5"/>
  <c r="T314" i="5"/>
  <c r="U202" i="5"/>
  <c r="T202" i="5"/>
  <c r="V202" i="5" s="1"/>
  <c r="U221" i="5"/>
  <c r="T221" i="5"/>
  <c r="U122" i="5"/>
  <c r="T122" i="5"/>
  <c r="U215" i="5"/>
  <c r="T215" i="5"/>
  <c r="U197" i="5"/>
  <c r="T197" i="5"/>
  <c r="V197" i="5" s="1"/>
  <c r="U156" i="5"/>
  <c r="T156" i="5"/>
  <c r="U27" i="5"/>
  <c r="T27" i="5"/>
  <c r="U66" i="5"/>
  <c r="T66" i="5"/>
  <c r="U112" i="5"/>
  <c r="T112" i="5"/>
  <c r="V112" i="5" s="1"/>
  <c r="W144" i="5"/>
  <c r="U20" i="5"/>
  <c r="T20" i="5"/>
  <c r="U142" i="5"/>
  <c r="T142" i="5"/>
  <c r="W251" i="5"/>
  <c r="W309" i="5"/>
  <c r="W105" i="5"/>
  <c r="U145" i="5"/>
  <c r="T145" i="5"/>
  <c r="U80" i="5"/>
  <c r="T80" i="5"/>
  <c r="W19" i="5"/>
  <c r="U141" i="5"/>
  <c r="T141" i="5"/>
  <c r="U214" i="5"/>
  <c r="T214" i="5"/>
  <c r="W226" i="5"/>
  <c r="W347" i="5"/>
  <c r="W92" i="5"/>
  <c r="U210" i="5"/>
  <c r="T210" i="5"/>
  <c r="U249" i="5"/>
  <c r="T249" i="5"/>
  <c r="U127" i="5"/>
  <c r="T127" i="5"/>
  <c r="U22" i="5"/>
  <c r="T22" i="5"/>
  <c r="U189" i="5"/>
  <c r="T189" i="5"/>
  <c r="U114" i="5"/>
  <c r="T114" i="5"/>
  <c r="U161" i="5"/>
  <c r="T161" i="5"/>
  <c r="U69" i="5"/>
  <c r="T69" i="5"/>
  <c r="U219" i="5"/>
  <c r="T219" i="5"/>
  <c r="U42" i="5"/>
  <c r="T42" i="5"/>
  <c r="U88" i="5"/>
  <c r="T88" i="5"/>
  <c r="U359" i="5"/>
  <c r="T359" i="5"/>
  <c r="W164" i="5"/>
  <c r="U183" i="5"/>
  <c r="T183" i="5"/>
  <c r="W82" i="5"/>
  <c r="W360" i="5"/>
  <c r="W117" i="5"/>
  <c r="U205" i="5"/>
  <c r="T205" i="5"/>
  <c r="U294" i="5"/>
  <c r="T294" i="5"/>
  <c r="U139" i="5"/>
  <c r="T139" i="5"/>
  <c r="U276" i="5"/>
  <c r="T276" i="5"/>
  <c r="U106" i="5"/>
  <c r="T106" i="5"/>
  <c r="U272" i="5"/>
  <c r="T272" i="5"/>
  <c r="U165" i="5"/>
  <c r="T165" i="5"/>
  <c r="U291" i="5"/>
  <c r="T291" i="5"/>
  <c r="U298" i="5"/>
  <c r="T298" i="5"/>
  <c r="U256" i="5"/>
  <c r="T256" i="5"/>
  <c r="U324" i="5"/>
  <c r="T324" i="5"/>
  <c r="U216" i="5"/>
  <c r="T216" i="5"/>
  <c r="U225" i="5"/>
  <c r="T225" i="5"/>
  <c r="U182" i="5"/>
  <c r="T182" i="5"/>
  <c r="U48" i="5"/>
  <c r="T48" i="5"/>
  <c r="W108" i="5"/>
  <c r="W132" i="5"/>
  <c r="U248" i="5"/>
  <c r="T248" i="5"/>
  <c r="U240" i="5"/>
  <c r="T240" i="5"/>
  <c r="U175" i="5"/>
  <c r="T175" i="5"/>
  <c r="U78" i="5"/>
  <c r="T78" i="5"/>
  <c r="W133" i="5"/>
  <c r="W339" i="5"/>
  <c r="U107" i="5"/>
  <c r="T107" i="5"/>
  <c r="U181" i="5"/>
  <c r="T181" i="5"/>
  <c r="U177" i="5"/>
  <c r="T177" i="5"/>
  <c r="U259" i="5"/>
  <c r="T259" i="5"/>
  <c r="U308" i="5"/>
  <c r="T308" i="5"/>
  <c r="U234" i="5"/>
  <c r="T234" i="5"/>
  <c r="U244" i="5"/>
  <c r="T244" i="5"/>
  <c r="U284" i="5"/>
  <c r="T284" i="5"/>
  <c r="U285" i="5"/>
  <c r="T285" i="5"/>
  <c r="U361" i="5"/>
  <c r="T361" i="5"/>
  <c r="U119" i="5"/>
  <c r="T119" i="5"/>
  <c r="U72" i="5"/>
  <c r="T72" i="5"/>
  <c r="U279" i="5"/>
  <c r="T279" i="5"/>
  <c r="V279" i="5" s="1"/>
  <c r="U304" i="5"/>
  <c r="T304" i="5"/>
  <c r="U23" i="5"/>
  <c r="T23" i="5"/>
  <c r="Q61" i="4"/>
  <c r="S61" i="4" s="1"/>
  <c r="R270" i="4"/>
  <c r="Q91" i="4"/>
  <c r="S164" i="4"/>
  <c r="S278" i="4"/>
  <c r="Z278" i="4" s="1"/>
  <c r="R296" i="4"/>
  <c r="S296" i="4" s="1"/>
  <c r="Q46" i="4"/>
  <c r="S46" i="4" s="1"/>
  <c r="Z46" i="4" s="1"/>
  <c r="S325" i="4"/>
  <c r="S58" i="4"/>
  <c r="S222" i="4"/>
  <c r="S249" i="4"/>
  <c r="R238" i="4"/>
  <c r="S284" i="4"/>
  <c r="Y284" i="4" s="1"/>
  <c r="Q161" i="4"/>
  <c r="AC311" i="4"/>
  <c r="AD311" i="4" s="1"/>
  <c r="AF311" i="4" s="1"/>
  <c r="AB44" i="4"/>
  <c r="AD44" i="4" s="1"/>
  <c r="AF44" i="4" s="1"/>
  <c r="R195" i="4"/>
  <c r="R143" i="4"/>
  <c r="R181" i="4"/>
  <c r="S181" i="4" s="1"/>
  <c r="S220" i="4"/>
  <c r="S314" i="4"/>
  <c r="Q362" i="4"/>
  <c r="S268" i="4"/>
  <c r="Y268" i="4" s="1"/>
  <c r="S329" i="4"/>
  <c r="R273" i="4"/>
  <c r="V346" i="4"/>
  <c r="S299" i="4"/>
  <c r="V341" i="4"/>
  <c r="AB341" i="4" s="1"/>
  <c r="R122" i="4"/>
  <c r="R105" i="4"/>
  <c r="S265" i="4"/>
  <c r="W352" i="4"/>
  <c r="AJ35" i="4"/>
  <c r="AI35" i="4"/>
  <c r="T35" i="4"/>
  <c r="U35" i="4"/>
  <c r="AI188" i="4"/>
  <c r="AJ188" i="4"/>
  <c r="U188" i="4"/>
  <c r="T188" i="4"/>
  <c r="AI277" i="4"/>
  <c r="AJ277" i="4"/>
  <c r="T277" i="4"/>
  <c r="U277" i="4"/>
  <c r="AI282" i="4"/>
  <c r="AJ282" i="4"/>
  <c r="U282" i="4"/>
  <c r="T282" i="4"/>
  <c r="AI125" i="4"/>
  <c r="AJ125" i="4"/>
  <c r="T125" i="4"/>
  <c r="U125" i="4"/>
  <c r="Q151" i="4"/>
  <c r="R328" i="4"/>
  <c r="R236" i="4"/>
  <c r="AJ159" i="4"/>
  <c r="AI159" i="4"/>
  <c r="T159" i="4"/>
  <c r="U159" i="4"/>
  <c r="AJ187" i="4"/>
  <c r="AI187" i="4"/>
  <c r="T187" i="4"/>
  <c r="U187" i="4"/>
  <c r="AI36" i="4"/>
  <c r="AJ36" i="4"/>
  <c r="T36" i="4"/>
  <c r="X36" i="4" s="1"/>
  <c r="U36" i="4"/>
  <c r="AI312" i="4"/>
  <c r="AJ312" i="4"/>
  <c r="T312" i="4"/>
  <c r="U312" i="4"/>
  <c r="S74" i="4"/>
  <c r="AI128" i="4"/>
  <c r="AJ128" i="4"/>
  <c r="T128" i="4"/>
  <c r="U128" i="4"/>
  <c r="AI235" i="4"/>
  <c r="AJ235" i="4"/>
  <c r="T235" i="4"/>
  <c r="U235" i="4"/>
  <c r="AI146" i="4"/>
  <c r="AJ146" i="4"/>
  <c r="U146" i="4"/>
  <c r="T146" i="4"/>
  <c r="AI194" i="4"/>
  <c r="AJ194" i="4"/>
  <c r="U194" i="4"/>
  <c r="T194" i="4"/>
  <c r="V194" i="4" s="1"/>
  <c r="AJ79" i="4"/>
  <c r="AI79" i="4"/>
  <c r="U79" i="4"/>
  <c r="T79" i="4"/>
  <c r="AI186" i="4"/>
  <c r="AJ186" i="4"/>
  <c r="T186" i="4"/>
  <c r="U186" i="4"/>
  <c r="AI52" i="4"/>
  <c r="AJ52" i="4"/>
  <c r="T52" i="4"/>
  <c r="U52" i="4"/>
  <c r="Q115" i="4"/>
  <c r="AI189" i="4"/>
  <c r="AJ189" i="4"/>
  <c r="T189" i="4"/>
  <c r="U189" i="4"/>
  <c r="AJ143" i="4"/>
  <c r="AI143" i="4"/>
  <c r="T143" i="4"/>
  <c r="U143" i="4"/>
  <c r="AI50" i="4"/>
  <c r="AJ50" i="4"/>
  <c r="T50" i="4"/>
  <c r="U50" i="4"/>
  <c r="Q109" i="4"/>
  <c r="AI77" i="4"/>
  <c r="AJ77" i="4"/>
  <c r="T77" i="4"/>
  <c r="U77" i="4"/>
  <c r="X77" i="4" s="1"/>
  <c r="AI20" i="4"/>
  <c r="AJ20" i="4"/>
  <c r="T20" i="4"/>
  <c r="U20" i="4"/>
  <c r="V358" i="4"/>
  <c r="AC278" i="4"/>
  <c r="AD278" i="4" s="1"/>
  <c r="AF278" i="4" s="1"/>
  <c r="AC341" i="4"/>
  <c r="AD341" i="4" s="1"/>
  <c r="AF341" i="4" s="1"/>
  <c r="Y333" i="4"/>
  <c r="AA333" i="4" s="1"/>
  <c r="AE333" i="4" s="1"/>
  <c r="R246" i="4"/>
  <c r="R107" i="4"/>
  <c r="S107" i="4" s="1"/>
  <c r="S254" i="4"/>
  <c r="S52" i="4"/>
  <c r="S335" i="4"/>
  <c r="Y335" i="4" s="1"/>
  <c r="AI161" i="4"/>
  <c r="AJ161" i="4"/>
  <c r="T161" i="4"/>
  <c r="U161" i="4"/>
  <c r="AI98" i="4"/>
  <c r="AJ98" i="4"/>
  <c r="T98" i="4"/>
  <c r="U98" i="4"/>
  <c r="AI356" i="4"/>
  <c r="AJ356" i="4"/>
  <c r="U356" i="4"/>
  <c r="T356" i="4"/>
  <c r="AJ43" i="4"/>
  <c r="AI43" i="4"/>
  <c r="U43" i="4"/>
  <c r="T43" i="4"/>
  <c r="AI48" i="4"/>
  <c r="AJ48" i="4"/>
  <c r="T48" i="4"/>
  <c r="U48" i="4"/>
  <c r="AI253" i="4"/>
  <c r="AJ253" i="4"/>
  <c r="U253" i="4"/>
  <c r="T253" i="4"/>
  <c r="AI148" i="4"/>
  <c r="AJ148" i="4"/>
  <c r="T148" i="4"/>
  <c r="U148" i="4"/>
  <c r="AI258" i="4"/>
  <c r="AJ258" i="4"/>
  <c r="T258" i="4"/>
  <c r="U258" i="4"/>
  <c r="AI30" i="4"/>
  <c r="AJ30" i="4"/>
  <c r="T30" i="4"/>
  <c r="U30" i="4"/>
  <c r="AJ7" i="4"/>
  <c r="U7" i="4"/>
  <c r="T7" i="4"/>
  <c r="AI21" i="4"/>
  <c r="AJ21" i="4"/>
  <c r="T21" i="4"/>
  <c r="U21" i="4"/>
  <c r="AJ135" i="4"/>
  <c r="AI135" i="4"/>
  <c r="U135" i="4"/>
  <c r="T135" i="4"/>
  <c r="AI118" i="4"/>
  <c r="AJ118" i="4"/>
  <c r="T118" i="4"/>
  <c r="U118" i="4"/>
  <c r="AI209" i="4"/>
  <c r="AJ209" i="4"/>
  <c r="T209" i="4"/>
  <c r="U209" i="4"/>
  <c r="AI80" i="4"/>
  <c r="AJ80" i="4"/>
  <c r="T80" i="4"/>
  <c r="U80" i="4"/>
  <c r="AI351" i="4"/>
  <c r="AJ351" i="4"/>
  <c r="T351" i="4"/>
  <c r="U351" i="4"/>
  <c r="AI106" i="4"/>
  <c r="AJ106" i="4"/>
  <c r="U106" i="4"/>
  <c r="T106" i="4"/>
  <c r="Q339" i="4"/>
  <c r="AJ167" i="4"/>
  <c r="AI167" i="4"/>
  <c r="T167" i="4"/>
  <c r="U167" i="4"/>
  <c r="AI224" i="4"/>
  <c r="AJ224" i="4"/>
  <c r="T224" i="4"/>
  <c r="U224" i="4"/>
  <c r="AI88" i="4"/>
  <c r="AJ88" i="4"/>
  <c r="T88" i="4"/>
  <c r="U88" i="4"/>
  <c r="Q274" i="4"/>
  <c r="R214" i="4"/>
  <c r="Q283" i="4"/>
  <c r="Q51" i="4"/>
  <c r="AJ95" i="4"/>
  <c r="AI95" i="4"/>
  <c r="U95" i="4"/>
  <c r="T95" i="4"/>
  <c r="AI60" i="4"/>
  <c r="AJ60" i="4"/>
  <c r="T60" i="4"/>
  <c r="U60" i="4"/>
  <c r="W295" i="4"/>
  <c r="AI82" i="4"/>
  <c r="AJ82" i="4"/>
  <c r="U82" i="4"/>
  <c r="T82" i="4"/>
  <c r="V82" i="4" s="1"/>
  <c r="AB82" i="4" s="1"/>
  <c r="R226" i="4"/>
  <c r="AJ119" i="4"/>
  <c r="AI119" i="4"/>
  <c r="U119" i="4"/>
  <c r="T119" i="4"/>
  <c r="X119" i="4" s="1"/>
  <c r="S346" i="4"/>
  <c r="AI228" i="4"/>
  <c r="AJ228" i="4"/>
  <c r="T228" i="4"/>
  <c r="U228" i="4"/>
  <c r="AJ131" i="4"/>
  <c r="AI131" i="4"/>
  <c r="T131" i="4"/>
  <c r="U131" i="4"/>
  <c r="AI122" i="4"/>
  <c r="AJ122" i="4"/>
  <c r="T122" i="4"/>
  <c r="U122" i="4"/>
  <c r="AI166" i="4"/>
  <c r="AJ166" i="4"/>
  <c r="T166" i="4"/>
  <c r="X166" i="4" s="1"/>
  <c r="U166" i="4"/>
  <c r="AI34" i="4"/>
  <c r="AJ34" i="4"/>
  <c r="T34" i="4"/>
  <c r="U34" i="4"/>
  <c r="AI357" i="4"/>
  <c r="AJ357" i="4"/>
  <c r="T357" i="4"/>
  <c r="U357" i="4"/>
  <c r="AI172" i="4"/>
  <c r="AJ172" i="4"/>
  <c r="T172" i="4"/>
  <c r="U172" i="4"/>
  <c r="AI327" i="4"/>
  <c r="AJ327" i="4"/>
  <c r="U327" i="4"/>
  <c r="X327" i="4" s="1"/>
  <c r="T327" i="4"/>
  <c r="AI144" i="4"/>
  <c r="AJ144" i="4"/>
  <c r="U144" i="4"/>
  <c r="X144" i="4" s="1"/>
  <c r="T144" i="4"/>
  <c r="AI325" i="4"/>
  <c r="AJ325" i="4"/>
  <c r="T325" i="4"/>
  <c r="X325" i="4" s="1"/>
  <c r="U325" i="4"/>
  <c r="R178" i="4"/>
  <c r="AI177" i="4"/>
  <c r="AJ177" i="4"/>
  <c r="T177" i="4"/>
  <c r="U177" i="4"/>
  <c r="AI61" i="4"/>
  <c r="AJ61" i="4"/>
  <c r="T61" i="4"/>
  <c r="U61" i="4"/>
  <c r="AJ139" i="4"/>
  <c r="AI139" i="4"/>
  <c r="T139" i="4"/>
  <c r="U139" i="4"/>
  <c r="AI74" i="4"/>
  <c r="AJ74" i="4"/>
  <c r="T74" i="4"/>
  <c r="U74" i="4"/>
  <c r="AI214" i="4"/>
  <c r="AJ214" i="4"/>
  <c r="U214" i="4"/>
  <c r="T214" i="4"/>
  <c r="AI153" i="4"/>
  <c r="AJ153" i="4"/>
  <c r="T153" i="4"/>
  <c r="U153" i="4"/>
  <c r="AJ111" i="4"/>
  <c r="AI111" i="4"/>
  <c r="T111" i="4"/>
  <c r="U111" i="4"/>
  <c r="AI54" i="4"/>
  <c r="AJ54" i="4"/>
  <c r="T54" i="4"/>
  <c r="U54" i="4"/>
  <c r="AI249" i="4"/>
  <c r="AJ249" i="4"/>
  <c r="T249" i="4"/>
  <c r="U249" i="4"/>
  <c r="AI212" i="4"/>
  <c r="AJ212" i="4"/>
  <c r="U212" i="4"/>
  <c r="T212" i="4"/>
  <c r="R358" i="4"/>
  <c r="S358" i="4" s="1"/>
  <c r="AI292" i="4"/>
  <c r="AJ292" i="4"/>
  <c r="U292" i="4"/>
  <c r="T292" i="4"/>
  <c r="Y212" i="4"/>
  <c r="Z212" i="4"/>
  <c r="V107" i="4"/>
  <c r="AB332" i="4"/>
  <c r="AD332" i="4" s="1"/>
  <c r="AF332" i="4" s="1"/>
  <c r="AI288" i="4"/>
  <c r="AJ288" i="4"/>
  <c r="T288" i="4"/>
  <c r="U288" i="4"/>
  <c r="AI323" i="4"/>
  <c r="AJ323" i="4"/>
  <c r="T323" i="4"/>
  <c r="U323" i="4"/>
  <c r="X323" i="4" s="1"/>
  <c r="AI269" i="4"/>
  <c r="AJ269" i="4"/>
  <c r="T269" i="4"/>
  <c r="U269" i="4"/>
  <c r="AI217" i="4"/>
  <c r="AJ217" i="4"/>
  <c r="T217" i="4"/>
  <c r="U217" i="4"/>
  <c r="AI178" i="4"/>
  <c r="AJ178" i="4"/>
  <c r="T178" i="4"/>
  <c r="U178" i="4"/>
  <c r="AI329" i="4"/>
  <c r="AJ329" i="4"/>
  <c r="T329" i="4"/>
  <c r="U329" i="4"/>
  <c r="Q82" i="4"/>
  <c r="AI355" i="4"/>
  <c r="AJ355" i="4"/>
  <c r="U355" i="4"/>
  <c r="T355" i="4"/>
  <c r="X355" i="4" s="1"/>
  <c r="R288" i="4"/>
  <c r="AI185" i="4"/>
  <c r="AJ185" i="4"/>
  <c r="T185" i="4"/>
  <c r="U185" i="4"/>
  <c r="AJ6" i="4"/>
  <c r="T6" i="4"/>
  <c r="U6" i="4"/>
  <c r="X6" i="4" s="1"/>
  <c r="AJ59" i="4"/>
  <c r="AI59" i="4"/>
  <c r="T59" i="4"/>
  <c r="U59" i="4"/>
  <c r="AJ55" i="4"/>
  <c r="AI55" i="4"/>
  <c r="T55" i="4"/>
  <c r="U55" i="4"/>
  <c r="AI112" i="4"/>
  <c r="AJ112" i="4"/>
  <c r="U112" i="4"/>
  <c r="T112" i="4"/>
  <c r="AI237" i="4"/>
  <c r="AJ237" i="4"/>
  <c r="T237" i="4"/>
  <c r="U237" i="4"/>
  <c r="Q93" i="4"/>
  <c r="AI298" i="4"/>
  <c r="AJ298" i="4"/>
  <c r="T298" i="4"/>
  <c r="U298" i="4"/>
  <c r="AI314" i="4"/>
  <c r="AJ314" i="4"/>
  <c r="U314" i="4"/>
  <c r="T314" i="4"/>
  <c r="AI110" i="4"/>
  <c r="AJ110" i="4"/>
  <c r="U110" i="4"/>
  <c r="T110" i="4"/>
  <c r="S354" i="4"/>
  <c r="AI240" i="4"/>
  <c r="AJ240" i="4"/>
  <c r="T240" i="4"/>
  <c r="U240" i="4"/>
  <c r="AI306" i="4"/>
  <c r="AJ306" i="4"/>
  <c r="U306" i="4"/>
  <c r="T306" i="4"/>
  <c r="AJ8" i="4"/>
  <c r="T8" i="4"/>
  <c r="X8" i="4" s="1"/>
  <c r="U8" i="4"/>
  <c r="AI289" i="4"/>
  <c r="AJ289" i="4"/>
  <c r="U289" i="4"/>
  <c r="T289" i="4"/>
  <c r="AJ155" i="4"/>
  <c r="AI155" i="4"/>
  <c r="U155" i="4"/>
  <c r="T155" i="4"/>
  <c r="AI270" i="4"/>
  <c r="AJ270" i="4"/>
  <c r="T270" i="4"/>
  <c r="U270" i="4"/>
  <c r="AJ175" i="4"/>
  <c r="AI175" i="4"/>
  <c r="U175" i="4"/>
  <c r="X175" i="4" s="1"/>
  <c r="T175" i="4"/>
  <c r="AI222" i="4"/>
  <c r="AJ222" i="4"/>
  <c r="U222" i="4"/>
  <c r="T222" i="4"/>
  <c r="R147" i="4"/>
  <c r="S216" i="4"/>
  <c r="Y216" i="4" s="1"/>
  <c r="R202" i="4"/>
  <c r="S68" i="4"/>
  <c r="AI318" i="4"/>
  <c r="AJ318" i="4"/>
  <c r="T318" i="4"/>
  <c r="U318" i="4"/>
  <c r="AI120" i="4"/>
  <c r="AJ120" i="4"/>
  <c r="T120" i="4"/>
  <c r="U120" i="4"/>
  <c r="AI73" i="4"/>
  <c r="AJ73" i="4"/>
  <c r="U73" i="4"/>
  <c r="T73" i="4"/>
  <c r="AI271" i="4"/>
  <c r="AJ271" i="4"/>
  <c r="T271" i="4"/>
  <c r="U271" i="4"/>
  <c r="AI94" i="4"/>
  <c r="AJ94" i="4"/>
  <c r="U94" i="4"/>
  <c r="T94" i="4"/>
  <c r="AI244" i="4"/>
  <c r="AJ244" i="4"/>
  <c r="T244" i="4"/>
  <c r="U244" i="4"/>
  <c r="AI326" i="4"/>
  <c r="AJ326" i="4"/>
  <c r="T326" i="4"/>
  <c r="U326" i="4"/>
  <c r="AI241" i="4"/>
  <c r="AJ241" i="4"/>
  <c r="T241" i="4"/>
  <c r="U241" i="4"/>
  <c r="AI245" i="4"/>
  <c r="AJ245" i="4"/>
  <c r="U245" i="4"/>
  <c r="T245" i="4"/>
  <c r="AI26" i="4"/>
  <c r="AJ26" i="4"/>
  <c r="T26" i="4"/>
  <c r="U26" i="4"/>
  <c r="AI134" i="4"/>
  <c r="AJ134" i="4"/>
  <c r="T134" i="4"/>
  <c r="U134" i="4"/>
  <c r="AJ63" i="4"/>
  <c r="AI63" i="4"/>
  <c r="U63" i="4"/>
  <c r="T63" i="4"/>
  <c r="Q307" i="4"/>
  <c r="R53" i="4"/>
  <c r="AI297" i="4"/>
  <c r="AJ297" i="4"/>
  <c r="U297" i="4"/>
  <c r="T297" i="4"/>
  <c r="AJ103" i="4"/>
  <c r="AI103" i="4"/>
  <c r="U103" i="4"/>
  <c r="T103" i="4"/>
  <c r="AI239" i="4"/>
  <c r="AJ239" i="4"/>
  <c r="U239" i="4"/>
  <c r="T239" i="4"/>
  <c r="AI133" i="4"/>
  <c r="AJ133" i="4"/>
  <c r="T133" i="4"/>
  <c r="U133" i="4"/>
  <c r="R243" i="4"/>
  <c r="Q200" i="4"/>
  <c r="AI272" i="4"/>
  <c r="AJ272" i="4"/>
  <c r="T272" i="4"/>
  <c r="U272" i="4"/>
  <c r="AJ195" i="4"/>
  <c r="AI195" i="4"/>
  <c r="T195" i="4"/>
  <c r="U195" i="4"/>
  <c r="AJ191" i="4"/>
  <c r="AI191" i="4"/>
  <c r="U191" i="4"/>
  <c r="T191" i="4"/>
  <c r="AJ39" i="4"/>
  <c r="AI39" i="4"/>
  <c r="T39" i="4"/>
  <c r="U39" i="4"/>
  <c r="AI84" i="4"/>
  <c r="AJ84" i="4"/>
  <c r="T84" i="4"/>
  <c r="U84" i="4"/>
  <c r="AJ115" i="4"/>
  <c r="AI115" i="4"/>
  <c r="T115" i="4"/>
  <c r="U115" i="4"/>
  <c r="AI353" i="4"/>
  <c r="AJ353" i="4"/>
  <c r="T353" i="4"/>
  <c r="U353" i="4"/>
  <c r="Q247" i="4"/>
  <c r="AI86" i="4"/>
  <c r="AJ86" i="4"/>
  <c r="U86" i="4"/>
  <c r="T86" i="4"/>
  <c r="AI18" i="4"/>
  <c r="AJ18" i="4"/>
  <c r="T18" i="4"/>
  <c r="U18" i="4"/>
  <c r="AI230" i="4"/>
  <c r="AJ230" i="4"/>
  <c r="U230" i="4"/>
  <c r="T230" i="4"/>
  <c r="AI140" i="4"/>
  <c r="AJ140" i="4"/>
  <c r="T140" i="4"/>
  <c r="U140" i="4"/>
  <c r="AI193" i="4"/>
  <c r="AJ193" i="4"/>
  <c r="T193" i="4"/>
  <c r="U193" i="4"/>
  <c r="AI328" i="4"/>
  <c r="AJ328" i="4"/>
  <c r="T328" i="4"/>
  <c r="U328" i="4"/>
  <c r="AI117" i="4"/>
  <c r="AJ117" i="4"/>
  <c r="T117" i="4"/>
  <c r="U117" i="4"/>
  <c r="AI93" i="4"/>
  <c r="AJ93" i="4"/>
  <c r="T93" i="4"/>
  <c r="U93" i="4"/>
  <c r="AJ337" i="4"/>
  <c r="AI337" i="4"/>
  <c r="U337" i="4"/>
  <c r="T337" i="4"/>
  <c r="W359" i="4"/>
  <c r="S359" i="4"/>
  <c r="Q81" i="4"/>
  <c r="AI45" i="4"/>
  <c r="AJ45" i="4"/>
  <c r="T45" i="4"/>
  <c r="U45" i="4"/>
  <c r="AJ123" i="4"/>
  <c r="AI123" i="4"/>
  <c r="T123" i="4"/>
  <c r="U123" i="4"/>
  <c r="Z58" i="4"/>
  <c r="Y58" i="4"/>
  <c r="AI137" i="4"/>
  <c r="AJ137" i="4"/>
  <c r="U137" i="4"/>
  <c r="T137" i="4"/>
  <c r="X137" i="4" s="1"/>
  <c r="AI260" i="4"/>
  <c r="AJ260" i="4"/>
  <c r="T260" i="4"/>
  <c r="U260" i="4"/>
  <c r="AI121" i="4"/>
  <c r="AJ121" i="4"/>
  <c r="U121" i="4"/>
  <c r="T121" i="4"/>
  <c r="V121" i="4" s="1"/>
  <c r="R338" i="4"/>
  <c r="W338" i="4" s="1"/>
  <c r="AI254" i="4"/>
  <c r="AJ254" i="4"/>
  <c r="U254" i="4"/>
  <c r="T254" i="4"/>
  <c r="X254" i="4" s="1"/>
  <c r="AI345" i="4"/>
  <c r="AJ345" i="4"/>
  <c r="U345" i="4"/>
  <c r="T345" i="4"/>
  <c r="Y206" i="4"/>
  <c r="Z206" i="4"/>
  <c r="AJ151" i="4"/>
  <c r="AI151" i="4"/>
  <c r="T151" i="4"/>
  <c r="U151" i="4"/>
  <c r="X151" i="4" s="1"/>
  <c r="S352" i="4"/>
  <c r="AI156" i="4"/>
  <c r="AJ156" i="4"/>
  <c r="T156" i="4"/>
  <c r="U156" i="4"/>
  <c r="AI196" i="4"/>
  <c r="AJ196" i="4"/>
  <c r="T196" i="4"/>
  <c r="U196" i="4"/>
  <c r="AI221" i="4"/>
  <c r="AJ221" i="4"/>
  <c r="T221" i="4"/>
  <c r="U221" i="4"/>
  <c r="AJ179" i="4"/>
  <c r="AI179" i="4"/>
  <c r="U179" i="4"/>
  <c r="T179" i="4"/>
  <c r="AI263" i="4"/>
  <c r="AJ263" i="4"/>
  <c r="T263" i="4"/>
  <c r="U263" i="4"/>
  <c r="X263" i="4" s="1"/>
  <c r="AI313" i="4"/>
  <c r="AJ313" i="4"/>
  <c r="T313" i="4"/>
  <c r="U313" i="4"/>
  <c r="AI197" i="4"/>
  <c r="AJ197" i="4"/>
  <c r="T197" i="4"/>
  <c r="U197" i="4"/>
  <c r="X197" i="4" s="1"/>
  <c r="Q313" i="4"/>
  <c r="AJ19" i="4"/>
  <c r="AI19" i="4"/>
  <c r="T19" i="4"/>
  <c r="U19" i="4"/>
  <c r="AI283" i="4"/>
  <c r="AJ283" i="4"/>
  <c r="T283" i="4"/>
  <c r="U283" i="4"/>
  <c r="AJ350" i="4"/>
  <c r="AI350" i="4"/>
  <c r="T350" i="4"/>
  <c r="U350" i="4"/>
  <c r="AJ5" i="4"/>
  <c r="T5" i="4"/>
  <c r="U5" i="4"/>
  <c r="AI149" i="4"/>
  <c r="AJ149" i="4"/>
  <c r="T149" i="4"/>
  <c r="U149" i="4"/>
  <c r="AI165" i="4"/>
  <c r="AJ165" i="4"/>
  <c r="U165" i="4"/>
  <c r="T165" i="4"/>
  <c r="AI360" i="4"/>
  <c r="AJ360" i="4"/>
  <c r="T360" i="4"/>
  <c r="U360" i="4"/>
  <c r="Q286" i="4"/>
  <c r="Q343" i="4"/>
  <c r="AI344" i="4"/>
  <c r="AJ344" i="4"/>
  <c r="U344" i="4"/>
  <c r="T344" i="4"/>
  <c r="V344" i="4" s="1"/>
  <c r="AB344" i="4" s="1"/>
  <c r="AI281" i="4"/>
  <c r="AJ281" i="4"/>
  <c r="T281" i="4"/>
  <c r="U281" i="4"/>
  <c r="Q202" i="4"/>
  <c r="W202" i="4" s="1"/>
  <c r="AI302" i="4"/>
  <c r="AJ302" i="4"/>
  <c r="U302" i="4"/>
  <c r="T302" i="4"/>
  <c r="AJ219" i="4"/>
  <c r="AI219" i="4"/>
  <c r="U219" i="4"/>
  <c r="T219" i="4"/>
  <c r="AI57" i="4"/>
  <c r="AJ57" i="4"/>
  <c r="T57" i="4"/>
  <c r="U57" i="4"/>
  <c r="AI90" i="4"/>
  <c r="AJ90" i="4"/>
  <c r="U90" i="4"/>
  <c r="T90" i="4"/>
  <c r="AI247" i="4"/>
  <c r="AJ247" i="4"/>
  <c r="T247" i="4"/>
  <c r="U247" i="4"/>
  <c r="AI310" i="4"/>
  <c r="AJ310" i="4"/>
  <c r="U310" i="4"/>
  <c r="T310" i="4"/>
  <c r="AI108" i="4"/>
  <c r="AJ108" i="4"/>
  <c r="T108" i="4"/>
  <c r="U108" i="4"/>
  <c r="AI308" i="4"/>
  <c r="AJ308" i="4"/>
  <c r="T308" i="4"/>
  <c r="U308" i="4"/>
  <c r="AJ11" i="4"/>
  <c r="AI11" i="4"/>
  <c r="U11" i="4"/>
  <c r="T11" i="4"/>
  <c r="AI225" i="4"/>
  <c r="AJ225" i="4"/>
  <c r="U225" i="4"/>
  <c r="T225" i="4"/>
  <c r="AI261" i="4"/>
  <c r="AJ261" i="4"/>
  <c r="T261" i="4"/>
  <c r="U261" i="4"/>
  <c r="AI227" i="4"/>
  <c r="AJ227" i="4"/>
  <c r="T227" i="4"/>
  <c r="U227" i="4"/>
  <c r="AJ342" i="4"/>
  <c r="AI342" i="4"/>
  <c r="T342" i="4"/>
  <c r="U342" i="4"/>
  <c r="AI96" i="4"/>
  <c r="AJ96" i="4"/>
  <c r="T96" i="4"/>
  <c r="U96" i="4"/>
  <c r="AI13" i="4"/>
  <c r="AJ13" i="4"/>
  <c r="T13" i="4"/>
  <c r="U13" i="4"/>
  <c r="AI114" i="4"/>
  <c r="AJ114" i="4"/>
  <c r="T114" i="4"/>
  <c r="U114" i="4"/>
  <c r="AJ47" i="4"/>
  <c r="AI47" i="4"/>
  <c r="T47" i="4"/>
  <c r="U47" i="4"/>
  <c r="AI290" i="4"/>
  <c r="AJ290" i="4"/>
  <c r="T290" i="4"/>
  <c r="U290" i="4"/>
  <c r="AI304" i="4"/>
  <c r="AJ304" i="4"/>
  <c r="U304" i="4"/>
  <c r="T304" i="4"/>
  <c r="AI205" i="4"/>
  <c r="AJ205" i="4"/>
  <c r="T205" i="4"/>
  <c r="U205" i="4"/>
  <c r="AI299" i="4"/>
  <c r="AJ299" i="4"/>
  <c r="U299" i="4"/>
  <c r="T299" i="4"/>
  <c r="AI267" i="4"/>
  <c r="AJ267" i="4"/>
  <c r="T267" i="4"/>
  <c r="U267" i="4"/>
  <c r="X267" i="4" s="1"/>
  <c r="AI129" i="4"/>
  <c r="AJ129" i="4"/>
  <c r="U129" i="4"/>
  <c r="T129" i="4"/>
  <c r="Q113" i="4"/>
  <c r="S336" i="4"/>
  <c r="R256" i="4"/>
  <c r="Q297" i="4"/>
  <c r="R103" i="4"/>
  <c r="W103" i="4" s="1"/>
  <c r="AJ171" i="4"/>
  <c r="AI171" i="4"/>
  <c r="T171" i="4"/>
  <c r="U171" i="4"/>
  <c r="AI184" i="4"/>
  <c r="AJ184" i="4"/>
  <c r="T184" i="4"/>
  <c r="U184" i="4"/>
  <c r="AI303" i="4"/>
  <c r="AJ303" i="4"/>
  <c r="T303" i="4"/>
  <c r="U303" i="4"/>
  <c r="R88" i="4"/>
  <c r="Q86" i="4"/>
  <c r="AJ27" i="4"/>
  <c r="AI27" i="4"/>
  <c r="T27" i="4"/>
  <c r="U27" i="4"/>
  <c r="X27" i="4" s="1"/>
  <c r="Q193" i="4"/>
  <c r="AI109" i="4"/>
  <c r="AJ109" i="4"/>
  <c r="U109" i="4"/>
  <c r="T109" i="4"/>
  <c r="X109" i="4" s="1"/>
  <c r="AJ163" i="4"/>
  <c r="AI163" i="4"/>
  <c r="T163" i="4"/>
  <c r="U163" i="4"/>
  <c r="AI319" i="4"/>
  <c r="AJ319" i="4"/>
  <c r="U319" i="4"/>
  <c r="T319" i="4"/>
  <c r="X319" i="4" s="1"/>
  <c r="AI276" i="4"/>
  <c r="AJ276" i="4"/>
  <c r="T276" i="4"/>
  <c r="U276" i="4"/>
  <c r="AI64" i="4"/>
  <c r="AJ64" i="4"/>
  <c r="U64" i="4"/>
  <c r="T64" i="4"/>
  <c r="AI352" i="4"/>
  <c r="AJ352" i="4"/>
  <c r="T352" i="4"/>
  <c r="U352" i="4"/>
  <c r="Q95" i="4"/>
  <c r="Q323" i="4"/>
  <c r="AI322" i="4"/>
  <c r="AJ322" i="4"/>
  <c r="U322" i="4"/>
  <c r="X322" i="4" s="1"/>
  <c r="T322" i="4"/>
  <c r="AJ127" i="4"/>
  <c r="AI127" i="4"/>
  <c r="T127" i="4"/>
  <c r="U127" i="4"/>
  <c r="AI38" i="4"/>
  <c r="AJ38" i="4"/>
  <c r="T38" i="4"/>
  <c r="U38" i="4"/>
  <c r="R312" i="4"/>
  <c r="S312" i="4" s="1"/>
  <c r="Q155" i="4"/>
  <c r="R76" i="4"/>
  <c r="AI113" i="4"/>
  <c r="AJ113" i="4"/>
  <c r="U113" i="4"/>
  <c r="T113" i="4"/>
  <c r="AI291" i="4"/>
  <c r="AJ291" i="4"/>
  <c r="U291" i="4"/>
  <c r="T291" i="4"/>
  <c r="AI333" i="4"/>
  <c r="AJ333" i="4"/>
  <c r="T333" i="4"/>
  <c r="U333" i="4"/>
  <c r="Q99" i="4"/>
  <c r="R257" i="4"/>
  <c r="AI359" i="4"/>
  <c r="AJ359" i="4"/>
  <c r="U359" i="4"/>
  <c r="T359" i="4"/>
  <c r="AI49" i="4"/>
  <c r="AJ49" i="4"/>
  <c r="T49" i="4"/>
  <c r="U49" i="4"/>
  <c r="AI29" i="4"/>
  <c r="AJ29" i="4"/>
  <c r="T29" i="4"/>
  <c r="U29" i="4"/>
  <c r="R357" i="4"/>
  <c r="AI42" i="4"/>
  <c r="AJ42" i="4"/>
  <c r="T42" i="4"/>
  <c r="U42" i="4"/>
  <c r="Z164" i="4"/>
  <c r="Y164" i="4"/>
  <c r="AI338" i="4"/>
  <c r="AJ338" i="4"/>
  <c r="U338" i="4"/>
  <c r="T338" i="4"/>
  <c r="AI294" i="4"/>
  <c r="AJ294" i="4"/>
  <c r="T294" i="4"/>
  <c r="U294" i="4"/>
  <c r="AI220" i="4"/>
  <c r="AJ220" i="4"/>
  <c r="U220" i="4"/>
  <c r="T220" i="4"/>
  <c r="AI262" i="4"/>
  <c r="AJ262" i="4"/>
  <c r="T262" i="4"/>
  <c r="U262" i="4"/>
  <c r="AI136" i="4"/>
  <c r="AJ136" i="4"/>
  <c r="T136" i="4"/>
  <c r="U136" i="4"/>
  <c r="AI316" i="4"/>
  <c r="AJ316" i="4"/>
  <c r="T316" i="4"/>
  <c r="U316" i="4"/>
  <c r="AI22" i="4"/>
  <c r="AJ22" i="4"/>
  <c r="U22" i="4"/>
  <c r="T22" i="4"/>
  <c r="Y45" i="4"/>
  <c r="Z45" i="4"/>
  <c r="AC99" i="4"/>
  <c r="AD99" i="4" s="1"/>
  <c r="AF99" i="4" s="1"/>
  <c r="AI335" i="4"/>
  <c r="AJ335" i="4"/>
  <c r="T335" i="4"/>
  <c r="U335" i="4"/>
  <c r="V198" i="4"/>
  <c r="V286" i="4"/>
  <c r="AI62" i="4"/>
  <c r="AJ62" i="4"/>
  <c r="T62" i="4"/>
  <c r="U62" i="4"/>
  <c r="X62" i="4" s="1"/>
  <c r="AI138" i="4"/>
  <c r="AJ138" i="4"/>
  <c r="U138" i="4"/>
  <c r="T138" i="4"/>
  <c r="V138" i="4" s="1"/>
  <c r="AC138" i="4" s="1"/>
  <c r="AI295" i="4"/>
  <c r="AJ295" i="4"/>
  <c r="U295" i="4"/>
  <c r="T295" i="4"/>
  <c r="AI160" i="4"/>
  <c r="AJ160" i="4"/>
  <c r="U160" i="4"/>
  <c r="T160" i="4"/>
  <c r="AI213" i="4"/>
  <c r="AJ213" i="4"/>
  <c r="T213" i="4"/>
  <c r="U213" i="4"/>
  <c r="X213" i="4" s="1"/>
  <c r="AJ147" i="4"/>
  <c r="AI147" i="4"/>
  <c r="T147" i="4"/>
  <c r="U147" i="4"/>
  <c r="R159" i="4"/>
  <c r="AI339" i="4"/>
  <c r="AJ339" i="4"/>
  <c r="T339" i="4"/>
  <c r="X339" i="4" s="1"/>
  <c r="U339" i="4"/>
  <c r="Q17" i="4"/>
  <c r="Q89" i="4"/>
  <c r="AI280" i="4"/>
  <c r="AJ280" i="4"/>
  <c r="T280" i="4"/>
  <c r="U280" i="4"/>
  <c r="AI181" i="4"/>
  <c r="AJ181" i="4"/>
  <c r="T181" i="4"/>
  <c r="U181" i="4"/>
  <c r="AJ23" i="4"/>
  <c r="AI23" i="4"/>
  <c r="U23" i="4"/>
  <c r="T23" i="4"/>
  <c r="AI53" i="4"/>
  <c r="AJ53" i="4"/>
  <c r="U53" i="4"/>
  <c r="T53" i="4"/>
  <c r="R80" i="4"/>
  <c r="AI266" i="4"/>
  <c r="AJ266" i="4"/>
  <c r="T266" i="4"/>
  <c r="U266" i="4"/>
  <c r="R167" i="4"/>
  <c r="S167" i="4" s="1"/>
  <c r="Q111" i="4"/>
  <c r="AI145" i="4"/>
  <c r="AJ145" i="4"/>
  <c r="T145" i="4"/>
  <c r="U145" i="4"/>
  <c r="X145" i="4" s="1"/>
  <c r="AI331" i="4"/>
  <c r="AJ331" i="4"/>
  <c r="T331" i="4"/>
  <c r="U331" i="4"/>
  <c r="AI200" i="4"/>
  <c r="AJ200" i="4"/>
  <c r="T200" i="4"/>
  <c r="U200" i="4"/>
  <c r="AI173" i="4"/>
  <c r="AJ173" i="4"/>
  <c r="T173" i="4"/>
  <c r="U173" i="4"/>
  <c r="AI336" i="4"/>
  <c r="AJ336" i="4"/>
  <c r="T336" i="4"/>
  <c r="U336" i="4"/>
  <c r="X336" i="4" s="1"/>
  <c r="AJ3" i="4"/>
  <c r="AI3" i="4"/>
  <c r="Q147" i="4"/>
  <c r="Q80" i="4"/>
  <c r="Q169" i="4"/>
  <c r="S169" i="4" s="1"/>
  <c r="Y169" i="4" s="1"/>
  <c r="R70" i="4"/>
  <c r="S70" i="4" s="1"/>
  <c r="S132" i="4"/>
  <c r="S311" i="4"/>
  <c r="S85" i="4"/>
  <c r="Z85" i="4" s="1"/>
  <c r="S187" i="4"/>
  <c r="S72" i="4"/>
  <c r="Z72" i="4" s="1"/>
  <c r="R301" i="4"/>
  <c r="S214" i="4"/>
  <c r="Q159" i="4"/>
  <c r="S159" i="4" s="1"/>
  <c r="Y159" i="4" s="1"/>
  <c r="S62" i="4"/>
  <c r="AI142" i="4"/>
  <c r="AJ142" i="4"/>
  <c r="T142" i="4"/>
  <c r="U142" i="4"/>
  <c r="AJ203" i="4"/>
  <c r="AI203" i="4"/>
  <c r="T203" i="4"/>
  <c r="U203" i="4"/>
  <c r="AI41" i="4"/>
  <c r="AJ41" i="4"/>
  <c r="U41" i="4"/>
  <c r="T41" i="4"/>
  <c r="AI68" i="4"/>
  <c r="AJ68" i="4"/>
  <c r="U68" i="4"/>
  <c r="T68" i="4"/>
  <c r="AJ9" i="4"/>
  <c r="T9" i="4"/>
  <c r="U9" i="4"/>
  <c r="AI170" i="4"/>
  <c r="AJ170" i="4"/>
  <c r="U170" i="4"/>
  <c r="T170" i="4"/>
  <c r="AI85" i="4"/>
  <c r="AJ85" i="4"/>
  <c r="T85" i="4"/>
  <c r="U85" i="4"/>
  <c r="AI150" i="4"/>
  <c r="AJ150" i="4"/>
  <c r="U150" i="4"/>
  <c r="T150" i="4"/>
  <c r="AI100" i="4"/>
  <c r="AJ100" i="4"/>
  <c r="T100" i="4"/>
  <c r="U100" i="4"/>
  <c r="AJ75" i="4"/>
  <c r="AI75" i="4"/>
  <c r="T75" i="4"/>
  <c r="U75" i="4"/>
  <c r="AI180" i="4"/>
  <c r="AJ180" i="4"/>
  <c r="T180" i="4"/>
  <c r="U180" i="4"/>
  <c r="S320" i="4"/>
  <c r="S116" i="4"/>
  <c r="Z116" i="4" s="1"/>
  <c r="AJ15" i="4"/>
  <c r="AI15" i="4"/>
  <c r="T15" i="4"/>
  <c r="U15" i="4"/>
  <c r="S332" i="4"/>
  <c r="AI255" i="4"/>
  <c r="AJ255" i="4"/>
  <c r="T255" i="4"/>
  <c r="U255" i="4"/>
  <c r="W221" i="4"/>
  <c r="S221" i="4"/>
  <c r="AI97" i="4"/>
  <c r="AJ97" i="4"/>
  <c r="T97" i="4"/>
  <c r="U97" i="4"/>
  <c r="AI256" i="4"/>
  <c r="AJ256" i="4"/>
  <c r="T256" i="4"/>
  <c r="U256" i="4"/>
  <c r="Q190" i="4"/>
  <c r="R242" i="4"/>
  <c r="Q144" i="4"/>
  <c r="AI361" i="4"/>
  <c r="AJ361" i="4"/>
  <c r="T361" i="4"/>
  <c r="U361" i="4"/>
  <c r="Y72" i="4"/>
  <c r="AI70" i="4"/>
  <c r="AJ70" i="4"/>
  <c r="T70" i="4"/>
  <c r="U70" i="4"/>
  <c r="Y331" i="4"/>
  <c r="Z331" i="4"/>
  <c r="Z320" i="4"/>
  <c r="Y320" i="4"/>
  <c r="AI69" i="4"/>
  <c r="AJ69" i="4"/>
  <c r="U69" i="4"/>
  <c r="T69" i="4"/>
  <c r="AI157" i="4"/>
  <c r="AJ157" i="4"/>
  <c r="T157" i="4"/>
  <c r="U157" i="4"/>
  <c r="Q275" i="4"/>
  <c r="Q47" i="4"/>
  <c r="Q291" i="4"/>
  <c r="R321" i="4"/>
  <c r="Q101" i="4"/>
  <c r="Q285" i="4"/>
  <c r="S285" i="4" s="1"/>
  <c r="Y285" i="4" s="1"/>
  <c r="AI124" i="4"/>
  <c r="AJ124" i="4"/>
  <c r="U124" i="4"/>
  <c r="T124" i="4"/>
  <c r="AI232" i="4"/>
  <c r="AJ232" i="4"/>
  <c r="T232" i="4"/>
  <c r="U232" i="4"/>
  <c r="AJ362" i="4"/>
  <c r="AI362" i="4"/>
  <c r="U362" i="4"/>
  <c r="T362" i="4"/>
  <c r="AI81" i="4"/>
  <c r="AJ81" i="4"/>
  <c r="U81" i="4"/>
  <c r="X81" i="4" s="1"/>
  <c r="T81" i="4"/>
  <c r="R234" i="4"/>
  <c r="AI275" i="4"/>
  <c r="AJ275" i="4"/>
  <c r="T275" i="4"/>
  <c r="U275" i="4"/>
  <c r="AI226" i="4"/>
  <c r="AJ226" i="4"/>
  <c r="T226" i="4"/>
  <c r="U226" i="4"/>
  <c r="AI33" i="4"/>
  <c r="AJ33" i="4"/>
  <c r="T33" i="4"/>
  <c r="U33" i="4"/>
  <c r="X358" i="4"/>
  <c r="AI305" i="4"/>
  <c r="AJ305" i="4"/>
  <c r="T305" i="4"/>
  <c r="V305" i="4" s="1"/>
  <c r="AB305" i="4" s="1"/>
  <c r="U305" i="4"/>
  <c r="AJ10" i="4"/>
  <c r="T10" i="4"/>
  <c r="U10" i="4"/>
  <c r="AI218" i="4"/>
  <c r="AJ218" i="4"/>
  <c r="T218" i="4"/>
  <c r="U218" i="4"/>
  <c r="AI204" i="4"/>
  <c r="AJ204" i="4"/>
  <c r="T204" i="4"/>
  <c r="X204" i="4" s="1"/>
  <c r="U204" i="4"/>
  <c r="AI14" i="4"/>
  <c r="AJ14" i="4"/>
  <c r="T14" i="4"/>
  <c r="U14" i="4"/>
  <c r="AI132" i="4"/>
  <c r="AJ132" i="4"/>
  <c r="T132" i="4"/>
  <c r="X132" i="4" s="1"/>
  <c r="U132" i="4"/>
  <c r="AI12" i="4"/>
  <c r="AJ12" i="4"/>
  <c r="T12" i="4"/>
  <c r="U12" i="4"/>
  <c r="AI317" i="4"/>
  <c r="AJ317" i="4"/>
  <c r="T317" i="4"/>
  <c r="U317" i="4"/>
  <c r="Y173" i="4"/>
  <c r="Z173" i="4"/>
  <c r="S330" i="4"/>
  <c r="AI46" i="4"/>
  <c r="AJ46" i="4"/>
  <c r="U46" i="4"/>
  <c r="X46" i="4" s="1"/>
  <c r="T46" i="4"/>
  <c r="AI248" i="4"/>
  <c r="AJ248" i="4"/>
  <c r="T248" i="4"/>
  <c r="U248" i="4"/>
  <c r="AJ199" i="4"/>
  <c r="AI199" i="4"/>
  <c r="U199" i="4"/>
  <c r="T199" i="4"/>
  <c r="AI101" i="4"/>
  <c r="AJ101" i="4"/>
  <c r="T101" i="4"/>
  <c r="U101" i="4"/>
  <c r="AI16" i="4"/>
  <c r="AJ16" i="4"/>
  <c r="U16" i="4"/>
  <c r="T16" i="4"/>
  <c r="Q198" i="4"/>
  <c r="AI320" i="4"/>
  <c r="AJ320" i="4"/>
  <c r="T320" i="4"/>
  <c r="U320" i="4"/>
  <c r="S252" i="4"/>
  <c r="Y252" i="4" s="1"/>
  <c r="S246" i="4"/>
  <c r="S55" i="4"/>
  <c r="Y55" i="4" s="1"/>
  <c r="AI293" i="4"/>
  <c r="AJ293" i="4"/>
  <c r="U293" i="4"/>
  <c r="T293" i="4"/>
  <c r="AI334" i="4"/>
  <c r="AJ334" i="4"/>
  <c r="T334" i="4"/>
  <c r="U334" i="4"/>
  <c r="AJ223" i="4"/>
  <c r="AI223" i="4"/>
  <c r="U223" i="4"/>
  <c r="T223" i="4"/>
  <c r="AI130" i="4"/>
  <c r="AJ130" i="4"/>
  <c r="U130" i="4"/>
  <c r="T130" i="4"/>
  <c r="AI76" i="4"/>
  <c r="AJ76" i="4"/>
  <c r="U76" i="4"/>
  <c r="T76" i="4"/>
  <c r="AI287" i="4"/>
  <c r="AJ287" i="4"/>
  <c r="U287" i="4"/>
  <c r="T287" i="4"/>
  <c r="AI192" i="4"/>
  <c r="AJ192" i="4"/>
  <c r="T192" i="4"/>
  <c r="U192" i="4"/>
  <c r="AI168" i="4"/>
  <c r="AJ168" i="4"/>
  <c r="U168" i="4"/>
  <c r="T168" i="4"/>
  <c r="AI229" i="4"/>
  <c r="AJ229" i="4"/>
  <c r="T229" i="4"/>
  <c r="U229" i="4"/>
  <c r="AI231" i="4"/>
  <c r="AJ231" i="4"/>
  <c r="T231" i="4"/>
  <c r="U231" i="4"/>
  <c r="AI259" i="4"/>
  <c r="AJ259" i="4"/>
  <c r="T259" i="4"/>
  <c r="U259" i="4"/>
  <c r="AI250" i="4"/>
  <c r="AJ250" i="4"/>
  <c r="U250" i="4"/>
  <c r="T250" i="4"/>
  <c r="Q224" i="4"/>
  <c r="AI154" i="4"/>
  <c r="AJ154" i="4"/>
  <c r="T154" i="4"/>
  <c r="U154" i="4"/>
  <c r="AI104" i="4"/>
  <c r="AJ104" i="4"/>
  <c r="U104" i="4"/>
  <c r="T104" i="4"/>
  <c r="Q328" i="4"/>
  <c r="S328" i="4" s="1"/>
  <c r="Y328" i="4" s="1"/>
  <c r="AI190" i="4"/>
  <c r="AJ190" i="4"/>
  <c r="U190" i="4"/>
  <c r="T190" i="4"/>
  <c r="AI242" i="4"/>
  <c r="AJ242" i="4"/>
  <c r="T242" i="4"/>
  <c r="U242" i="4"/>
  <c r="AJ215" i="4"/>
  <c r="AI215" i="4"/>
  <c r="U215" i="4"/>
  <c r="T215" i="4"/>
  <c r="Q316" i="4"/>
  <c r="Q179" i="4"/>
  <c r="Q40" i="4"/>
  <c r="AI284" i="4"/>
  <c r="AJ284" i="4"/>
  <c r="U284" i="4"/>
  <c r="T284" i="4"/>
  <c r="AI330" i="4"/>
  <c r="AJ330" i="4"/>
  <c r="U330" i="4"/>
  <c r="T330" i="4"/>
  <c r="R232" i="4"/>
  <c r="S232" i="4" s="1"/>
  <c r="Y232" i="4" s="1"/>
  <c r="AI37" i="4"/>
  <c r="AJ37" i="4"/>
  <c r="T37" i="4"/>
  <c r="U37" i="4"/>
  <c r="AI236" i="4"/>
  <c r="AJ236" i="4"/>
  <c r="T236" i="4"/>
  <c r="U236" i="4"/>
  <c r="Q5" i="4"/>
  <c r="Q59" i="4"/>
  <c r="S59" i="4" s="1"/>
  <c r="Z59" i="4" s="1"/>
  <c r="AI32" i="4"/>
  <c r="AJ32" i="4"/>
  <c r="U32" i="4"/>
  <c r="T32" i="4"/>
  <c r="R280" i="4"/>
  <c r="R218" i="4"/>
  <c r="AI141" i="4"/>
  <c r="AJ141" i="4"/>
  <c r="U141" i="4"/>
  <c r="T141" i="4"/>
  <c r="X141" i="4" s="1"/>
  <c r="Q267" i="4"/>
  <c r="Y249" i="4"/>
  <c r="Z249" i="4"/>
  <c r="W341" i="4"/>
  <c r="AI208" i="4"/>
  <c r="AJ208" i="4"/>
  <c r="T208" i="4"/>
  <c r="U208" i="4"/>
  <c r="R276" i="4"/>
  <c r="S276" i="4" s="1"/>
  <c r="Y276" i="4" s="1"/>
  <c r="AI28" i="4"/>
  <c r="AJ28" i="4"/>
  <c r="U28" i="4"/>
  <c r="T28" i="4"/>
  <c r="Q306" i="4"/>
  <c r="Y264" i="4"/>
  <c r="Z264" i="4"/>
  <c r="Y240" i="4"/>
  <c r="Z240" i="4"/>
  <c r="AI89" i="4"/>
  <c r="AJ89" i="4"/>
  <c r="U89" i="4"/>
  <c r="T89" i="4"/>
  <c r="Q97" i="4"/>
  <c r="S97" i="4" s="1"/>
  <c r="Y97" i="4" s="1"/>
  <c r="Z97" i="4"/>
  <c r="R119" i="4"/>
  <c r="W362" i="4"/>
  <c r="S362" i="4"/>
  <c r="AI17" i="4"/>
  <c r="AJ17" i="4"/>
  <c r="T17" i="4"/>
  <c r="U17" i="4"/>
  <c r="AI347" i="4"/>
  <c r="AJ347" i="4"/>
  <c r="T347" i="4"/>
  <c r="U347" i="4"/>
  <c r="X347" i="4" s="1"/>
  <c r="AI169" i="4"/>
  <c r="AJ169" i="4"/>
  <c r="U169" i="4"/>
  <c r="T169" i="4"/>
  <c r="Q56" i="4"/>
  <c r="AI307" i="4"/>
  <c r="AJ307" i="4"/>
  <c r="U307" i="4"/>
  <c r="T307" i="4"/>
  <c r="AI58" i="4"/>
  <c r="AJ58" i="4"/>
  <c r="T58" i="4"/>
  <c r="U58" i="4"/>
  <c r="X58" i="4" s="1"/>
  <c r="AI246" i="4"/>
  <c r="AJ246" i="4"/>
  <c r="T246" i="4"/>
  <c r="U246" i="4"/>
  <c r="R84" i="4"/>
  <c r="AI206" i="4"/>
  <c r="AJ206" i="4"/>
  <c r="U206" i="4"/>
  <c r="X206" i="4" s="1"/>
  <c r="T206" i="4"/>
  <c r="Q292" i="4"/>
  <c r="AI116" i="4"/>
  <c r="AJ116" i="4"/>
  <c r="U116" i="4"/>
  <c r="T116" i="4"/>
  <c r="AJ91" i="4"/>
  <c r="AI91" i="4"/>
  <c r="T91" i="4"/>
  <c r="U91" i="4"/>
  <c r="Q327" i="4"/>
  <c r="W327" i="4" s="1"/>
  <c r="AI363" i="4"/>
  <c r="AJ363" i="4"/>
  <c r="U363" i="4"/>
  <c r="X363" i="4" s="1"/>
  <c r="T363" i="4"/>
  <c r="Y278" i="4"/>
  <c r="AA278" i="4" s="1"/>
  <c r="AE278" i="4" s="1"/>
  <c r="Z341" i="4"/>
  <c r="AA341" i="4" s="1"/>
  <c r="AE341" i="4" s="1"/>
  <c r="Y228" i="4"/>
  <c r="AA228" i="4" s="1"/>
  <c r="AE228" i="4" s="1"/>
  <c r="V274" i="4"/>
  <c r="AI340" i="4"/>
  <c r="AJ340" i="4"/>
  <c r="T340" i="4"/>
  <c r="U340" i="4"/>
  <c r="AI174" i="4"/>
  <c r="AJ174" i="4"/>
  <c r="U174" i="4"/>
  <c r="T174" i="4"/>
  <c r="Q337" i="4"/>
  <c r="AI40" i="4"/>
  <c r="AJ40" i="4"/>
  <c r="U40" i="4"/>
  <c r="T40" i="4"/>
  <c r="AJ4" i="4"/>
  <c r="T4" i="4"/>
  <c r="U4" i="4"/>
  <c r="R157" i="4"/>
  <c r="AI66" i="4"/>
  <c r="AJ66" i="4"/>
  <c r="U66" i="4"/>
  <c r="T66" i="4"/>
  <c r="Q54" i="4"/>
  <c r="AI24" i="4"/>
  <c r="AJ24" i="4"/>
  <c r="T24" i="4"/>
  <c r="U24" i="4"/>
  <c r="Q303" i="4"/>
  <c r="AI56" i="4"/>
  <c r="AJ56" i="4"/>
  <c r="T56" i="4"/>
  <c r="U56" i="4"/>
  <c r="AI268" i="4"/>
  <c r="AJ268" i="4"/>
  <c r="T268" i="4"/>
  <c r="U268" i="4"/>
  <c r="S294" i="4"/>
  <c r="AI126" i="4"/>
  <c r="AJ126" i="4"/>
  <c r="T126" i="4"/>
  <c r="U126" i="4"/>
  <c r="AI65" i="4"/>
  <c r="AJ65" i="4"/>
  <c r="T65" i="4"/>
  <c r="U65" i="4"/>
  <c r="AI201" i="4"/>
  <c r="AJ201" i="4"/>
  <c r="T201" i="4"/>
  <c r="U201" i="4"/>
  <c r="Q301" i="4"/>
  <c r="AI25" i="4"/>
  <c r="AJ25" i="4"/>
  <c r="U25" i="4"/>
  <c r="T25" i="4"/>
  <c r="AI348" i="4"/>
  <c r="AJ348" i="4"/>
  <c r="U348" i="4"/>
  <c r="T348" i="4"/>
  <c r="S315" i="4"/>
  <c r="S230" i="4"/>
  <c r="Y230" i="4" s="1"/>
  <c r="W88" i="4"/>
  <c r="S88" i="4"/>
  <c r="Y88" i="4" s="1"/>
  <c r="Q208" i="4"/>
  <c r="S60" i="4"/>
  <c r="Y60" i="4" s="1"/>
  <c r="S289" i="4"/>
  <c r="S48" i="4"/>
  <c r="Y48" i="4" s="1"/>
  <c r="R204" i="4"/>
  <c r="S204" i="4" s="1"/>
  <c r="Y204" i="4" s="1"/>
  <c r="S262" i="4"/>
  <c r="Z262" i="4" s="1"/>
  <c r="Q57" i="4"/>
  <c r="S105" i="4"/>
  <c r="Y105" i="4" s="1"/>
  <c r="R69" i="4"/>
  <c r="W69" i="4" s="1"/>
  <c r="AI78" i="4"/>
  <c r="AJ78" i="4"/>
  <c r="U78" i="4"/>
  <c r="T78" i="4"/>
  <c r="V78" i="4" s="1"/>
  <c r="AI162" i="4"/>
  <c r="AJ162" i="4"/>
  <c r="T162" i="4"/>
  <c r="U162" i="4"/>
  <c r="AI264" i="4"/>
  <c r="AJ264" i="4"/>
  <c r="T264" i="4"/>
  <c r="U264" i="4"/>
  <c r="AJ207" i="4"/>
  <c r="AI207" i="4"/>
  <c r="U207" i="4"/>
  <c r="T207" i="4"/>
  <c r="AI158" i="4"/>
  <c r="AJ158" i="4"/>
  <c r="T158" i="4"/>
  <c r="U158" i="4"/>
  <c r="AI324" i="4"/>
  <c r="AJ324" i="4"/>
  <c r="T324" i="4"/>
  <c r="U324" i="4"/>
  <c r="AI102" i="4"/>
  <c r="AJ102" i="4"/>
  <c r="T102" i="4"/>
  <c r="U102" i="4"/>
  <c r="AJ31" i="4"/>
  <c r="AI31" i="4"/>
  <c r="U31" i="4"/>
  <c r="T31" i="4"/>
  <c r="AI92" i="4"/>
  <c r="AJ92" i="4"/>
  <c r="T92" i="4"/>
  <c r="U92" i="4"/>
  <c r="AJ211" i="4"/>
  <c r="AI211" i="4"/>
  <c r="T211" i="4"/>
  <c r="U211" i="4"/>
  <c r="AJ51" i="4"/>
  <c r="AI51" i="4"/>
  <c r="U51" i="4"/>
  <c r="T51" i="4"/>
  <c r="AI152" i="4"/>
  <c r="AJ152" i="4"/>
  <c r="T152" i="4"/>
  <c r="U152" i="4"/>
  <c r="AJ87" i="4"/>
  <c r="AI87" i="4"/>
  <c r="T87" i="4"/>
  <c r="U87" i="4"/>
  <c r="AJ83" i="4"/>
  <c r="AI83" i="4"/>
  <c r="T83" i="4"/>
  <c r="U83" i="4"/>
  <c r="AI176" i="4"/>
  <c r="AJ176" i="4"/>
  <c r="T176" i="4"/>
  <c r="U176" i="4"/>
  <c r="AI300" i="4"/>
  <c r="AJ300" i="4"/>
  <c r="U300" i="4"/>
  <c r="T300" i="4"/>
  <c r="AI296" i="4"/>
  <c r="AJ296" i="4"/>
  <c r="U296" i="4"/>
  <c r="T296" i="4"/>
  <c r="Q168" i="4"/>
  <c r="AI243" i="4"/>
  <c r="AJ243" i="4"/>
  <c r="U243" i="4"/>
  <c r="T243" i="4"/>
  <c r="Q248" i="4"/>
  <c r="AJ71" i="4"/>
  <c r="AI71" i="4"/>
  <c r="U71" i="4"/>
  <c r="T71" i="4"/>
  <c r="Q64" i="4"/>
  <c r="AJ67" i="4"/>
  <c r="AI67" i="4"/>
  <c r="U67" i="4"/>
  <c r="T67" i="4"/>
  <c r="AI72" i="4"/>
  <c r="AJ72" i="4"/>
  <c r="T72" i="4"/>
  <c r="U72" i="4"/>
  <c r="AJ183" i="4"/>
  <c r="AI183" i="4"/>
  <c r="U183" i="4"/>
  <c r="T183" i="4"/>
  <c r="AI202" i="4"/>
  <c r="AJ202" i="4"/>
  <c r="U202" i="4"/>
  <c r="T202" i="4"/>
  <c r="AI233" i="4"/>
  <c r="AJ233" i="4"/>
  <c r="U233" i="4"/>
  <c r="T233" i="4"/>
  <c r="AI285" i="4"/>
  <c r="AJ285" i="4"/>
  <c r="U285" i="4"/>
  <c r="T285" i="4"/>
  <c r="AI279" i="4"/>
  <c r="AJ279" i="4"/>
  <c r="T279" i="4"/>
  <c r="U279" i="4"/>
  <c r="AI164" i="4"/>
  <c r="AJ164" i="4"/>
  <c r="U164" i="4"/>
  <c r="T164" i="4"/>
  <c r="AJ354" i="4"/>
  <c r="AI354" i="4"/>
  <c r="T354" i="4"/>
  <c r="U354" i="4"/>
  <c r="AI216" i="4"/>
  <c r="AJ216" i="4"/>
  <c r="T216" i="4"/>
  <c r="U216" i="4"/>
  <c r="Y197" i="4"/>
  <c r="AA197" i="4" s="1"/>
  <c r="AE197" i="4" s="1"/>
  <c r="Z197" i="4"/>
  <c r="AI210" i="4"/>
  <c r="AJ210" i="4"/>
  <c r="T210" i="4"/>
  <c r="U210" i="4"/>
  <c r="Y222" i="4"/>
  <c r="Z222" i="4"/>
  <c r="AI273" i="4"/>
  <c r="AJ273" i="4"/>
  <c r="T273" i="4"/>
  <c r="X273" i="4" s="1"/>
  <c r="U273" i="4"/>
  <c r="Q125" i="4"/>
  <c r="AI251" i="4"/>
  <c r="AJ251" i="4"/>
  <c r="U251" i="4"/>
  <c r="T251" i="4"/>
  <c r="Y165" i="4"/>
  <c r="Z165" i="4"/>
  <c r="Q210" i="4"/>
  <c r="Q136" i="4"/>
  <c r="S136" i="4" s="1"/>
  <c r="Y136" i="4" s="1"/>
  <c r="Q260" i="4"/>
  <c r="S260" i="4" s="1"/>
  <c r="Y260" i="4" s="1"/>
  <c r="AI343" i="4"/>
  <c r="AJ343" i="4"/>
  <c r="U343" i="4"/>
  <c r="T343" i="4"/>
  <c r="Z49" i="4"/>
  <c r="Y49" i="4"/>
  <c r="Y329" i="4"/>
  <c r="Z329" i="4"/>
  <c r="AI349" i="4"/>
  <c r="AJ349" i="4"/>
  <c r="T349" i="4"/>
  <c r="U349" i="4"/>
  <c r="AI301" i="4"/>
  <c r="AJ301" i="4"/>
  <c r="U301" i="4"/>
  <c r="T301" i="4"/>
  <c r="Y299" i="4"/>
  <c r="Z299" i="4"/>
  <c r="AI105" i="4"/>
  <c r="AJ105" i="4"/>
  <c r="T105" i="4"/>
  <c r="U105" i="4"/>
  <c r="AI265" i="4"/>
  <c r="AJ265" i="4"/>
  <c r="U265" i="4"/>
  <c r="T265" i="4"/>
  <c r="X265" i="4" s="1"/>
  <c r="Z216" i="4"/>
  <c r="AI321" i="4"/>
  <c r="AJ321" i="4"/>
  <c r="U321" i="4"/>
  <c r="T321" i="4"/>
  <c r="AI238" i="4"/>
  <c r="AJ238" i="4"/>
  <c r="U238" i="4"/>
  <c r="T238" i="4"/>
  <c r="X238" i="4" s="1"/>
  <c r="AI182" i="4"/>
  <c r="AJ182" i="4"/>
  <c r="T182" i="4"/>
  <c r="U182" i="4"/>
  <c r="Y319" i="4"/>
  <c r="Z319" i="4"/>
  <c r="AI257" i="4"/>
  <c r="AJ257" i="4"/>
  <c r="T257" i="4"/>
  <c r="U257" i="4"/>
  <c r="Q84" i="4"/>
  <c r="W84" i="4" s="1"/>
  <c r="Q321" i="4"/>
  <c r="R111" i="4"/>
  <c r="W111" i="4" s="1"/>
  <c r="Q76" i="4"/>
  <c r="R115" i="4"/>
  <c r="R327" i="4"/>
  <c r="R155" i="4"/>
  <c r="R101" i="4"/>
  <c r="R224" i="4"/>
  <c r="W224" i="4" s="1"/>
  <c r="W325" i="4"/>
  <c r="X332" i="4"/>
  <c r="W220" i="4"/>
  <c r="R81" i="4"/>
  <c r="W358" i="4"/>
  <c r="W49" i="4"/>
  <c r="R198" i="4"/>
  <c r="W198" i="4" s="1"/>
  <c r="R99" i="4"/>
  <c r="W99" i="4" s="1"/>
  <c r="R89" i="4"/>
  <c r="W89" i="4" s="1"/>
  <c r="R313" i="4"/>
  <c r="R303" i="4"/>
  <c r="R307" i="4"/>
  <c r="Q53" i="4"/>
  <c r="Q288" i="4"/>
  <c r="Q236" i="4"/>
  <c r="W329" i="4"/>
  <c r="W270" i="4"/>
  <c r="Q256" i="4"/>
  <c r="Q234" i="4"/>
  <c r="S234" i="4" s="1"/>
  <c r="R51" i="4"/>
  <c r="W51" i="4" s="1"/>
  <c r="W299" i="4"/>
  <c r="R323" i="4"/>
  <c r="W323" i="4" s="1"/>
  <c r="R286" i="4"/>
  <c r="W286" i="4" s="1"/>
  <c r="R168" i="4"/>
  <c r="W168" i="4" s="1"/>
  <c r="R82" i="4"/>
  <c r="W82" i="4" s="1"/>
  <c r="W68" i="4"/>
  <c r="W314" i="4"/>
  <c r="R40" i="4"/>
  <c r="W70" i="4"/>
  <c r="Q280" i="4"/>
  <c r="R56" i="4"/>
  <c r="W335" i="4"/>
  <c r="W284" i="4"/>
  <c r="Q178" i="4"/>
  <c r="R47" i="4"/>
  <c r="W47" i="4" s="1"/>
  <c r="R179" i="4"/>
  <c r="W179" i="4" s="1"/>
  <c r="R200" i="4"/>
  <c r="R283" i="4"/>
  <c r="W283" i="4" s="1"/>
  <c r="R274" i="4"/>
  <c r="X338" i="4"/>
  <c r="R54" i="4"/>
  <c r="W54" i="4" s="1"/>
  <c r="R306" i="4"/>
  <c r="W116" i="4"/>
  <c r="W252" i="4"/>
  <c r="X178" i="4"/>
  <c r="X52" i="4"/>
  <c r="W278" i="4"/>
  <c r="W187" i="4"/>
  <c r="W262" i="4"/>
  <c r="W319" i="4"/>
  <c r="W197" i="4"/>
  <c r="W230" i="4"/>
  <c r="W132" i="4"/>
  <c r="W311" i="4"/>
  <c r="W294" i="4"/>
  <c r="W265" i="4"/>
  <c r="R210" i="4"/>
  <c r="R190" i="4"/>
  <c r="W190" i="4" s="1"/>
  <c r="R247" i="4"/>
  <c r="W285" i="4"/>
  <c r="W354" i="4"/>
  <c r="Q218" i="4"/>
  <c r="X346" i="4"/>
  <c r="Q242" i="4"/>
  <c r="W249" i="4"/>
  <c r="W254" i="4"/>
  <c r="W97" i="4"/>
  <c r="W164" i="4"/>
  <c r="X149" i="4"/>
  <c r="W336" i="4"/>
  <c r="W165" i="4"/>
  <c r="W289" i="4"/>
  <c r="W173" i="4"/>
  <c r="W204" i="4"/>
  <c r="W91" i="4"/>
  <c r="W58" i="4"/>
  <c r="R109" i="4"/>
  <c r="R151" i="4"/>
  <c r="W307" i="4"/>
  <c r="R95" i="4"/>
  <c r="W95" i="4" s="1"/>
  <c r="R17" i="4"/>
  <c r="W315" i="4"/>
  <c r="W331" i="4"/>
  <c r="W85" i="4"/>
  <c r="W46" i="4"/>
  <c r="W268" i="4"/>
  <c r="W62" i="4"/>
  <c r="W320" i="4"/>
  <c r="R275" i="4"/>
  <c r="Q135" i="4"/>
  <c r="R135" i="4"/>
  <c r="X193" i="4"/>
  <c r="W45" i="4"/>
  <c r="W264" i="4"/>
  <c r="W333" i="4"/>
  <c r="R267" i="4"/>
  <c r="R125" i="4"/>
  <c r="Q219" i="4"/>
  <c r="R219" i="4"/>
  <c r="Q287" i="4"/>
  <c r="R287" i="4"/>
  <c r="W169" i="4"/>
  <c r="W60" i="4"/>
  <c r="W240" i="4"/>
  <c r="W246" i="4"/>
  <c r="W167" i="4"/>
  <c r="W63" i="4"/>
  <c r="W332" i="4"/>
  <c r="Q157" i="4"/>
  <c r="R343" i="4"/>
  <c r="W343" i="4" s="1"/>
  <c r="W346" i="4"/>
  <c r="R73" i="4"/>
  <c r="Q73" i="4"/>
  <c r="W61" i="4"/>
  <c r="W212" i="4"/>
  <c r="W222" i="4"/>
  <c r="W107" i="4"/>
  <c r="W72" i="4"/>
  <c r="R19" i="4"/>
  <c r="Q19" i="4"/>
  <c r="Q42" i="4"/>
  <c r="R42" i="4"/>
  <c r="W74" i="4"/>
  <c r="W48" i="4"/>
  <c r="W206" i="4"/>
  <c r="W216" i="4"/>
  <c r="W214" i="4"/>
  <c r="W105" i="4"/>
  <c r="W52" i="4"/>
  <c r="W228" i="4"/>
  <c r="W55" i="4"/>
  <c r="R248" i="4"/>
  <c r="R64" i="4"/>
  <c r="W64" i="4" s="1"/>
  <c r="R144" i="4"/>
  <c r="X316" i="4"/>
  <c r="Q345" i="4"/>
  <c r="R345" i="4"/>
  <c r="Q123" i="4"/>
  <c r="R123" i="4"/>
  <c r="Q225" i="4"/>
  <c r="R225" i="4"/>
  <c r="R141" i="4"/>
  <c r="Q141" i="4"/>
  <c r="R223" i="4"/>
  <c r="Q223" i="4"/>
  <c r="R78" i="4"/>
  <c r="Q78" i="4"/>
  <c r="Q353" i="4"/>
  <c r="R353" i="4"/>
  <c r="R86" i="4"/>
  <c r="W86" i="4" s="1"/>
  <c r="X309" i="4"/>
  <c r="X240" i="4"/>
  <c r="R5" i="4"/>
  <c r="W5" i="4" s="1"/>
  <c r="Q172" i="4"/>
  <c r="R172" i="4"/>
  <c r="Q355" i="4"/>
  <c r="R355" i="4"/>
  <c r="Q322" i="4"/>
  <c r="R322" i="4"/>
  <c r="Q23" i="4"/>
  <c r="R23" i="4"/>
  <c r="X195" i="4"/>
  <c r="R93" i="4"/>
  <c r="W93" i="4" s="1"/>
  <c r="R337" i="4"/>
  <c r="W337" i="4" s="1"/>
  <c r="R193" i="4"/>
  <c r="W193" i="4" s="1"/>
  <c r="R137" i="4"/>
  <c r="Q137" i="4"/>
  <c r="S137" i="4" s="1"/>
  <c r="Q344" i="4"/>
  <c r="R344" i="4"/>
  <c r="Q77" i="4"/>
  <c r="R77" i="4"/>
  <c r="Q347" i="4"/>
  <c r="R347" i="4"/>
  <c r="Q43" i="4"/>
  <c r="R43" i="4"/>
  <c r="Q271" i="4"/>
  <c r="R271" i="4"/>
  <c r="R142" i="4"/>
  <c r="Q142" i="4"/>
  <c r="Q203" i="4"/>
  <c r="R203" i="4"/>
  <c r="Q26" i="4"/>
  <c r="R26" i="4"/>
  <c r="Q207" i="4"/>
  <c r="R207" i="4"/>
  <c r="Q12" i="4"/>
  <c r="R12" i="4"/>
  <c r="Q36" i="4"/>
  <c r="R36" i="4"/>
  <c r="R217" i="4"/>
  <c r="Q217" i="4"/>
  <c r="R34" i="4"/>
  <c r="Q34" i="4"/>
  <c r="Q37" i="4"/>
  <c r="R37" i="4"/>
  <c r="R92" i="4"/>
  <c r="Q92" i="4"/>
  <c r="Q150" i="4"/>
  <c r="R150" i="4"/>
  <c r="Q20" i="4"/>
  <c r="R20" i="4"/>
  <c r="Q153" i="4"/>
  <c r="R153" i="4"/>
  <c r="R127" i="4"/>
  <c r="Q127" i="4"/>
  <c r="R300" i="4"/>
  <c r="Q300" i="4"/>
  <c r="Q342" i="4"/>
  <c r="R342" i="4"/>
  <c r="Q24" i="4"/>
  <c r="R24" i="4"/>
  <c r="R351" i="4"/>
  <c r="Q351" i="4"/>
  <c r="Q199" i="4"/>
  <c r="R199" i="4"/>
  <c r="R94" i="4"/>
  <c r="Q94" i="4"/>
  <c r="Q6" i="4"/>
  <c r="R6" i="4"/>
  <c r="R96" i="4"/>
  <c r="Q96" i="4"/>
  <c r="X187" i="4"/>
  <c r="X50" i="4"/>
  <c r="R30" i="4"/>
  <c r="Q30" i="4"/>
  <c r="Q130" i="4"/>
  <c r="R130" i="4"/>
  <c r="R290" i="4"/>
  <c r="Q290" i="4"/>
  <c r="R302" i="4"/>
  <c r="Q302" i="4"/>
  <c r="X139" i="4"/>
  <c r="X341" i="4"/>
  <c r="R171" i="4"/>
  <c r="Q171" i="4"/>
  <c r="Q348" i="4"/>
  <c r="R348" i="4"/>
  <c r="Q28" i="4"/>
  <c r="R28" i="4"/>
  <c r="Q145" i="4"/>
  <c r="R145" i="4"/>
  <c r="Q18" i="4"/>
  <c r="R18" i="4"/>
  <c r="Q21" i="4"/>
  <c r="R21" i="4"/>
  <c r="R110" i="4"/>
  <c r="Q110" i="4"/>
  <c r="Q41" i="4"/>
  <c r="R41" i="4"/>
  <c r="Q66" i="4"/>
  <c r="R66" i="4"/>
  <c r="R75" i="4"/>
  <c r="Q75" i="4"/>
  <c r="R10" i="4"/>
  <c r="Q10" i="4"/>
  <c r="R180" i="4"/>
  <c r="Q180" i="4"/>
  <c r="Q118" i="4"/>
  <c r="R118" i="4"/>
  <c r="Q117" i="4"/>
  <c r="R117" i="4"/>
  <c r="Q14" i="4"/>
  <c r="R14" i="4"/>
  <c r="R244" i="4"/>
  <c r="Q244" i="4"/>
  <c r="Q13" i="4"/>
  <c r="R13" i="4"/>
  <c r="R304" i="4"/>
  <c r="Q304" i="4"/>
  <c r="R191" i="4"/>
  <c r="Q191" i="4"/>
  <c r="Q102" i="4"/>
  <c r="R102" i="4"/>
  <c r="Q318" i="4"/>
  <c r="R318" i="4"/>
  <c r="R241" i="4"/>
  <c r="Q241" i="4"/>
  <c r="R106" i="4"/>
  <c r="Q106" i="4"/>
  <c r="Q79" i="4"/>
  <c r="R79" i="4"/>
  <c r="Q33" i="4"/>
  <c r="R33" i="4"/>
  <c r="R170" i="4"/>
  <c r="Q170" i="4"/>
  <c r="R166" i="4"/>
  <c r="Q166" i="4"/>
  <c r="Q162" i="4"/>
  <c r="R162" i="4"/>
  <c r="Q9" i="4"/>
  <c r="R9" i="4"/>
  <c r="R261" i="4"/>
  <c r="Q261" i="4"/>
  <c r="R250" i="4"/>
  <c r="Q250" i="4"/>
  <c r="Q215" i="4"/>
  <c r="R215" i="4"/>
  <c r="X186" i="4"/>
  <c r="R231" i="4"/>
  <c r="Q231" i="4"/>
  <c r="S231" i="4" s="1"/>
  <c r="Q308" i="4"/>
  <c r="R308" i="4"/>
  <c r="Q263" i="4"/>
  <c r="R263" i="4"/>
  <c r="Q146" i="4"/>
  <c r="R146" i="4"/>
  <c r="R266" i="4"/>
  <c r="Q266" i="4"/>
  <c r="S266" i="4" s="1"/>
  <c r="U3" i="4"/>
  <c r="T3" i="4"/>
  <c r="Q184" i="4"/>
  <c r="R184" i="4"/>
  <c r="Q324" i="4"/>
  <c r="R324" i="4"/>
  <c r="Q129" i="4"/>
  <c r="R129" i="4"/>
  <c r="Q192" i="4"/>
  <c r="R192" i="4"/>
  <c r="R349" i="4"/>
  <c r="Q349" i="4"/>
  <c r="R211" i="4"/>
  <c r="Q211" i="4"/>
  <c r="Q4" i="4"/>
  <c r="R4" i="4"/>
  <c r="Q71" i="4"/>
  <c r="R71" i="4"/>
  <c r="Q360" i="4"/>
  <c r="R360" i="4"/>
  <c r="R113" i="4"/>
  <c r="X331" i="4"/>
  <c r="X276" i="4"/>
  <c r="X107" i="4"/>
  <c r="R156" i="4"/>
  <c r="Q156" i="4"/>
  <c r="R138" i="4"/>
  <c r="Q138" i="4"/>
  <c r="S138" i="4" s="1"/>
  <c r="Q31" i="4"/>
  <c r="R31" i="4"/>
  <c r="R188" i="4"/>
  <c r="Q188" i="4"/>
  <c r="Q38" i="4"/>
  <c r="R38" i="4"/>
  <c r="Q120" i="4"/>
  <c r="R120" i="4"/>
  <c r="R277" i="4"/>
  <c r="Q277" i="4"/>
  <c r="R196" i="4"/>
  <c r="Q196" i="4"/>
  <c r="Q340" i="4"/>
  <c r="R340" i="4"/>
  <c r="Q131" i="4"/>
  <c r="R131" i="4"/>
  <c r="R282" i="4"/>
  <c r="Q282" i="4"/>
  <c r="Q251" i="4"/>
  <c r="R251" i="4"/>
  <c r="Q152" i="4"/>
  <c r="R152" i="4"/>
  <c r="Q87" i="4"/>
  <c r="R87" i="4"/>
  <c r="Q83" i="4"/>
  <c r="R83" i="4"/>
  <c r="Q255" i="4"/>
  <c r="R255" i="4"/>
  <c r="Q213" i="4"/>
  <c r="R213" i="4"/>
  <c r="R183" i="4"/>
  <c r="Q183" i="4"/>
  <c r="S183" i="4" s="1"/>
  <c r="Y183" i="4" s="1"/>
  <c r="Q149" i="4"/>
  <c r="R149" i="4"/>
  <c r="Q279" i="4"/>
  <c r="R279" i="4"/>
  <c r="R227" i="4"/>
  <c r="Q227" i="4"/>
  <c r="Q160" i="4"/>
  <c r="R160" i="4"/>
  <c r="X95" i="4"/>
  <c r="X99" i="4"/>
  <c r="X222" i="4"/>
  <c r="Q310" i="4"/>
  <c r="R310" i="4"/>
  <c r="R233" i="4"/>
  <c r="Q233" i="4"/>
  <c r="Q114" i="4"/>
  <c r="R114" i="4"/>
  <c r="R205" i="4"/>
  <c r="Q205" i="4"/>
  <c r="R297" i="4"/>
  <c r="Q334" i="4"/>
  <c r="R334" i="4"/>
  <c r="Q44" i="4"/>
  <c r="R44" i="4"/>
  <c r="Q128" i="4"/>
  <c r="R128" i="4"/>
  <c r="R15" i="4"/>
  <c r="Q15" i="4"/>
  <c r="Q126" i="4"/>
  <c r="R126" i="4"/>
  <c r="Q140" i="4"/>
  <c r="R140" i="4"/>
  <c r="Q11" i="4"/>
  <c r="R11" i="4"/>
  <c r="Q363" i="4"/>
  <c r="R363" i="4"/>
  <c r="Q326" i="4"/>
  <c r="R326" i="4"/>
  <c r="Q350" i="4"/>
  <c r="R350" i="4"/>
  <c r="Q35" i="4"/>
  <c r="R35" i="4"/>
  <c r="Q39" i="4"/>
  <c r="R39" i="4"/>
  <c r="R174" i="4"/>
  <c r="Q174" i="4"/>
  <c r="R121" i="4"/>
  <c r="Q121" i="4"/>
  <c r="Q134" i="4"/>
  <c r="R134" i="4"/>
  <c r="R163" i="4"/>
  <c r="Q163" i="4"/>
  <c r="Q237" i="4"/>
  <c r="R237" i="4"/>
  <c r="Q209" i="4"/>
  <c r="R209" i="4"/>
  <c r="R293" i="4"/>
  <c r="Q293" i="4"/>
  <c r="Q259" i="4"/>
  <c r="R259" i="4"/>
  <c r="Q67" i="4"/>
  <c r="R67" i="4"/>
  <c r="Q100" i="4"/>
  <c r="R100" i="4"/>
  <c r="Q29" i="4"/>
  <c r="R29" i="4"/>
  <c r="R269" i="4"/>
  <c r="Q269" i="4"/>
  <c r="Q32" i="4"/>
  <c r="R32" i="4"/>
  <c r="X249" i="4"/>
  <c r="X278" i="4"/>
  <c r="R90" i="4"/>
  <c r="Q90" i="4"/>
  <c r="Q177" i="4"/>
  <c r="R177" i="4"/>
  <c r="Q194" i="4"/>
  <c r="S194" i="4" s="1"/>
  <c r="Z194" i="4" s="1"/>
  <c r="R194" i="4"/>
  <c r="Q201" i="4"/>
  <c r="R201" i="4"/>
  <c r="Q186" i="4"/>
  <c r="R186" i="4"/>
  <c r="Q158" i="4"/>
  <c r="R158" i="4"/>
  <c r="R139" i="4"/>
  <c r="Q139" i="4"/>
  <c r="X190" i="4"/>
  <c r="X315" i="4"/>
  <c r="X147" i="4"/>
  <c r="R98" i="4"/>
  <c r="Q98" i="4"/>
  <c r="R124" i="4"/>
  <c r="Q124" i="4"/>
  <c r="Q108" i="4"/>
  <c r="S108" i="4" s="1"/>
  <c r="R108" i="4"/>
  <c r="Q65" i="4"/>
  <c r="R65" i="4"/>
  <c r="R356" i="4"/>
  <c r="Q356" i="4"/>
  <c r="R27" i="4"/>
  <c r="Q27" i="4"/>
  <c r="Q8" i="4"/>
  <c r="R8" i="4"/>
  <c r="R253" i="4"/>
  <c r="Q253" i="4"/>
  <c r="Q22" i="4"/>
  <c r="R22" i="4"/>
  <c r="Q148" i="4"/>
  <c r="R148" i="4"/>
  <c r="Q258" i="4"/>
  <c r="R258" i="4"/>
  <c r="Q245" i="4"/>
  <c r="R245" i="4"/>
  <c r="Q235" i="4"/>
  <c r="R235" i="4"/>
  <c r="Q25" i="4"/>
  <c r="R25" i="4"/>
  <c r="Q112" i="4"/>
  <c r="R112" i="4"/>
  <c r="Q185" i="4"/>
  <c r="R185" i="4"/>
  <c r="Q16" i="4"/>
  <c r="R16" i="4"/>
  <c r="R229" i="4"/>
  <c r="Q229" i="4"/>
  <c r="Q7" i="4"/>
  <c r="R7" i="4"/>
  <c r="Q154" i="4"/>
  <c r="R154" i="4"/>
  <c r="R104" i="4"/>
  <c r="Q104" i="4"/>
  <c r="R298" i="4"/>
  <c r="Q298" i="4"/>
  <c r="Q239" i="4"/>
  <c r="R239" i="4"/>
  <c r="Q133" i="4"/>
  <c r="R133" i="4"/>
  <c r="X123" i="4"/>
  <c r="X177" i="4"/>
  <c r="X153" i="4"/>
  <c r="X307" i="4"/>
  <c r="X228" i="4"/>
  <c r="X22" i="4"/>
  <c r="X311" i="4"/>
  <c r="X281" i="4"/>
  <c r="X189" i="4"/>
  <c r="X260" i="4"/>
  <c r="X10" i="4"/>
  <c r="X179" i="4"/>
  <c r="X111" i="4"/>
  <c r="X181" i="4"/>
  <c r="X56" i="4"/>
  <c r="X337" i="4"/>
  <c r="X42" i="4"/>
  <c r="X163" i="4"/>
  <c r="X286" i="4"/>
  <c r="X44" i="4"/>
  <c r="X218" i="4"/>
  <c r="X335" i="4"/>
  <c r="X232" i="4"/>
  <c r="X329" i="4"/>
  <c r="X284" i="4"/>
  <c r="X317" i="4"/>
  <c r="X82" i="4"/>
  <c r="X226" i="4"/>
  <c r="X313" i="4"/>
  <c r="X212" i="4"/>
  <c r="X262" i="4"/>
  <c r="X294" i="4"/>
  <c r="X173" i="4"/>
  <c r="X18" i="4"/>
  <c r="X214" i="4"/>
  <c r="X97" i="4"/>
  <c r="X74" i="4"/>
  <c r="X303" i="4"/>
  <c r="X234" i="4"/>
  <c r="X14" i="4"/>
  <c r="X224" i="4"/>
  <c r="X116" i="4"/>
  <c r="X252" i="4"/>
  <c r="X172" i="4"/>
  <c r="X198" i="4"/>
  <c r="Q3" i="4"/>
  <c r="R3" i="4"/>
  <c r="B22" i="9" l="1" a="1"/>
  <c r="B22" i="9" s="1"/>
  <c r="K22" i="9" s="1" a="1"/>
  <c r="K22" i="9" s="1"/>
  <c r="O22" i="9" s="1" a="1"/>
  <c r="O22" i="9" s="1"/>
  <c r="Y272" i="4"/>
  <c r="Z272" i="4"/>
  <c r="Y243" i="5"/>
  <c r="X243" i="5"/>
  <c r="Y21" i="5"/>
  <c r="X21" i="5"/>
  <c r="S100" i="4"/>
  <c r="S209" i="4"/>
  <c r="S350" i="4"/>
  <c r="Z350" i="4" s="1"/>
  <c r="S140" i="4"/>
  <c r="S44" i="4"/>
  <c r="S233" i="4"/>
  <c r="Y233" i="4" s="1"/>
  <c r="S215" i="4"/>
  <c r="S162" i="4"/>
  <c r="S79" i="4"/>
  <c r="S102" i="4"/>
  <c r="Y102" i="4" s="1"/>
  <c r="S41" i="4"/>
  <c r="Z41" i="4" s="1"/>
  <c r="S145" i="4"/>
  <c r="Z145" i="4" s="1"/>
  <c r="W317" i="4"/>
  <c r="W305" i="4"/>
  <c r="W328" i="4"/>
  <c r="W155" i="4"/>
  <c r="Y116" i="4"/>
  <c r="S195" i="4"/>
  <c r="Z195" i="4" s="1"/>
  <c r="V205" i="4"/>
  <c r="V290" i="4"/>
  <c r="AC290" i="4" s="1"/>
  <c r="V114" i="4"/>
  <c r="AB114" i="4" s="1"/>
  <c r="Z268" i="4"/>
  <c r="AA268" i="4" s="1"/>
  <c r="AE268" i="4" s="1"/>
  <c r="V94" i="4"/>
  <c r="V73" i="4"/>
  <c r="AB73" i="4" s="1"/>
  <c r="Z309" i="4"/>
  <c r="AA309" i="4" s="1"/>
  <c r="AE309" i="4" s="1"/>
  <c r="S50" i="4"/>
  <c r="V58" i="5"/>
  <c r="V52" i="5"/>
  <c r="V37" i="5"/>
  <c r="Y349" i="5"/>
  <c r="W272" i="4"/>
  <c r="W309" i="4"/>
  <c r="S242" i="4"/>
  <c r="W226" i="4"/>
  <c r="AB234" i="4"/>
  <c r="AD234" i="4" s="1"/>
  <c r="AF234" i="4" s="1"/>
  <c r="V126" i="5"/>
  <c r="V310" i="5"/>
  <c r="V44" i="5"/>
  <c r="S150" i="4"/>
  <c r="Y150" i="4" s="1"/>
  <c r="S26" i="4"/>
  <c r="W296" i="4"/>
  <c r="W238" i="4"/>
  <c r="Z230" i="4"/>
  <c r="AA230" i="4" s="1"/>
  <c r="AE230" i="4" s="1"/>
  <c r="X343" i="4"/>
  <c r="X157" i="4"/>
  <c r="X361" i="4"/>
  <c r="V350" i="4"/>
  <c r="AC350" i="4" s="1"/>
  <c r="AA206" i="4"/>
  <c r="AE206" i="4" s="1"/>
  <c r="X93" i="4"/>
  <c r="V18" i="4"/>
  <c r="AB18" i="4" s="1"/>
  <c r="X353" i="4"/>
  <c r="X133" i="4"/>
  <c r="X270" i="4"/>
  <c r="X289" i="4"/>
  <c r="X185" i="4"/>
  <c r="V224" i="4"/>
  <c r="AB224" i="4" s="1"/>
  <c r="W349" i="5"/>
  <c r="W344" i="5"/>
  <c r="X121" i="5"/>
  <c r="AC315" i="4"/>
  <c r="AD315" i="4" s="1"/>
  <c r="AF315" i="4" s="1"/>
  <c r="V87" i="5"/>
  <c r="V313" i="5"/>
  <c r="V293" i="5"/>
  <c r="V151" i="5"/>
  <c r="W297" i="4"/>
  <c r="W109" i="4"/>
  <c r="S355" i="4"/>
  <c r="X251" i="4"/>
  <c r="Y295" i="4"/>
  <c r="AA295" i="4" s="1"/>
  <c r="AE295" i="4" s="1"/>
  <c r="X352" i="4"/>
  <c r="X129" i="4"/>
  <c r="X299" i="4"/>
  <c r="V13" i="4"/>
  <c r="AB13" i="4" s="1"/>
  <c r="V261" i="4"/>
  <c r="AC261" i="4" s="1"/>
  <c r="V247" i="4"/>
  <c r="AB247" i="4" s="1"/>
  <c r="V196" i="4"/>
  <c r="AC196" i="4" s="1"/>
  <c r="X345" i="4"/>
  <c r="W243" i="5"/>
  <c r="V131" i="5"/>
  <c r="S91" i="4"/>
  <c r="W175" i="4"/>
  <c r="S161" i="4"/>
  <c r="W143" i="4"/>
  <c r="W234" i="4"/>
  <c r="W273" i="4"/>
  <c r="X91" i="4"/>
  <c r="V250" i="4"/>
  <c r="AB250" i="4" s="1"/>
  <c r="V168" i="4"/>
  <c r="V130" i="4"/>
  <c r="X275" i="4"/>
  <c r="S291" i="4"/>
  <c r="Y291" i="4" s="1"/>
  <c r="AA291" i="4" s="1"/>
  <c r="AE291" i="4" s="1"/>
  <c r="X49" i="4"/>
  <c r="S122" i="4"/>
  <c r="Y122" i="4" s="1"/>
  <c r="V163" i="5"/>
  <c r="V179" i="5"/>
  <c r="V195" i="5"/>
  <c r="W275" i="4"/>
  <c r="V40" i="4"/>
  <c r="V124" i="4"/>
  <c r="AC124" i="4" s="1"/>
  <c r="X333" i="4"/>
  <c r="X113" i="4"/>
  <c r="X165" i="4"/>
  <c r="X357" i="4"/>
  <c r="X131" i="4"/>
  <c r="X135" i="4"/>
  <c r="Z11" i="5"/>
  <c r="AA11" i="5" s="1"/>
  <c r="V254" i="5"/>
  <c r="Y91" i="4"/>
  <c r="Z91" i="4"/>
  <c r="Y176" i="4"/>
  <c r="Z176" i="4"/>
  <c r="Z63" i="4"/>
  <c r="Y63" i="4"/>
  <c r="AA63" i="4" s="1"/>
  <c r="AE63" i="4" s="1"/>
  <c r="Z161" i="4"/>
  <c r="Y161" i="4"/>
  <c r="S104" i="4"/>
  <c r="Z104" i="4" s="1"/>
  <c r="S356" i="4"/>
  <c r="Z356" i="4" s="1"/>
  <c r="S98" i="4"/>
  <c r="Y98" i="4" s="1"/>
  <c r="S302" i="4"/>
  <c r="Y302" i="4" s="1"/>
  <c r="Z276" i="4"/>
  <c r="V266" i="4"/>
  <c r="AC266" i="4" s="1"/>
  <c r="Z335" i="4"/>
  <c r="AA335" i="4" s="1"/>
  <c r="AE335" i="4" s="1"/>
  <c r="V43" i="4"/>
  <c r="S175" i="4"/>
  <c r="S182" i="4"/>
  <c r="S281" i="4"/>
  <c r="S114" i="4"/>
  <c r="Y114" i="4" s="1"/>
  <c r="S149" i="4"/>
  <c r="Z149" i="4" s="1"/>
  <c r="S83" i="4"/>
  <c r="Y83" i="4" s="1"/>
  <c r="S31" i="4"/>
  <c r="S290" i="4"/>
  <c r="W176" i="4"/>
  <c r="W232" i="4"/>
  <c r="W274" i="4"/>
  <c r="Y262" i="4"/>
  <c r="S143" i="4"/>
  <c r="Y143" i="4" s="1"/>
  <c r="X268" i="4"/>
  <c r="V169" i="4"/>
  <c r="AB169" i="4" s="1"/>
  <c r="X17" i="4"/>
  <c r="AA97" i="4"/>
  <c r="AE97" i="4" s="1"/>
  <c r="AA249" i="4"/>
  <c r="AE249" i="4" s="1"/>
  <c r="V32" i="4"/>
  <c r="AC32" i="4" s="1"/>
  <c r="V229" i="4"/>
  <c r="AB229" i="4" s="1"/>
  <c r="X320" i="4"/>
  <c r="X101" i="4"/>
  <c r="Z60" i="4"/>
  <c r="Z291" i="4"/>
  <c r="V361" i="4"/>
  <c r="AB361" i="4" s="1"/>
  <c r="X200" i="4"/>
  <c r="Z122" i="4"/>
  <c r="V184" i="4"/>
  <c r="AB184" i="4" s="1"/>
  <c r="V254" i="4"/>
  <c r="AB254" i="4" s="1"/>
  <c r="V86" i="4"/>
  <c r="AC86" i="4" s="1"/>
  <c r="V112" i="4"/>
  <c r="X143" i="4"/>
  <c r="W115" i="4"/>
  <c r="V110" i="5"/>
  <c r="V342" i="5"/>
  <c r="V16" i="5"/>
  <c r="V74" i="5"/>
  <c r="Y74" i="5" s="1"/>
  <c r="V224" i="5"/>
  <c r="Y224" i="5" s="1"/>
  <c r="V70" i="5"/>
  <c r="V220" i="5"/>
  <c r="Z19" i="5"/>
  <c r="AA19" i="5" s="1"/>
  <c r="Z355" i="5"/>
  <c r="AA355" i="5" s="1"/>
  <c r="W159" i="4"/>
  <c r="S69" i="4"/>
  <c r="Z69" i="4" s="1"/>
  <c r="V79" i="4"/>
  <c r="AC79" i="4" s="1"/>
  <c r="V146" i="4"/>
  <c r="S189" i="4"/>
  <c r="W356" i="5"/>
  <c r="Y137" i="5"/>
  <c r="Z137" i="5" s="1"/>
  <c r="AA137" i="5" s="1"/>
  <c r="V323" i="5"/>
  <c r="W312" i="4"/>
  <c r="S174" i="4"/>
  <c r="Z174" i="4" s="1"/>
  <c r="S142" i="4"/>
  <c r="Y142" i="4" s="1"/>
  <c r="W161" i="4"/>
  <c r="W200" i="4"/>
  <c r="V321" i="4"/>
  <c r="AB321" i="4" s="1"/>
  <c r="V202" i="4"/>
  <c r="V83" i="4"/>
  <c r="V152" i="4"/>
  <c r="V126" i="4"/>
  <c r="AB126" i="4" s="1"/>
  <c r="X4" i="4"/>
  <c r="V174" i="4"/>
  <c r="AB174" i="4" s="1"/>
  <c r="Z305" i="4"/>
  <c r="X127" i="4"/>
  <c r="Y273" i="4"/>
  <c r="V285" i="5"/>
  <c r="V308" i="5"/>
  <c r="V107" i="5"/>
  <c r="Y107" i="5" s="1"/>
  <c r="V240" i="5"/>
  <c r="Y240" i="5" s="1"/>
  <c r="V182" i="5"/>
  <c r="V256" i="5"/>
  <c r="V272" i="5"/>
  <c r="V294" i="5"/>
  <c r="V219" i="5"/>
  <c r="V189" i="5"/>
  <c r="V210" i="5"/>
  <c r="Y210" i="5" s="1"/>
  <c r="W363" i="5"/>
  <c r="W59" i="4"/>
  <c r="W276" i="4"/>
  <c r="W303" i="4"/>
  <c r="S125" i="4"/>
  <c r="Z284" i="4"/>
  <c r="AA284" i="4" s="1"/>
  <c r="AE284" i="4" s="1"/>
  <c r="V269" i="5"/>
  <c r="V191" i="5"/>
  <c r="X191" i="5" s="1"/>
  <c r="V247" i="5"/>
  <c r="Y247" i="5" s="1"/>
  <c r="V351" i="5"/>
  <c r="AC309" i="4"/>
  <c r="AB309" i="4"/>
  <c r="S298" i="4"/>
  <c r="S229" i="4"/>
  <c r="S27" i="4"/>
  <c r="S124" i="4"/>
  <c r="Y124" i="4" s="1"/>
  <c r="S71" i="4"/>
  <c r="Z71" i="4" s="1"/>
  <c r="S192" i="4"/>
  <c r="Z192" i="4" s="1"/>
  <c r="S308" i="4"/>
  <c r="S250" i="4"/>
  <c r="S166" i="4"/>
  <c r="S106" i="4"/>
  <c r="S191" i="4"/>
  <c r="S10" i="4"/>
  <c r="Y10" i="4" s="1"/>
  <c r="S110" i="4"/>
  <c r="Y110" i="4" s="1"/>
  <c r="S280" i="4"/>
  <c r="Z280" i="4" s="1"/>
  <c r="W81" i="4"/>
  <c r="S57" i="4"/>
  <c r="Z57" i="4" s="1"/>
  <c r="X246" i="4"/>
  <c r="Y59" i="4"/>
  <c r="AA59" i="4" s="1"/>
  <c r="AE59" i="4" s="1"/>
  <c r="V16" i="4"/>
  <c r="AC16" i="4" s="1"/>
  <c r="Y195" i="4"/>
  <c r="AA195" i="4" s="1"/>
  <c r="AE195" i="4" s="1"/>
  <c r="V173" i="4"/>
  <c r="AC173" i="4" s="1"/>
  <c r="V331" i="4"/>
  <c r="AB331" i="4" s="1"/>
  <c r="V303" i="4"/>
  <c r="AC303" i="4" s="1"/>
  <c r="V299" i="4"/>
  <c r="V355" i="4"/>
  <c r="AC355" i="4" s="1"/>
  <c r="V118" i="4"/>
  <c r="S270" i="4"/>
  <c r="V72" i="5"/>
  <c r="X72" i="5" s="1"/>
  <c r="V284" i="5"/>
  <c r="X284" i="5" s="1"/>
  <c r="V259" i="5"/>
  <c r="V248" i="5"/>
  <c r="V225" i="5"/>
  <c r="V298" i="5"/>
  <c r="V106" i="5"/>
  <c r="V205" i="5"/>
  <c r="V359" i="5"/>
  <c r="Y359" i="5" s="1"/>
  <c r="V69" i="5"/>
  <c r="Y69" i="5" s="1"/>
  <c r="V22" i="5"/>
  <c r="Z105" i="5"/>
  <c r="AA105" i="5" s="1"/>
  <c r="V168" i="5"/>
  <c r="Y361" i="4"/>
  <c r="Z361" i="4"/>
  <c r="S257" i="4"/>
  <c r="Z305" i="5"/>
  <c r="AA305" i="5" s="1"/>
  <c r="V182" i="4"/>
  <c r="AB182" i="4" s="1"/>
  <c r="V105" i="4"/>
  <c r="V216" i="4"/>
  <c r="AB216" i="4" s="1"/>
  <c r="V92" i="4"/>
  <c r="AC92" i="4" s="1"/>
  <c r="V102" i="4"/>
  <c r="AC102" i="4" s="1"/>
  <c r="V158" i="4"/>
  <c r="AC158" i="4" s="1"/>
  <c r="X66" i="4"/>
  <c r="V334" i="4"/>
  <c r="AB334" i="4" s="1"/>
  <c r="X160" i="4"/>
  <c r="X359" i="4"/>
  <c r="AC114" i="4"/>
  <c r="V227" i="4"/>
  <c r="V221" i="4"/>
  <c r="AB221" i="4" s="1"/>
  <c r="X230" i="4"/>
  <c r="V185" i="4"/>
  <c r="AB185" i="4" s="1"/>
  <c r="V186" i="4"/>
  <c r="V347" i="4"/>
  <c r="V215" i="4"/>
  <c r="V190" i="4"/>
  <c r="AB190" i="4" s="1"/>
  <c r="V291" i="4"/>
  <c r="AC291" i="4" s="1"/>
  <c r="V281" i="4"/>
  <c r="AB281" i="4" s="1"/>
  <c r="V260" i="4"/>
  <c r="AC260" i="4" s="1"/>
  <c r="V292" i="4"/>
  <c r="AC292" i="4" s="1"/>
  <c r="X351" i="4"/>
  <c r="V24" i="4"/>
  <c r="AC24" i="4" s="1"/>
  <c r="V58" i="4"/>
  <c r="AB58" i="4" s="1"/>
  <c r="AC169" i="4"/>
  <c r="X236" i="4"/>
  <c r="V154" i="4"/>
  <c r="AB154" i="4" s="1"/>
  <c r="V10" i="4"/>
  <c r="X136" i="4"/>
  <c r="V220" i="4"/>
  <c r="AB220" i="4" s="1"/>
  <c r="V352" i="4"/>
  <c r="AB352" i="4" s="1"/>
  <c r="V163" i="4"/>
  <c r="V360" i="4"/>
  <c r="AB360" i="4" s="1"/>
  <c r="V149" i="4"/>
  <c r="AC149" i="4" s="1"/>
  <c r="V195" i="4"/>
  <c r="AB195" i="4" s="1"/>
  <c r="V329" i="4"/>
  <c r="V249" i="4"/>
  <c r="X105" i="4"/>
  <c r="X169" i="4"/>
  <c r="V354" i="4"/>
  <c r="V279" i="4"/>
  <c r="AB279" i="4" s="1"/>
  <c r="V72" i="4"/>
  <c r="AC174" i="4"/>
  <c r="AD174" i="4" s="1"/>
  <c r="AF174" i="4" s="1"/>
  <c r="X208" i="4"/>
  <c r="V14" i="4"/>
  <c r="AB14" i="4" s="1"/>
  <c r="V256" i="4"/>
  <c r="AB256" i="4" s="1"/>
  <c r="V150" i="4"/>
  <c r="AB150" i="4" s="1"/>
  <c r="V203" i="4"/>
  <c r="V151" i="4"/>
  <c r="AB151" i="4" s="1"/>
  <c r="AC224" i="4"/>
  <c r="X125" i="4"/>
  <c r="V301" i="4"/>
  <c r="AB301" i="4" s="1"/>
  <c r="V233" i="4"/>
  <c r="AC233" i="4" s="1"/>
  <c r="X183" i="4"/>
  <c r="V25" i="4"/>
  <c r="AC25" i="4" s="1"/>
  <c r="V165" i="4"/>
  <c r="AB165" i="4" s="1"/>
  <c r="X103" i="4"/>
  <c r="V269" i="4"/>
  <c r="V36" i="4"/>
  <c r="Y77" i="5"/>
  <c r="Z77" i="5" s="1"/>
  <c r="AA77" i="5" s="1"/>
  <c r="X129" i="5"/>
  <c r="Z129" i="5" s="1"/>
  <c r="AA129" i="5" s="1"/>
  <c r="W250" i="5"/>
  <c r="W152" i="5"/>
  <c r="W89" i="5"/>
  <c r="V238" i="5"/>
  <c r="Y238" i="5" s="1"/>
  <c r="V176" i="5"/>
  <c r="V257" i="5"/>
  <c r="V14" i="5"/>
  <c r="V38" i="5"/>
  <c r="X38" i="5" s="1"/>
  <c r="V173" i="5"/>
  <c r="X173" i="5" s="1"/>
  <c r="V302" i="5"/>
  <c r="Y302" i="5" s="1"/>
  <c r="V24" i="5"/>
  <c r="V230" i="5"/>
  <c r="Y230" i="5" s="1"/>
  <c r="V124" i="5"/>
  <c r="V28" i="5"/>
  <c r="V83" i="5"/>
  <c r="Z317" i="5"/>
  <c r="AA317" i="5" s="1"/>
  <c r="Z120" i="5"/>
  <c r="AA120" i="5" s="1"/>
  <c r="Z337" i="5"/>
  <c r="AA337" i="5" s="1"/>
  <c r="Z136" i="5"/>
  <c r="AA136" i="5" s="1"/>
  <c r="V223" i="5"/>
  <c r="Y223" i="5" s="1"/>
  <c r="Z309" i="5"/>
  <c r="AA309" i="5" s="1"/>
  <c r="W50" i="5"/>
  <c r="Z290" i="5"/>
  <c r="AA290" i="5" s="1"/>
  <c r="X285" i="5"/>
  <c r="Y285" i="5"/>
  <c r="Y256" i="5"/>
  <c r="X256" i="5"/>
  <c r="Y110" i="5"/>
  <c r="X110" i="5"/>
  <c r="Y16" i="5"/>
  <c r="X16" i="5"/>
  <c r="Y123" i="5"/>
  <c r="X123" i="5"/>
  <c r="X47" i="5"/>
  <c r="Y47" i="5"/>
  <c r="Y109" i="5"/>
  <c r="X109" i="5"/>
  <c r="Y254" i="5"/>
  <c r="X254" i="5"/>
  <c r="Y194" i="5"/>
  <c r="X194" i="5"/>
  <c r="Y108" i="5"/>
  <c r="X108" i="5"/>
  <c r="Y15" i="5"/>
  <c r="X15" i="5"/>
  <c r="V183" i="5"/>
  <c r="W316" i="5"/>
  <c r="V316" i="5"/>
  <c r="W212" i="5"/>
  <c r="V212" i="5"/>
  <c r="V332" i="5"/>
  <c r="V138" i="5"/>
  <c r="V154" i="5"/>
  <c r="V102" i="5"/>
  <c r="W91" i="5"/>
  <c r="V91" i="5"/>
  <c r="V245" i="5"/>
  <c r="V252" i="5"/>
  <c r="W348" i="5"/>
  <c r="V348" i="5"/>
  <c r="W64" i="5"/>
  <c r="V64" i="5"/>
  <c r="Y178" i="5"/>
  <c r="X178" i="5"/>
  <c r="Y211" i="5"/>
  <c r="X211" i="5"/>
  <c r="W198" i="5"/>
  <c r="V198" i="5"/>
  <c r="Z196" i="5"/>
  <c r="AA196" i="5" s="1"/>
  <c r="Y87" i="5"/>
  <c r="X87" i="5"/>
  <c r="Y97" i="5"/>
  <c r="X97" i="5"/>
  <c r="X96" i="5"/>
  <c r="Y96" i="5"/>
  <c r="X306" i="5"/>
  <c r="Y306" i="5"/>
  <c r="Y274" i="5"/>
  <c r="X274" i="5"/>
  <c r="Y310" i="5"/>
  <c r="X310" i="5"/>
  <c r="Y4" i="5"/>
  <c r="X4" i="5"/>
  <c r="Y275" i="5"/>
  <c r="X275" i="5"/>
  <c r="Z281" i="5"/>
  <c r="AA281" i="5" s="1"/>
  <c r="X59" i="5"/>
  <c r="Y59" i="5"/>
  <c r="X187" i="5"/>
  <c r="Y187" i="5"/>
  <c r="W8" i="5"/>
  <c r="V8" i="5"/>
  <c r="X330" i="5"/>
  <c r="Y330" i="5"/>
  <c r="X357" i="5"/>
  <c r="Y357" i="5"/>
  <c r="Z243" i="5"/>
  <c r="AA243" i="5" s="1"/>
  <c r="Y94" i="5"/>
  <c r="X94" i="5"/>
  <c r="X199" i="5"/>
  <c r="Y199" i="5"/>
  <c r="Y192" i="5"/>
  <c r="X192" i="5"/>
  <c r="Y299" i="5"/>
  <c r="X299" i="5"/>
  <c r="Y323" i="5"/>
  <c r="X323" i="5"/>
  <c r="Y322" i="5"/>
  <c r="X322" i="5"/>
  <c r="Z184" i="5"/>
  <c r="AA184" i="5" s="1"/>
  <c r="Z318" i="5"/>
  <c r="AA318" i="5" s="1"/>
  <c r="Z217" i="5"/>
  <c r="AA217" i="5" s="1"/>
  <c r="X308" i="5"/>
  <c r="Y308" i="5"/>
  <c r="Y294" i="5"/>
  <c r="X294" i="5"/>
  <c r="W141" i="5"/>
  <c r="V141" i="5"/>
  <c r="W103" i="5"/>
  <c r="V103" i="5"/>
  <c r="Y270" i="5"/>
  <c r="X270" i="5"/>
  <c r="Y343" i="5"/>
  <c r="X343" i="5"/>
  <c r="Y60" i="5"/>
  <c r="X60" i="5"/>
  <c r="Y57" i="5"/>
  <c r="X57" i="5"/>
  <c r="Y358" i="5"/>
  <c r="X358" i="5"/>
  <c r="Y257" i="5"/>
  <c r="X257" i="5"/>
  <c r="Y173" i="5"/>
  <c r="Y28" i="5"/>
  <c r="X28" i="5"/>
  <c r="W29" i="5"/>
  <c r="V29" i="5"/>
  <c r="Y227" i="5"/>
  <c r="X227" i="5"/>
  <c r="Y5" i="5"/>
  <c r="X5" i="5"/>
  <c r="Y258" i="5"/>
  <c r="X258" i="5"/>
  <c r="X293" i="5"/>
  <c r="Y293" i="5"/>
  <c r="Y151" i="5"/>
  <c r="X151" i="5"/>
  <c r="Y31" i="5"/>
  <c r="X31" i="5"/>
  <c r="Y143" i="5"/>
  <c r="X143" i="5"/>
  <c r="Z143" i="5" s="1"/>
  <c r="AA143" i="5" s="1"/>
  <c r="Y236" i="5"/>
  <c r="X236" i="5"/>
  <c r="Y239" i="5"/>
  <c r="X239" i="5"/>
  <c r="Y168" i="5"/>
  <c r="X168" i="5"/>
  <c r="Y207" i="5"/>
  <c r="X207" i="5"/>
  <c r="Z207" i="5" s="1"/>
  <c r="AA207" i="5" s="1"/>
  <c r="Y351" i="5"/>
  <c r="X351" i="5"/>
  <c r="Y149" i="5"/>
  <c r="X149" i="5"/>
  <c r="Y125" i="5"/>
  <c r="X125" i="5"/>
  <c r="Y259" i="5"/>
  <c r="X259" i="5"/>
  <c r="Y248" i="5"/>
  <c r="X248" i="5"/>
  <c r="Y225" i="5"/>
  <c r="X225" i="5"/>
  <c r="Y298" i="5"/>
  <c r="X298" i="5"/>
  <c r="X106" i="5"/>
  <c r="Y106" i="5"/>
  <c r="Y205" i="5"/>
  <c r="X205" i="5"/>
  <c r="Y22" i="5"/>
  <c r="X22" i="5"/>
  <c r="Y112" i="5"/>
  <c r="X112" i="5"/>
  <c r="Z112" i="5" s="1"/>
  <c r="AA112" i="5" s="1"/>
  <c r="Y197" i="5"/>
  <c r="X197" i="5"/>
  <c r="X202" i="5"/>
  <c r="Y202" i="5"/>
  <c r="X223" i="5"/>
  <c r="Y163" i="5"/>
  <c r="X163" i="5"/>
  <c r="Y179" i="5"/>
  <c r="X179" i="5"/>
  <c r="Y195" i="5"/>
  <c r="X195" i="5"/>
  <c r="W295" i="5"/>
  <c r="V295" i="5"/>
  <c r="W62" i="5"/>
  <c r="V62" i="5"/>
  <c r="W36" i="5"/>
  <c r="V36" i="5"/>
  <c r="Y152" i="5"/>
  <c r="X152" i="5"/>
  <c r="W169" i="5"/>
  <c r="V169" i="5"/>
  <c r="Y319" i="5"/>
  <c r="X319" i="5"/>
  <c r="Y51" i="5"/>
  <c r="X51" i="5"/>
  <c r="Y335" i="5"/>
  <c r="X335" i="5"/>
  <c r="Y17" i="5"/>
  <c r="X17" i="5"/>
  <c r="X95" i="5"/>
  <c r="Y95" i="5"/>
  <c r="Y341" i="5"/>
  <c r="X341" i="5"/>
  <c r="Y269" i="5"/>
  <c r="X269" i="5"/>
  <c r="W67" i="5"/>
  <c r="V67" i="5"/>
  <c r="Y89" i="5"/>
  <c r="X89" i="5"/>
  <c r="Z89" i="5" s="1"/>
  <c r="AA89" i="5" s="1"/>
  <c r="Y360" i="5"/>
  <c r="X360" i="5"/>
  <c r="W61" i="5"/>
  <c r="V61" i="5"/>
  <c r="Y158" i="5"/>
  <c r="X158" i="5"/>
  <c r="W326" i="5"/>
  <c r="V326" i="5"/>
  <c r="W353" i="5"/>
  <c r="V353" i="5"/>
  <c r="Y213" i="5"/>
  <c r="X213" i="5"/>
  <c r="X170" i="5"/>
  <c r="Y170" i="5"/>
  <c r="Y344" i="5"/>
  <c r="X344" i="5"/>
  <c r="Z344" i="5" s="1"/>
  <c r="AA344" i="5" s="1"/>
  <c r="Z266" i="5"/>
  <c r="AA266" i="5" s="1"/>
  <c r="Y279" i="5"/>
  <c r="X279" i="5"/>
  <c r="Y219" i="5"/>
  <c r="X219" i="5"/>
  <c r="W221" i="5"/>
  <c r="V221" i="5"/>
  <c r="Y70" i="5"/>
  <c r="X70" i="5"/>
  <c r="W43" i="5"/>
  <c r="V43" i="5"/>
  <c r="Y297" i="5"/>
  <c r="X297" i="5"/>
  <c r="Y237" i="5"/>
  <c r="X237" i="5"/>
  <c r="Y13" i="5"/>
  <c r="X13" i="5"/>
  <c r="Y14" i="5"/>
  <c r="X14" i="5"/>
  <c r="Y328" i="5"/>
  <c r="X328" i="5"/>
  <c r="Y320" i="5"/>
  <c r="X320" i="5"/>
  <c r="Z320" i="5" s="1"/>
  <c r="AA320" i="5" s="1"/>
  <c r="X218" i="5"/>
  <c r="Y218" i="5"/>
  <c r="W327" i="5"/>
  <c r="V327" i="5"/>
  <c r="Y307" i="5"/>
  <c r="X307" i="5"/>
  <c r="Y278" i="5"/>
  <c r="X278" i="5"/>
  <c r="Z278" i="5" s="1"/>
  <c r="AA278" i="5" s="1"/>
  <c r="Y200" i="5"/>
  <c r="X200" i="5"/>
  <c r="Y334" i="5"/>
  <c r="X334" i="5"/>
  <c r="V80" i="5"/>
  <c r="V263" i="5"/>
  <c r="W98" i="5"/>
  <c r="V98" i="5"/>
  <c r="W362" i="5"/>
  <c r="V362" i="5"/>
  <c r="W53" i="5"/>
  <c r="V53" i="5"/>
  <c r="V260" i="5"/>
  <c r="V33" i="5"/>
  <c r="V160" i="5"/>
  <c r="V39" i="5"/>
  <c r="V336" i="5"/>
  <c r="W242" i="5"/>
  <c r="V242" i="5"/>
  <c r="Y132" i="5"/>
  <c r="X132" i="5"/>
  <c r="V49" i="5"/>
  <c r="W235" i="5"/>
  <c r="V235" i="5"/>
  <c r="W312" i="5"/>
  <c r="V312" i="5"/>
  <c r="W76" i="5"/>
  <c r="V76" i="5"/>
  <c r="W41" i="5"/>
  <c r="V41" i="5"/>
  <c r="Y203" i="5"/>
  <c r="X203" i="5"/>
  <c r="Z203" i="5" s="1"/>
  <c r="AA203" i="5" s="1"/>
  <c r="Y93" i="5"/>
  <c r="X93" i="5"/>
  <c r="Z117" i="5"/>
  <c r="AA117" i="5" s="1"/>
  <c r="Z82" i="5"/>
  <c r="AA82" i="5" s="1"/>
  <c r="Z296" i="5"/>
  <c r="AA296" i="5" s="1"/>
  <c r="Y133" i="5"/>
  <c r="X133" i="5"/>
  <c r="W150" i="5"/>
  <c r="V150" i="5"/>
  <c r="Z280" i="5"/>
  <c r="AA280" i="5" s="1"/>
  <c r="Y126" i="5"/>
  <c r="X126" i="5"/>
  <c r="Y92" i="5"/>
  <c r="X92" i="5"/>
  <c r="Y186" i="5"/>
  <c r="X186" i="5"/>
  <c r="Z186" i="5" s="1"/>
  <c r="AA186" i="5" s="1"/>
  <c r="Y146" i="5"/>
  <c r="X146" i="5"/>
  <c r="Y228" i="5"/>
  <c r="X228" i="5"/>
  <c r="X201" i="5"/>
  <c r="Y201" i="5"/>
  <c r="Y148" i="5"/>
  <c r="X148" i="5"/>
  <c r="Z148" i="5" s="1"/>
  <c r="AA148" i="5" s="1"/>
  <c r="Y287" i="5"/>
  <c r="X287" i="5"/>
  <c r="X63" i="5"/>
  <c r="Y63" i="5"/>
  <c r="Y233" i="5"/>
  <c r="X233" i="5"/>
  <c r="V208" i="5"/>
  <c r="X81" i="5"/>
  <c r="Y81" i="5"/>
  <c r="Y44" i="5"/>
  <c r="X44" i="5"/>
  <c r="Z204" i="5"/>
  <c r="AA204" i="5" s="1"/>
  <c r="Y172" i="5"/>
  <c r="X172" i="5"/>
  <c r="Z144" i="5"/>
  <c r="AA144" i="5" s="1"/>
  <c r="Y206" i="5"/>
  <c r="X206" i="5"/>
  <c r="Y289" i="5"/>
  <c r="X289" i="5"/>
  <c r="W26" i="5"/>
  <c r="V26" i="5"/>
  <c r="Z121" i="5"/>
  <c r="AA121" i="5" s="1"/>
  <c r="Y134" i="5"/>
  <c r="X134" i="5"/>
  <c r="Z134" i="5" s="1"/>
  <c r="AA134" i="5" s="1"/>
  <c r="Y185" i="5"/>
  <c r="X185" i="5"/>
  <c r="Z267" i="5"/>
  <c r="AA267" i="5" s="1"/>
  <c r="Y182" i="5"/>
  <c r="X182" i="5"/>
  <c r="Y189" i="5"/>
  <c r="X189" i="5"/>
  <c r="Y342" i="5"/>
  <c r="X342" i="5"/>
  <c r="W140" i="5"/>
  <c r="V140" i="5"/>
  <c r="X268" i="5"/>
  <c r="Y268" i="5"/>
  <c r="Y246" i="5"/>
  <c r="X246" i="5"/>
  <c r="Y176" i="5"/>
  <c r="X176" i="5"/>
  <c r="Y38" i="5"/>
  <c r="X24" i="5"/>
  <c r="Y24" i="5"/>
  <c r="Y124" i="5"/>
  <c r="X124" i="5"/>
  <c r="W157" i="5"/>
  <c r="V157" i="5"/>
  <c r="X83" i="5"/>
  <c r="Y83" i="5"/>
  <c r="Z354" i="5"/>
  <c r="AA354" i="5" s="1"/>
  <c r="V23" i="5"/>
  <c r="V119" i="5"/>
  <c r="V244" i="5"/>
  <c r="V177" i="5"/>
  <c r="V78" i="5"/>
  <c r="V216" i="5"/>
  <c r="V291" i="5"/>
  <c r="V276" i="5"/>
  <c r="V88" i="5"/>
  <c r="V161" i="5"/>
  <c r="V127" i="5"/>
  <c r="W142" i="5"/>
  <c r="V142" i="5"/>
  <c r="W66" i="5"/>
  <c r="V66" i="5"/>
  <c r="W215" i="5"/>
  <c r="V215" i="5"/>
  <c r="W314" i="5"/>
  <c r="V314" i="5"/>
  <c r="W40" i="5"/>
  <c r="V40" i="5"/>
  <c r="V30" i="5"/>
  <c r="V253" i="5"/>
  <c r="V229" i="5"/>
  <c r="V12" i="5"/>
  <c r="V292" i="5"/>
  <c r="W7" i="5"/>
  <c r="V7" i="5"/>
  <c r="V193" i="5"/>
  <c r="V104" i="5"/>
  <c r="W46" i="5"/>
  <c r="V46" i="5"/>
  <c r="W303" i="5"/>
  <c r="V303" i="5"/>
  <c r="Y50" i="5"/>
  <c r="X50" i="5"/>
  <c r="V75" i="5"/>
  <c r="Y283" i="5"/>
  <c r="X283" i="5"/>
  <c r="Y232" i="5"/>
  <c r="X232" i="5"/>
  <c r="Y190" i="5"/>
  <c r="X190" i="5"/>
  <c r="Y147" i="5"/>
  <c r="X147" i="5"/>
  <c r="Y166" i="5"/>
  <c r="X166" i="5"/>
  <c r="Y265" i="5"/>
  <c r="X265" i="5"/>
  <c r="Y86" i="5"/>
  <c r="X86" i="5"/>
  <c r="Y79" i="5"/>
  <c r="X79" i="5"/>
  <c r="Y347" i="5"/>
  <c r="X347" i="5"/>
  <c r="Y100" i="5"/>
  <c r="X100" i="5"/>
  <c r="W54" i="5"/>
  <c r="V54" i="5"/>
  <c r="Y164" i="5"/>
  <c r="X164" i="5"/>
  <c r="Y255" i="5"/>
  <c r="X255" i="5"/>
  <c r="Y271" i="5"/>
  <c r="X271" i="5"/>
  <c r="Y85" i="5"/>
  <c r="X85" i="5"/>
  <c r="Y101" i="5"/>
  <c r="X101" i="5"/>
  <c r="Z101" i="5" s="1"/>
  <c r="AA101" i="5" s="1"/>
  <c r="X3" i="5"/>
  <c r="Y3" i="5"/>
  <c r="W3" i="5"/>
  <c r="Y171" i="5"/>
  <c r="X171" i="5"/>
  <c r="Y277" i="5"/>
  <c r="X277" i="5"/>
  <c r="Y264" i="5"/>
  <c r="X264" i="5"/>
  <c r="Y352" i="5"/>
  <c r="X352" i="5"/>
  <c r="X261" i="5"/>
  <c r="Y261" i="5"/>
  <c r="Y56" i="5"/>
  <c r="X56" i="5"/>
  <c r="Y273" i="5"/>
  <c r="X273" i="5"/>
  <c r="Y340" i="5"/>
  <c r="X340" i="5"/>
  <c r="Y90" i="5"/>
  <c r="X90" i="5"/>
  <c r="Y58" i="5"/>
  <c r="X58" i="5"/>
  <c r="X52" i="5"/>
  <c r="Y52" i="5"/>
  <c r="Y37" i="5"/>
  <c r="X37" i="5"/>
  <c r="W130" i="5"/>
  <c r="V130" i="5"/>
  <c r="Y356" i="5"/>
  <c r="X356" i="5"/>
  <c r="Y363" i="5"/>
  <c r="X363" i="5"/>
  <c r="W34" i="5"/>
  <c r="V34" i="5"/>
  <c r="Y118" i="5"/>
  <c r="X118" i="5"/>
  <c r="Y116" i="5"/>
  <c r="X116" i="5"/>
  <c r="Y10" i="5"/>
  <c r="X10" i="5"/>
  <c r="Z349" i="5"/>
  <c r="AA349" i="5" s="1"/>
  <c r="Z325" i="5"/>
  <c r="AA325" i="5" s="1"/>
  <c r="Y231" i="5"/>
  <c r="X231" i="5"/>
  <c r="Y313" i="5"/>
  <c r="X313" i="5"/>
  <c r="Y25" i="5"/>
  <c r="X25" i="5"/>
  <c r="X226" i="5"/>
  <c r="Z226" i="5" s="1"/>
  <c r="AA226" i="5" s="1"/>
  <c r="Y226" i="5"/>
  <c r="Y345" i="5"/>
  <c r="X345" i="5"/>
  <c r="Y174" i="5"/>
  <c r="X174" i="5"/>
  <c r="Y180" i="5"/>
  <c r="X180" i="5"/>
  <c r="Y222" i="5"/>
  <c r="X222" i="5"/>
  <c r="Y250" i="5"/>
  <c r="X250" i="5"/>
  <c r="X209" i="5"/>
  <c r="Y209" i="5"/>
  <c r="Y162" i="5"/>
  <c r="X162" i="5"/>
  <c r="X159" i="5"/>
  <c r="Y159" i="5"/>
  <c r="Y333" i="5"/>
  <c r="X333" i="5"/>
  <c r="Z153" i="5"/>
  <c r="AA153" i="5" s="1"/>
  <c r="Y128" i="5"/>
  <c r="X128" i="5"/>
  <c r="X282" i="5"/>
  <c r="Z282" i="5" s="1"/>
  <c r="AA282" i="5" s="1"/>
  <c r="Y282" i="5"/>
  <c r="X71" i="5"/>
  <c r="Y71" i="5"/>
  <c r="Y329" i="5"/>
  <c r="X329" i="5"/>
  <c r="Y315" i="5"/>
  <c r="X315" i="5"/>
  <c r="Y300" i="5"/>
  <c r="X300" i="5"/>
  <c r="Y350" i="5"/>
  <c r="X350" i="5"/>
  <c r="Z73" i="5"/>
  <c r="AA73" i="5" s="1"/>
  <c r="X18" i="5"/>
  <c r="Y18" i="5"/>
  <c r="V32" i="5"/>
  <c r="Y272" i="5"/>
  <c r="X272" i="5"/>
  <c r="W156" i="5"/>
  <c r="V156" i="5"/>
  <c r="X74" i="5"/>
  <c r="X220" i="5"/>
  <c r="Y220" i="5"/>
  <c r="W188" i="5"/>
  <c r="V188" i="5"/>
  <c r="Y68" i="5"/>
  <c r="X68" i="5"/>
  <c r="V304" i="5"/>
  <c r="V361" i="5"/>
  <c r="V234" i="5"/>
  <c r="V181" i="5"/>
  <c r="V175" i="5"/>
  <c r="V48" i="5"/>
  <c r="V324" i="5"/>
  <c r="V165" i="5"/>
  <c r="V139" i="5"/>
  <c r="V42" i="5"/>
  <c r="V114" i="5"/>
  <c r="V249" i="5"/>
  <c r="V214" i="5"/>
  <c r="V145" i="5"/>
  <c r="V20" i="5"/>
  <c r="V27" i="5"/>
  <c r="V122" i="5"/>
  <c r="V311" i="5"/>
  <c r="V167" i="5"/>
  <c r="V286" i="5"/>
  <c r="V115" i="5"/>
  <c r="V155" i="5"/>
  <c r="V35" i="5"/>
  <c r="V84" i="5"/>
  <c r="W99" i="5"/>
  <c r="V99" i="5"/>
  <c r="Y45" i="5"/>
  <c r="X45" i="5"/>
  <c r="Y331" i="5"/>
  <c r="X331" i="5"/>
  <c r="Y321" i="5"/>
  <c r="X321" i="5"/>
  <c r="Y6" i="5"/>
  <c r="X6" i="5"/>
  <c r="Y339" i="5"/>
  <c r="X339" i="5"/>
  <c r="X135" i="5"/>
  <c r="Y135" i="5"/>
  <c r="Y338" i="5"/>
  <c r="X338" i="5"/>
  <c r="Z338" i="5" s="1"/>
  <c r="AA338" i="5" s="1"/>
  <c r="Y111" i="5"/>
  <c r="X111" i="5"/>
  <c r="Y288" i="5"/>
  <c r="X288" i="5"/>
  <c r="Y131" i="5"/>
  <c r="X131" i="5"/>
  <c r="X301" i="5"/>
  <c r="Y301" i="5"/>
  <c r="Y241" i="5"/>
  <c r="X241" i="5"/>
  <c r="Y55" i="5"/>
  <c r="X55" i="5"/>
  <c r="Z55" i="5" s="1"/>
  <c r="AA55" i="5" s="1"/>
  <c r="Y9" i="5"/>
  <c r="X9" i="5"/>
  <c r="W214" i="5"/>
  <c r="W145" i="5"/>
  <c r="W20" i="5"/>
  <c r="W27" i="5"/>
  <c r="W122" i="5"/>
  <c r="W311" i="5"/>
  <c r="W332" i="5"/>
  <c r="W138" i="5"/>
  <c r="W245" i="5"/>
  <c r="W252" i="5"/>
  <c r="W112" i="5"/>
  <c r="W197" i="5"/>
  <c r="W202" i="5"/>
  <c r="W223" i="5"/>
  <c r="W176" i="5"/>
  <c r="W257" i="5"/>
  <c r="W14" i="5"/>
  <c r="W38" i="5"/>
  <c r="W173" i="5"/>
  <c r="W302" i="5"/>
  <c r="W24" i="5"/>
  <c r="W230" i="5"/>
  <c r="W124" i="5"/>
  <c r="W28" i="5"/>
  <c r="W83" i="5"/>
  <c r="W260" i="5"/>
  <c r="W33" i="5"/>
  <c r="W160" i="5"/>
  <c r="W39" i="5"/>
  <c r="W49" i="5"/>
  <c r="W264" i="5"/>
  <c r="W352" i="5"/>
  <c r="W261" i="5"/>
  <c r="W52" i="5"/>
  <c r="W37" i="5"/>
  <c r="W75" i="5"/>
  <c r="W183" i="5"/>
  <c r="W84" i="5"/>
  <c r="W72" i="5"/>
  <c r="W284" i="5"/>
  <c r="W259" i="5"/>
  <c r="W248" i="5"/>
  <c r="W225" i="5"/>
  <c r="W298" i="5"/>
  <c r="W106" i="5"/>
  <c r="W205" i="5"/>
  <c r="W359" i="5"/>
  <c r="W69" i="5"/>
  <c r="W22" i="5"/>
  <c r="W238" i="5"/>
  <c r="W110" i="5"/>
  <c r="W342" i="5"/>
  <c r="W16" i="5"/>
  <c r="W74" i="5"/>
  <c r="W224" i="5"/>
  <c r="W70" i="5"/>
  <c r="W220" i="5"/>
  <c r="W336" i="5"/>
  <c r="W304" i="5"/>
  <c r="W361" i="5"/>
  <c r="W234" i="5"/>
  <c r="W181" i="5"/>
  <c r="W175" i="5"/>
  <c r="W48" i="5"/>
  <c r="W324" i="5"/>
  <c r="W165" i="5"/>
  <c r="W139" i="5"/>
  <c r="W42" i="5"/>
  <c r="W114" i="5"/>
  <c r="W30" i="5"/>
  <c r="W253" i="5"/>
  <c r="W229" i="5"/>
  <c r="W12" i="5"/>
  <c r="W292" i="5"/>
  <c r="W193" i="5"/>
  <c r="W104" i="5"/>
  <c r="W23" i="5"/>
  <c r="W119" i="5"/>
  <c r="W244" i="5"/>
  <c r="W177" i="5"/>
  <c r="W78" i="5"/>
  <c r="W216" i="5"/>
  <c r="W291" i="5"/>
  <c r="W276" i="5"/>
  <c r="W88" i="5"/>
  <c r="W161" i="5"/>
  <c r="W127" i="5"/>
  <c r="W80" i="5"/>
  <c r="W263" i="5"/>
  <c r="W163" i="5"/>
  <c r="W179" i="5"/>
  <c r="W195" i="5"/>
  <c r="W249" i="5"/>
  <c r="W56" i="5"/>
  <c r="W273" i="5"/>
  <c r="W340" i="5"/>
  <c r="W90" i="5"/>
  <c r="W58" i="5"/>
  <c r="W279" i="5"/>
  <c r="W285" i="5"/>
  <c r="W308" i="5"/>
  <c r="W107" i="5"/>
  <c r="W240" i="5"/>
  <c r="W182" i="5"/>
  <c r="W256" i="5"/>
  <c r="W272" i="5"/>
  <c r="W294" i="5"/>
  <c r="W219" i="5"/>
  <c r="W189" i="5"/>
  <c r="W210" i="5"/>
  <c r="W167" i="5"/>
  <c r="W286" i="5"/>
  <c r="W115" i="5"/>
  <c r="W155" i="5"/>
  <c r="W35" i="5"/>
  <c r="W154" i="5"/>
  <c r="W102" i="5"/>
  <c r="AC94" i="4"/>
  <c r="AB94" i="4"/>
  <c r="Z266" i="4"/>
  <c r="Y266" i="4"/>
  <c r="Z140" i="4"/>
  <c r="Y140" i="4"/>
  <c r="S3" i="4"/>
  <c r="Y215" i="4"/>
  <c r="Z215" i="4"/>
  <c r="AC205" i="4"/>
  <c r="AB205" i="4"/>
  <c r="V155" i="4"/>
  <c r="X155" i="4"/>
  <c r="AA212" i="4"/>
  <c r="AE212" i="4" s="1"/>
  <c r="Z265" i="4"/>
  <c r="Y265" i="4"/>
  <c r="Y181" i="4"/>
  <c r="Z181" i="4"/>
  <c r="AB118" i="4"/>
  <c r="AC118" i="4"/>
  <c r="W243" i="4"/>
  <c r="S243" i="4"/>
  <c r="S253" i="4"/>
  <c r="X40" i="4"/>
  <c r="V218" i="4"/>
  <c r="AC218" i="4" s="1"/>
  <c r="W101" i="4"/>
  <c r="AC163" i="4"/>
  <c r="AB163" i="4"/>
  <c r="V171" i="4"/>
  <c r="AC171" i="4" s="1"/>
  <c r="AB299" i="4"/>
  <c r="AC299" i="4"/>
  <c r="V156" i="4"/>
  <c r="V217" i="4"/>
  <c r="AB217" i="4" s="1"/>
  <c r="X217" i="4"/>
  <c r="Y191" i="4"/>
  <c r="AA191" i="4" s="1"/>
  <c r="AE191" i="4" s="1"/>
  <c r="Z191" i="4"/>
  <c r="V88" i="4"/>
  <c r="X88" i="4"/>
  <c r="AC152" i="4"/>
  <c r="AB152" i="4"/>
  <c r="S301" i="4"/>
  <c r="Y301" i="4" s="1"/>
  <c r="W301" i="4"/>
  <c r="AB138" i="4"/>
  <c r="AD138" i="4" s="1"/>
  <c r="AF138" i="4" s="1"/>
  <c r="V117" i="4"/>
  <c r="X117" i="4"/>
  <c r="X191" i="4"/>
  <c r="V6" i="4"/>
  <c r="X159" i="4"/>
  <c r="AC40" i="4"/>
  <c r="AB40" i="4"/>
  <c r="S208" i="4"/>
  <c r="Z208" i="4" s="1"/>
  <c r="W208" i="4"/>
  <c r="S316" i="4"/>
  <c r="W316" i="4"/>
  <c r="Z250" i="4"/>
  <c r="Y250" i="4"/>
  <c r="Z98" i="4"/>
  <c r="S239" i="4"/>
  <c r="Z239" i="4" s="1"/>
  <c r="S7" i="4"/>
  <c r="Y7" i="4" s="1"/>
  <c r="S112" i="4"/>
  <c r="Z112" i="4" s="1"/>
  <c r="S258" i="4"/>
  <c r="Y258" i="4" s="1"/>
  <c r="S8" i="4"/>
  <c r="S96" i="4"/>
  <c r="Y96" i="4" s="1"/>
  <c r="S351" i="4"/>
  <c r="Z351" i="4" s="1"/>
  <c r="S92" i="4"/>
  <c r="Z92" i="4" s="1"/>
  <c r="Z234" i="4"/>
  <c r="Y234" i="4"/>
  <c r="AA234" i="4" s="1"/>
  <c r="AE234" i="4" s="1"/>
  <c r="X210" i="4"/>
  <c r="AC58" i="4"/>
  <c r="AD58" i="4" s="1"/>
  <c r="AF58" i="4" s="1"/>
  <c r="S119" i="4"/>
  <c r="W119" i="4"/>
  <c r="AB215" i="4"/>
  <c r="AC215" i="4"/>
  <c r="V280" i="4"/>
  <c r="X280" i="4"/>
  <c r="V212" i="4"/>
  <c r="S339" i="4"/>
  <c r="W339" i="4"/>
  <c r="Y314" i="4"/>
  <c r="Z314" i="4"/>
  <c r="AA314" i="4" s="1"/>
  <c r="AE314" i="4" s="1"/>
  <c r="Z270" i="4"/>
  <c r="Y270" i="4"/>
  <c r="Z355" i="4"/>
  <c r="Y355" i="4"/>
  <c r="X220" i="4"/>
  <c r="Y229" i="4"/>
  <c r="Z229" i="4"/>
  <c r="Y214" i="4"/>
  <c r="Z214" i="4"/>
  <c r="Y132" i="4"/>
  <c r="Z132" i="4"/>
  <c r="Y68" i="4"/>
  <c r="AA68" i="4" s="1"/>
  <c r="AE68" i="4" s="1"/>
  <c r="Z68" i="4"/>
  <c r="V54" i="4"/>
  <c r="X54" i="4"/>
  <c r="Z220" i="4"/>
  <c r="Y220" i="4"/>
  <c r="Y325" i="4"/>
  <c r="Z325" i="4"/>
  <c r="AA325" i="4" s="1"/>
  <c r="AE325" i="4" s="1"/>
  <c r="Y61" i="4"/>
  <c r="AA61" i="4" s="1"/>
  <c r="AE61" i="4" s="1"/>
  <c r="Z61" i="4"/>
  <c r="W267" i="4"/>
  <c r="W40" i="4"/>
  <c r="AA262" i="4"/>
  <c r="AE262" i="4" s="1"/>
  <c r="AA60" i="4"/>
  <c r="AE60" i="4" s="1"/>
  <c r="V236" i="4"/>
  <c r="V330" i="4"/>
  <c r="Z105" i="4"/>
  <c r="AA105" i="4" s="1"/>
  <c r="AE105" i="4" s="1"/>
  <c r="V100" i="4"/>
  <c r="V23" i="4"/>
  <c r="V22" i="4"/>
  <c r="V359" i="4"/>
  <c r="AC359" i="4" s="1"/>
  <c r="V197" i="4"/>
  <c r="AC197" i="4" s="1"/>
  <c r="V230" i="4"/>
  <c r="V288" i="4"/>
  <c r="AD224" i="4"/>
  <c r="AF224" i="4" s="1"/>
  <c r="S151" i="4"/>
  <c r="AC346" i="4"/>
  <c r="AB346" i="4"/>
  <c r="AD346" i="4" s="1"/>
  <c r="AF346" i="4" s="1"/>
  <c r="S172" i="4"/>
  <c r="Y172" i="4" s="1"/>
  <c r="W248" i="4"/>
  <c r="W210" i="4"/>
  <c r="W56" i="4"/>
  <c r="AA165" i="4"/>
  <c r="AE165" i="4" s="1"/>
  <c r="V211" i="4"/>
  <c r="V264" i="4"/>
  <c r="V248" i="4"/>
  <c r="V157" i="4"/>
  <c r="W80" i="4"/>
  <c r="Z159" i="4"/>
  <c r="V127" i="4"/>
  <c r="V27" i="4"/>
  <c r="V59" i="4"/>
  <c r="V153" i="4"/>
  <c r="V351" i="4"/>
  <c r="V209" i="4"/>
  <c r="V48" i="4"/>
  <c r="V235" i="4"/>
  <c r="AC235" i="4" s="1"/>
  <c r="V35" i="4"/>
  <c r="S90" i="4"/>
  <c r="S269" i="4"/>
  <c r="Y269" i="4" s="1"/>
  <c r="S163" i="4"/>
  <c r="Y163" i="4" s="1"/>
  <c r="S15" i="4"/>
  <c r="S227" i="4"/>
  <c r="Y227" i="4" s="1"/>
  <c r="S156" i="4"/>
  <c r="Y156" i="4" s="1"/>
  <c r="W113" i="4"/>
  <c r="S211" i="4"/>
  <c r="Z211" i="4" s="1"/>
  <c r="S261" i="4"/>
  <c r="Y261" i="4" s="1"/>
  <c r="S170" i="4"/>
  <c r="S241" i="4"/>
  <c r="S304" i="4"/>
  <c r="Y304" i="4" s="1"/>
  <c r="S75" i="4"/>
  <c r="Y75" i="4" s="1"/>
  <c r="S130" i="4"/>
  <c r="S6" i="4"/>
  <c r="Y6" i="4" s="1"/>
  <c r="W242" i="4"/>
  <c r="W306" i="4"/>
  <c r="X16" i="4"/>
  <c r="V238" i="4"/>
  <c r="AA216" i="4"/>
  <c r="AE216" i="4" s="1"/>
  <c r="V251" i="4"/>
  <c r="V243" i="4"/>
  <c r="V176" i="4"/>
  <c r="V31" i="4"/>
  <c r="AB31" i="4" s="1"/>
  <c r="V207" i="4"/>
  <c r="V65" i="4"/>
  <c r="AC65" i="4" s="1"/>
  <c r="V56" i="4"/>
  <c r="V246" i="4"/>
  <c r="V37" i="4"/>
  <c r="AC37" i="4" s="1"/>
  <c r="Z55" i="4"/>
  <c r="AA55" i="4" s="1"/>
  <c r="AE55" i="4" s="1"/>
  <c r="V226" i="4"/>
  <c r="AB124" i="4"/>
  <c r="AD124" i="4" s="1"/>
  <c r="AF124" i="4" s="1"/>
  <c r="AA320" i="4"/>
  <c r="AE320" i="4" s="1"/>
  <c r="V255" i="4"/>
  <c r="AB255" i="4" s="1"/>
  <c r="V9" i="4"/>
  <c r="V142" i="4"/>
  <c r="AC142" i="4" s="1"/>
  <c r="V213" i="4"/>
  <c r="AC184" i="4"/>
  <c r="AD184" i="4" s="1"/>
  <c r="AF184" i="4" s="1"/>
  <c r="AA122" i="4"/>
  <c r="AE122" i="4" s="1"/>
  <c r="V93" i="4"/>
  <c r="V115" i="4"/>
  <c r="AC115" i="4" s="1"/>
  <c r="V39" i="4"/>
  <c r="AB39" i="4" s="1"/>
  <c r="V272" i="4"/>
  <c r="V325" i="4"/>
  <c r="V172" i="4"/>
  <c r="V228" i="4"/>
  <c r="AC228" i="4" s="1"/>
  <c r="V60" i="4"/>
  <c r="AB60" i="4" s="1"/>
  <c r="X167" i="4"/>
  <c r="V106" i="4"/>
  <c r="V135" i="4"/>
  <c r="AB135" i="4" s="1"/>
  <c r="V253" i="4"/>
  <c r="X20" i="4"/>
  <c r="AB79" i="4"/>
  <c r="AD79" i="4" s="1"/>
  <c r="AF79" i="4" s="1"/>
  <c r="W144" i="4"/>
  <c r="X32" i="4"/>
  <c r="V307" i="4"/>
  <c r="AC307" i="4" s="1"/>
  <c r="AB32" i="4"/>
  <c r="AD32" i="4" s="1"/>
  <c r="AF32" i="4" s="1"/>
  <c r="AC190" i="4"/>
  <c r="AC305" i="4"/>
  <c r="V97" i="4"/>
  <c r="AC150" i="4"/>
  <c r="AD150" i="4" s="1"/>
  <c r="AF150" i="4" s="1"/>
  <c r="AC331" i="4"/>
  <c r="AD331" i="4" s="1"/>
  <c r="AF331" i="4" s="1"/>
  <c r="V295" i="4"/>
  <c r="AB295" i="4" s="1"/>
  <c r="V47" i="4"/>
  <c r="AB47" i="4" s="1"/>
  <c r="AC165" i="4"/>
  <c r="AD165" i="4" s="1"/>
  <c r="AF165" i="4" s="1"/>
  <c r="AC73" i="4"/>
  <c r="AD73" i="4" s="1"/>
  <c r="AF73" i="4" s="1"/>
  <c r="AC82" i="4"/>
  <c r="S17" i="4"/>
  <c r="Y17" i="4" s="1"/>
  <c r="S313" i="4"/>
  <c r="S247" i="4"/>
  <c r="Z247" i="4" s="1"/>
  <c r="V189" i="4"/>
  <c r="V187" i="4"/>
  <c r="S201" i="4"/>
  <c r="S29" i="4"/>
  <c r="Y29" i="4" s="1"/>
  <c r="S134" i="4"/>
  <c r="Y134" i="4" s="1"/>
  <c r="S35" i="4"/>
  <c r="Y35" i="4" s="1"/>
  <c r="S11" i="4"/>
  <c r="Z11" i="4" s="1"/>
  <c r="S128" i="4"/>
  <c r="Y128" i="4" s="1"/>
  <c r="S279" i="4"/>
  <c r="Z279" i="4" s="1"/>
  <c r="S255" i="4"/>
  <c r="S251" i="4"/>
  <c r="Y251" i="4" s="1"/>
  <c r="S360" i="4"/>
  <c r="Z360" i="4" s="1"/>
  <c r="S184" i="4"/>
  <c r="Z184" i="4" s="1"/>
  <c r="S263" i="4"/>
  <c r="S9" i="4"/>
  <c r="Z9" i="4" s="1"/>
  <c r="S33" i="4"/>
  <c r="S318" i="4"/>
  <c r="S13" i="4"/>
  <c r="Y13" i="4" s="1"/>
  <c r="S118" i="4"/>
  <c r="S66" i="4"/>
  <c r="S18" i="4"/>
  <c r="Z18" i="4" s="1"/>
  <c r="S77" i="4"/>
  <c r="Y77" i="4" s="1"/>
  <c r="X349" i="4"/>
  <c r="V343" i="4"/>
  <c r="Z136" i="4"/>
  <c r="AA136" i="4" s="1"/>
  <c r="AE136" i="4" s="1"/>
  <c r="V300" i="4"/>
  <c r="V162" i="4"/>
  <c r="X89" i="4"/>
  <c r="AA305" i="4"/>
  <c r="AE305" i="4" s="1"/>
  <c r="X242" i="4"/>
  <c r="AC154" i="4"/>
  <c r="AD154" i="4" s="1"/>
  <c r="AF154" i="4" s="1"/>
  <c r="V76" i="4"/>
  <c r="AB76" i="4" s="1"/>
  <c r="X12" i="4"/>
  <c r="AA331" i="4"/>
  <c r="AE331" i="4" s="1"/>
  <c r="AC361" i="4"/>
  <c r="AD361" i="4" s="1"/>
  <c r="AF361" i="4" s="1"/>
  <c r="V180" i="4"/>
  <c r="AB180" i="4" s="1"/>
  <c r="V316" i="4"/>
  <c r="AB316" i="4" s="1"/>
  <c r="V333" i="4"/>
  <c r="AB333" i="4" s="1"/>
  <c r="AC352" i="4"/>
  <c r="AD352" i="4" s="1"/>
  <c r="AF352" i="4" s="1"/>
  <c r="AC247" i="4"/>
  <c r="AD247" i="4" s="1"/>
  <c r="AF247" i="4" s="1"/>
  <c r="AC18" i="4"/>
  <c r="AD18" i="4" s="1"/>
  <c r="AF18" i="4" s="1"/>
  <c r="V26" i="4"/>
  <c r="AB26" i="4" s="1"/>
  <c r="V241" i="4"/>
  <c r="AB241" i="4" s="1"/>
  <c r="V244" i="4"/>
  <c r="AC244" i="4" s="1"/>
  <c r="V270" i="4"/>
  <c r="V55" i="4"/>
  <c r="AC55" i="4" s="1"/>
  <c r="V80" i="4"/>
  <c r="Y46" i="4"/>
  <c r="AA46" i="4" s="1"/>
  <c r="AE46" i="4" s="1"/>
  <c r="Y167" i="4"/>
  <c r="Z167" i="4"/>
  <c r="Y90" i="4"/>
  <c r="Z90" i="4"/>
  <c r="Y15" i="4"/>
  <c r="Z15" i="4"/>
  <c r="AB168" i="4"/>
  <c r="AC168" i="4"/>
  <c r="Y226" i="4"/>
  <c r="Z226" i="4"/>
  <c r="Z221" i="4"/>
  <c r="Y221" i="4"/>
  <c r="Z163" i="4"/>
  <c r="AA163" i="4" s="1"/>
  <c r="AE163" i="4" s="1"/>
  <c r="Y107" i="4"/>
  <c r="Z107" i="4"/>
  <c r="S152" i="4"/>
  <c r="S324" i="4"/>
  <c r="S117" i="4"/>
  <c r="W127" i="4"/>
  <c r="S127" i="4"/>
  <c r="AB25" i="4"/>
  <c r="AD25" i="4" s="1"/>
  <c r="AF25" i="4" s="1"/>
  <c r="AD305" i="4"/>
  <c r="AF305" i="4" s="1"/>
  <c r="Y253" i="4"/>
  <c r="Z253" i="4"/>
  <c r="X321" i="4"/>
  <c r="Y209" i="4"/>
  <c r="Z209" i="4"/>
  <c r="Y149" i="4"/>
  <c r="Y71" i="4"/>
  <c r="W223" i="4"/>
  <c r="S223" i="4"/>
  <c r="S154" i="4"/>
  <c r="S245" i="4"/>
  <c r="S65" i="4"/>
  <c r="X216" i="4"/>
  <c r="S158" i="4"/>
  <c r="S177" i="4"/>
  <c r="S32" i="4"/>
  <c r="S67" i="4"/>
  <c r="S237" i="4"/>
  <c r="S326" i="4"/>
  <c r="S126" i="4"/>
  <c r="S334" i="4"/>
  <c r="S160" i="4"/>
  <c r="S87" i="4"/>
  <c r="S131" i="4"/>
  <c r="S120" i="4"/>
  <c r="S4" i="4"/>
  <c r="S129" i="4"/>
  <c r="S14" i="4"/>
  <c r="S28" i="4"/>
  <c r="S199" i="4"/>
  <c r="S300" i="4"/>
  <c r="S217" i="4"/>
  <c r="S271" i="4"/>
  <c r="X292" i="4"/>
  <c r="S141" i="4"/>
  <c r="X202" i="4"/>
  <c r="S73" i="4"/>
  <c r="W136" i="4"/>
  <c r="S135" i="4"/>
  <c r="W260" i="4"/>
  <c r="AB307" i="4"/>
  <c r="AD307" i="4" s="1"/>
  <c r="AF307" i="4" s="1"/>
  <c r="AC182" i="4"/>
  <c r="AD182" i="4" s="1"/>
  <c r="AF182" i="4" s="1"/>
  <c r="AC301" i="4"/>
  <c r="AD301" i="4" s="1"/>
  <c r="AF301" i="4" s="1"/>
  <c r="Z260" i="4"/>
  <c r="AA260" i="4" s="1"/>
  <c r="AE260" i="4" s="1"/>
  <c r="V67" i="4"/>
  <c r="V296" i="4"/>
  <c r="AB83" i="4"/>
  <c r="AC83" i="4"/>
  <c r="AD83" i="4" s="1"/>
  <c r="AF83" i="4" s="1"/>
  <c r="Y70" i="4"/>
  <c r="Z70" i="4"/>
  <c r="Z156" i="4"/>
  <c r="AA156" i="4" s="1"/>
  <c r="AE156" i="4" s="1"/>
  <c r="AB24" i="4"/>
  <c r="AD24" i="4" s="1"/>
  <c r="AF24" i="4" s="1"/>
  <c r="Y69" i="4"/>
  <c r="AA69" i="4" s="1"/>
  <c r="AE69" i="4" s="1"/>
  <c r="AB347" i="4"/>
  <c r="AC347" i="4"/>
  <c r="Y362" i="4"/>
  <c r="Z362" i="4"/>
  <c r="AC250" i="4"/>
  <c r="AD250" i="4" s="1"/>
  <c r="AF250" i="4" s="1"/>
  <c r="Z246" i="4"/>
  <c r="Y246" i="4"/>
  <c r="S198" i="4"/>
  <c r="V33" i="4"/>
  <c r="X33" i="4"/>
  <c r="Z48" i="4"/>
  <c r="AA48" i="4" s="1"/>
  <c r="AE48" i="4" s="1"/>
  <c r="S147" i="4"/>
  <c r="W147" i="4"/>
  <c r="Z17" i="4"/>
  <c r="AB171" i="4"/>
  <c r="AD171" i="4" s="1"/>
  <c r="AF171" i="4" s="1"/>
  <c r="V304" i="4"/>
  <c r="Y57" i="4"/>
  <c r="AA57" i="4" s="1"/>
  <c r="AE57" i="4" s="1"/>
  <c r="AC360" i="4"/>
  <c r="AD360" i="4" s="1"/>
  <c r="AF360" i="4" s="1"/>
  <c r="AB260" i="4"/>
  <c r="AD260" i="4" s="1"/>
  <c r="AF260" i="4" s="1"/>
  <c r="S338" i="4"/>
  <c r="V191" i="4"/>
  <c r="V297" i="4"/>
  <c r="X297" i="4"/>
  <c r="Y351" i="4"/>
  <c r="AA351" i="4" s="1"/>
  <c r="AE351" i="4" s="1"/>
  <c r="Z114" i="4"/>
  <c r="AA114" i="4" s="1"/>
  <c r="AE114" i="4" s="1"/>
  <c r="AB54" i="4"/>
  <c r="AC54" i="4"/>
  <c r="AB43" i="4"/>
  <c r="AC43" i="4"/>
  <c r="V128" i="4"/>
  <c r="Y8" i="4"/>
  <c r="Z8" i="4"/>
  <c r="Y241" i="4"/>
  <c r="Z241" i="4"/>
  <c r="Y290" i="4"/>
  <c r="Z290" i="4"/>
  <c r="Y26" i="4"/>
  <c r="Z26" i="4"/>
  <c r="W236" i="4"/>
  <c r="S236" i="4"/>
  <c r="AC202" i="4"/>
  <c r="AB202" i="4"/>
  <c r="S363" i="4"/>
  <c r="S340" i="4"/>
  <c r="S322" i="4"/>
  <c r="AB233" i="4"/>
  <c r="S292" i="4"/>
  <c r="W292" i="4"/>
  <c r="Y62" i="4"/>
  <c r="Z62" i="4"/>
  <c r="AB121" i="4"/>
  <c r="AC121" i="4"/>
  <c r="V328" i="4"/>
  <c r="X328" i="4"/>
  <c r="V140" i="4"/>
  <c r="AB115" i="4"/>
  <c r="AD115" i="4" s="1"/>
  <c r="AF115" i="4" s="1"/>
  <c r="AA273" i="4"/>
  <c r="AE273" i="4" s="1"/>
  <c r="X121" i="4"/>
  <c r="S25" i="4"/>
  <c r="S148" i="4"/>
  <c r="S293" i="4"/>
  <c r="S205" i="4"/>
  <c r="S196" i="4"/>
  <c r="S188" i="4"/>
  <c r="S349" i="4"/>
  <c r="S171" i="4"/>
  <c r="X171" i="4"/>
  <c r="X279" i="4"/>
  <c r="S36" i="4"/>
  <c r="S203" i="4"/>
  <c r="W344" i="4"/>
  <c r="S344" i="4"/>
  <c r="S78" i="4"/>
  <c r="S225" i="4"/>
  <c r="W57" i="4"/>
  <c r="S42" i="4"/>
  <c r="S287" i="4"/>
  <c r="AC321" i="4"/>
  <c r="AD321" i="4" s="1"/>
  <c r="AF321" i="4" s="1"/>
  <c r="AA49" i="4"/>
  <c r="AE49" i="4" s="1"/>
  <c r="AA176" i="4"/>
  <c r="AE176" i="4" s="1"/>
  <c r="V71" i="4"/>
  <c r="Y41" i="4"/>
  <c r="AA41" i="4" s="1"/>
  <c r="AE41" i="4" s="1"/>
  <c r="AB92" i="4"/>
  <c r="AD92" i="4" s="1"/>
  <c r="AF92" i="4" s="1"/>
  <c r="Y289" i="4"/>
  <c r="Z289" i="4"/>
  <c r="AC126" i="4"/>
  <c r="AD126" i="4" s="1"/>
  <c r="AF126" i="4" s="1"/>
  <c r="AD169" i="4"/>
  <c r="AF169" i="4" s="1"/>
  <c r="AA276" i="4"/>
  <c r="AE276" i="4" s="1"/>
  <c r="V104" i="4"/>
  <c r="V287" i="4"/>
  <c r="AB16" i="4"/>
  <c r="AD16" i="4" s="1"/>
  <c r="AF16" i="4" s="1"/>
  <c r="Z251" i="4"/>
  <c r="AA251" i="4" s="1"/>
  <c r="AE251" i="4" s="1"/>
  <c r="V12" i="4"/>
  <c r="V232" i="4"/>
  <c r="Y104" i="4"/>
  <c r="AA104" i="4" s="1"/>
  <c r="AE104" i="4" s="1"/>
  <c r="AB203" i="4"/>
  <c r="AD203" i="4" s="1"/>
  <c r="AF203" i="4" s="1"/>
  <c r="AC203" i="4"/>
  <c r="Z183" i="4"/>
  <c r="Z88" i="4"/>
  <c r="AA88" i="4" s="1"/>
  <c r="AE88" i="4" s="1"/>
  <c r="AD205" i="4"/>
  <c r="AF205" i="4" s="1"/>
  <c r="AC13" i="4"/>
  <c r="AD13" i="4" s="1"/>
  <c r="AF13" i="4" s="1"/>
  <c r="Y194" i="4"/>
  <c r="AA194" i="4" s="1"/>
  <c r="AE194" i="4" s="1"/>
  <c r="AB355" i="4"/>
  <c r="AD355" i="4" s="1"/>
  <c r="AF355" i="4" s="1"/>
  <c r="V61" i="4"/>
  <c r="X61" i="4"/>
  <c r="V131" i="4"/>
  <c r="AD82" i="4"/>
  <c r="AF82" i="4" s="1"/>
  <c r="Y350" i="4"/>
  <c r="AA350" i="4" s="1"/>
  <c r="AE350" i="4" s="1"/>
  <c r="AB194" i="4"/>
  <c r="AC194" i="4"/>
  <c r="AB36" i="4"/>
  <c r="AC36" i="4"/>
  <c r="Y108" i="4"/>
  <c r="Z108" i="4"/>
  <c r="AA250" i="4"/>
  <c r="AE250" i="4" s="1"/>
  <c r="Z359" i="4"/>
  <c r="Y359" i="4"/>
  <c r="AA229" i="4"/>
  <c r="AE229" i="4" s="1"/>
  <c r="S146" i="4"/>
  <c r="Y294" i="4"/>
  <c r="Z294" i="4"/>
  <c r="AA116" i="4"/>
  <c r="AE116" i="4" s="1"/>
  <c r="Y184" i="4"/>
  <c r="Z137" i="4"/>
  <c r="Y137" i="4"/>
  <c r="W280" i="4"/>
  <c r="X140" i="4"/>
  <c r="X24" i="4"/>
  <c r="X115" i="4"/>
  <c r="W256" i="4"/>
  <c r="S256" i="4"/>
  <c r="W53" i="4"/>
  <c r="S53" i="4"/>
  <c r="W76" i="4"/>
  <c r="S76" i="4"/>
  <c r="Y85" i="4"/>
  <c r="AA85" i="4" s="1"/>
  <c r="AE85" i="4" s="1"/>
  <c r="Z232" i="4"/>
  <c r="AA232" i="4" s="1"/>
  <c r="AE232" i="4" s="1"/>
  <c r="S40" i="4"/>
  <c r="AC229" i="4"/>
  <c r="AD229" i="4" s="1"/>
  <c r="AF229" i="4" s="1"/>
  <c r="AC255" i="4"/>
  <c r="Y312" i="4"/>
  <c r="Z312" i="4"/>
  <c r="Y239" i="4"/>
  <c r="AA239" i="4" s="1"/>
  <c r="AE239" i="4" s="1"/>
  <c r="AC249" i="4"/>
  <c r="AB249" i="4"/>
  <c r="AC135" i="4"/>
  <c r="V98" i="4"/>
  <c r="AB102" i="4"/>
  <c r="AD102" i="4" s="1"/>
  <c r="AF102" i="4" s="1"/>
  <c r="Z170" i="4"/>
  <c r="Y170" i="4"/>
  <c r="AA170" i="4" s="1"/>
  <c r="AE170" i="4" s="1"/>
  <c r="V257" i="4"/>
  <c r="X257" i="4"/>
  <c r="W357" i="4"/>
  <c r="S357" i="4"/>
  <c r="Z27" i="4"/>
  <c r="Y27" i="4"/>
  <c r="X168" i="4"/>
  <c r="S259" i="4"/>
  <c r="S38" i="4"/>
  <c r="V75" i="4"/>
  <c r="AA98" i="4"/>
  <c r="AE98" i="4" s="1"/>
  <c r="Y201" i="4"/>
  <c r="Z201" i="4"/>
  <c r="Z128" i="4"/>
  <c r="Y255" i="4"/>
  <c r="Z255" i="4"/>
  <c r="Z33" i="4"/>
  <c r="Y33" i="4"/>
  <c r="X182" i="4"/>
  <c r="Y130" i="4"/>
  <c r="Z130" i="4"/>
  <c r="S16" i="4"/>
  <c r="S235" i="4"/>
  <c r="S22" i="4"/>
  <c r="X305" i="4"/>
  <c r="S139" i="4"/>
  <c r="S121" i="4"/>
  <c r="S282" i="4"/>
  <c r="S277" i="4"/>
  <c r="V3" i="4"/>
  <c r="X3" i="4" s="1"/>
  <c r="S244" i="4"/>
  <c r="S180" i="4"/>
  <c r="X301" i="4"/>
  <c r="S30" i="4"/>
  <c r="S94" i="4"/>
  <c r="S24" i="4"/>
  <c r="S153" i="4"/>
  <c r="S37" i="4"/>
  <c r="S12" i="4"/>
  <c r="S347" i="4"/>
  <c r="S23" i="4"/>
  <c r="S123" i="4"/>
  <c r="S19" i="4"/>
  <c r="W157" i="4"/>
  <c r="S157" i="4"/>
  <c r="S219" i="4"/>
  <c r="W257" i="4"/>
  <c r="Y242" i="4"/>
  <c r="Z242" i="4"/>
  <c r="AA319" i="4"/>
  <c r="AE319" i="4" s="1"/>
  <c r="AA299" i="4"/>
  <c r="AE299" i="4" s="1"/>
  <c r="V349" i="4"/>
  <c r="V285" i="4"/>
  <c r="V183" i="4"/>
  <c r="V51" i="4"/>
  <c r="Z238" i="4"/>
  <c r="Y238" i="4"/>
  <c r="Y208" i="4"/>
  <c r="Z261" i="4"/>
  <c r="AA261" i="4" s="1"/>
  <c r="AE261" i="4" s="1"/>
  <c r="V116" i="4"/>
  <c r="V28" i="4"/>
  <c r="X28" i="4"/>
  <c r="S179" i="4"/>
  <c r="AD190" i="4"/>
  <c r="AF190" i="4" s="1"/>
  <c r="S224" i="4"/>
  <c r="Z150" i="4"/>
  <c r="AA150" i="4" s="1"/>
  <c r="AE150" i="4" s="1"/>
  <c r="V362" i="4"/>
  <c r="X362" i="4"/>
  <c r="S47" i="4"/>
  <c r="AC180" i="4"/>
  <c r="AD180" i="4" s="1"/>
  <c r="AF180" i="4" s="1"/>
  <c r="AD114" i="4"/>
  <c r="AF114" i="4" s="1"/>
  <c r="AC344" i="4"/>
  <c r="AD344" i="4" s="1"/>
  <c r="AF344" i="4" s="1"/>
  <c r="V133" i="4"/>
  <c r="AC185" i="4"/>
  <c r="AD185" i="4" s="1"/>
  <c r="AF185" i="4" s="1"/>
  <c r="Y358" i="4"/>
  <c r="Z358" i="4"/>
  <c r="Y52" i="4"/>
  <c r="Z52" i="4"/>
  <c r="AB158" i="4"/>
  <c r="AD158" i="4" s="1"/>
  <c r="AF158" i="4" s="1"/>
  <c r="Y315" i="4"/>
  <c r="Z315" i="4"/>
  <c r="Z304" i="4"/>
  <c r="AA304" i="4" s="1"/>
  <c r="AE304" i="4" s="1"/>
  <c r="Y243" i="4"/>
  <c r="Z243" i="4"/>
  <c r="S213" i="4"/>
  <c r="S348" i="4"/>
  <c r="X60" i="4"/>
  <c r="Y162" i="4"/>
  <c r="Z162" i="4"/>
  <c r="W34" i="4"/>
  <c r="S34" i="4"/>
  <c r="S210" i="4"/>
  <c r="Z172" i="4"/>
  <c r="AA172" i="4" s="1"/>
  <c r="AE172" i="4" s="1"/>
  <c r="S64" i="4"/>
  <c r="Y145" i="4"/>
  <c r="AA145" i="4" s="1"/>
  <c r="AE145" i="4" s="1"/>
  <c r="Y92" i="4"/>
  <c r="AA92" i="4" s="1"/>
  <c r="AE92" i="4" s="1"/>
  <c r="Z302" i="4"/>
  <c r="AA302" i="4" s="1"/>
  <c r="AE302" i="4" s="1"/>
  <c r="Z13" i="4"/>
  <c r="AA13" i="4" s="1"/>
  <c r="AE13" i="4" s="1"/>
  <c r="Z233" i="4"/>
  <c r="AA233" i="4" s="1"/>
  <c r="AE233" i="4" s="1"/>
  <c r="Y192" i="4"/>
  <c r="AA192" i="4" s="1"/>
  <c r="AE192" i="4" s="1"/>
  <c r="Z29" i="4"/>
  <c r="AA29" i="4" s="1"/>
  <c r="AE29" i="4" s="1"/>
  <c r="AB117" i="4"/>
  <c r="AC117" i="4"/>
  <c r="Z96" i="4"/>
  <c r="AA96" i="4" s="1"/>
  <c r="AE96" i="4" s="1"/>
  <c r="V34" i="4"/>
  <c r="X34" i="4"/>
  <c r="Z254" i="4"/>
  <c r="Y254" i="4"/>
  <c r="Z258" i="4"/>
  <c r="Y257" i="4"/>
  <c r="Z257" i="4"/>
  <c r="Y298" i="4"/>
  <c r="Z298" i="4"/>
  <c r="S186" i="4"/>
  <c r="S39" i="4"/>
  <c r="S310" i="4"/>
  <c r="S21" i="4"/>
  <c r="W43" i="4"/>
  <c r="S43" i="4"/>
  <c r="S353" i="4"/>
  <c r="W288" i="4"/>
  <c r="S288" i="4"/>
  <c r="AB59" i="4"/>
  <c r="AC59" i="4"/>
  <c r="Y100" i="4"/>
  <c r="Z100" i="4"/>
  <c r="Y44" i="4"/>
  <c r="Z44" i="4"/>
  <c r="Z31" i="4"/>
  <c r="Y31" i="4"/>
  <c r="Y308" i="4"/>
  <c r="Z308" i="4"/>
  <c r="Y79" i="4"/>
  <c r="Z79" i="4"/>
  <c r="W125" i="4"/>
  <c r="S321" i="4"/>
  <c r="W321" i="4"/>
  <c r="S133" i="4"/>
  <c r="S185" i="4"/>
  <c r="AA183" i="4"/>
  <c r="AE183" i="4" s="1"/>
  <c r="Y138" i="4"/>
  <c r="Z138" i="4"/>
  <c r="Z231" i="4"/>
  <c r="Y231" i="4"/>
  <c r="Z166" i="4"/>
  <c r="Y166" i="4"/>
  <c r="Y106" i="4"/>
  <c r="Z106" i="4"/>
  <c r="S342" i="4"/>
  <c r="S20" i="4"/>
  <c r="S207" i="4"/>
  <c r="S345" i="4"/>
  <c r="W17" i="4"/>
  <c r="W313" i="4"/>
  <c r="S84" i="4"/>
  <c r="V210" i="4"/>
  <c r="AC216" i="4"/>
  <c r="AD216" i="4" s="1"/>
  <c r="AF216" i="4" s="1"/>
  <c r="AC279" i="4"/>
  <c r="AD279" i="4" s="1"/>
  <c r="AF279" i="4" s="1"/>
  <c r="Z269" i="4"/>
  <c r="AA269" i="4" s="1"/>
  <c r="AE269" i="4" s="1"/>
  <c r="AB207" i="4"/>
  <c r="AC207" i="4"/>
  <c r="AB78" i="4"/>
  <c r="AC78" i="4"/>
  <c r="AB65" i="4"/>
  <c r="AD65" i="4" s="1"/>
  <c r="AF65" i="4" s="1"/>
  <c r="S54" i="4"/>
  <c r="AD40" i="4"/>
  <c r="AF40" i="4" s="1"/>
  <c r="Y280" i="4"/>
  <c r="AA280" i="4" s="1"/>
  <c r="AE280" i="4" s="1"/>
  <c r="AB130" i="4"/>
  <c r="AC130" i="4"/>
  <c r="V101" i="4"/>
  <c r="AA72" i="4"/>
  <c r="AE72" i="4" s="1"/>
  <c r="Y360" i="4"/>
  <c r="AA360" i="4" s="1"/>
  <c r="AE360" i="4" s="1"/>
  <c r="AA91" i="4"/>
  <c r="AE91" i="4" s="1"/>
  <c r="S80" i="4"/>
  <c r="AB23" i="4"/>
  <c r="AC23" i="4"/>
  <c r="AA159" i="4"/>
  <c r="AE159" i="4" s="1"/>
  <c r="AC227" i="4"/>
  <c r="AB227" i="4"/>
  <c r="AD227" i="4" s="1"/>
  <c r="AF227" i="4" s="1"/>
  <c r="AB86" i="4"/>
  <c r="AC26" i="4"/>
  <c r="AD26" i="4" s="1"/>
  <c r="AF26" i="4" s="1"/>
  <c r="Y356" i="4"/>
  <c r="AA356" i="4" s="1"/>
  <c r="AE356" i="4" s="1"/>
  <c r="S82" i="4"/>
  <c r="Z102" i="4"/>
  <c r="AA102" i="4" s="1"/>
  <c r="AE102" i="4" s="1"/>
  <c r="AB80" i="4"/>
  <c r="AC80" i="4"/>
  <c r="V312" i="4"/>
  <c r="X312" i="4"/>
  <c r="W151" i="4"/>
  <c r="W218" i="4"/>
  <c r="S218" i="4"/>
  <c r="W178" i="4"/>
  <c r="S178" i="4"/>
  <c r="AA272" i="4"/>
  <c r="AE272" i="4" s="1"/>
  <c r="V265" i="4"/>
  <c r="V164" i="4"/>
  <c r="X164" i="4"/>
  <c r="V87" i="4"/>
  <c r="V201" i="4"/>
  <c r="V268" i="4"/>
  <c r="V66" i="4"/>
  <c r="V340" i="4"/>
  <c r="V363" i="4"/>
  <c r="S327" i="4"/>
  <c r="V206" i="4"/>
  <c r="V17" i="4"/>
  <c r="S306" i="4"/>
  <c r="V284" i="4"/>
  <c r="V242" i="4"/>
  <c r="V192" i="4"/>
  <c r="V320" i="4"/>
  <c r="AD94" i="4"/>
  <c r="AF94" i="4" s="1"/>
  <c r="V317" i="4"/>
  <c r="V275" i="4"/>
  <c r="V81" i="4"/>
  <c r="Z285" i="4"/>
  <c r="AA285" i="4" s="1"/>
  <c r="AE285" i="4" s="1"/>
  <c r="V68" i="4"/>
  <c r="V41" i="4"/>
  <c r="Z311" i="4"/>
  <c r="Y311" i="4"/>
  <c r="V336" i="4"/>
  <c r="V200" i="4"/>
  <c r="V181" i="4"/>
  <c r="V62" i="4"/>
  <c r="AA45" i="4"/>
  <c r="AE45" i="4" s="1"/>
  <c r="V262" i="4"/>
  <c r="V49" i="4"/>
  <c r="AB291" i="4"/>
  <c r="AD291" i="4" s="1"/>
  <c r="AF291" i="4" s="1"/>
  <c r="V113" i="4"/>
  <c r="V38" i="4"/>
  <c r="V319" i="4"/>
  <c r="Y336" i="4"/>
  <c r="Z336" i="4"/>
  <c r="AC47" i="4"/>
  <c r="V342" i="4"/>
  <c r="V219" i="4"/>
  <c r="S343" i="4"/>
  <c r="V5" i="4"/>
  <c r="V19" i="4"/>
  <c r="V313" i="4"/>
  <c r="Z352" i="4"/>
  <c r="Y352" i="4"/>
  <c r="V123" i="4"/>
  <c r="V45" i="4"/>
  <c r="X45" i="4"/>
  <c r="V353" i="4"/>
  <c r="V103" i="4"/>
  <c r="V63" i="4"/>
  <c r="V318" i="4"/>
  <c r="V306" i="4"/>
  <c r="S93" i="4"/>
  <c r="V178" i="4"/>
  <c r="V327" i="4"/>
  <c r="V357" i="4"/>
  <c r="V122" i="4"/>
  <c r="V167" i="4"/>
  <c r="V21" i="4"/>
  <c r="V20" i="4"/>
  <c r="V77" i="4"/>
  <c r="V50" i="4"/>
  <c r="V143" i="4"/>
  <c r="V52" i="4"/>
  <c r="Z328" i="4"/>
  <c r="AA328" i="4" s="1"/>
  <c r="AE328" i="4" s="1"/>
  <c r="V282" i="4"/>
  <c r="V277" i="4"/>
  <c r="V4" i="4"/>
  <c r="AC274" i="4"/>
  <c r="AB274" i="4"/>
  <c r="S56" i="4"/>
  <c r="S267" i="4"/>
  <c r="S5" i="4"/>
  <c r="V259" i="4"/>
  <c r="Y330" i="4"/>
  <c r="Z330" i="4"/>
  <c r="S275" i="4"/>
  <c r="V69" i="4"/>
  <c r="S144" i="4"/>
  <c r="V170" i="4"/>
  <c r="V53" i="4"/>
  <c r="V160" i="4"/>
  <c r="V335" i="4"/>
  <c r="V338" i="4"/>
  <c r="V42" i="4"/>
  <c r="V29" i="4"/>
  <c r="X29" i="4"/>
  <c r="S99" i="4"/>
  <c r="S155" i="4"/>
  <c r="S323" i="4"/>
  <c r="AB261" i="4"/>
  <c r="AD261" i="4" s="1"/>
  <c r="AF261" i="4" s="1"/>
  <c r="AB149" i="4"/>
  <c r="AD149" i="4" s="1"/>
  <c r="AF149" i="4" s="1"/>
  <c r="AB196" i="4"/>
  <c r="AD196" i="4" s="1"/>
  <c r="AF196" i="4" s="1"/>
  <c r="AC151" i="4"/>
  <c r="AD151" i="4" s="1"/>
  <c r="AF151" i="4" s="1"/>
  <c r="V345" i="4"/>
  <c r="S200" i="4"/>
  <c r="V134" i="4"/>
  <c r="Z252" i="4"/>
  <c r="AA252" i="4" s="1"/>
  <c r="AE252" i="4" s="1"/>
  <c r="AB358" i="4"/>
  <c r="AC358" i="4"/>
  <c r="S111" i="4"/>
  <c r="V322" i="4"/>
  <c r="AB303" i="4"/>
  <c r="AD303" i="4" s="1"/>
  <c r="AF303" i="4" s="1"/>
  <c r="AD47" i="4"/>
  <c r="AF47" i="4" s="1"/>
  <c r="AB350" i="4"/>
  <c r="AD350" i="4" s="1"/>
  <c r="AF350" i="4" s="1"/>
  <c r="S307" i="4"/>
  <c r="V245" i="4"/>
  <c r="V120" i="4"/>
  <c r="Y354" i="4"/>
  <c r="Z354" i="4"/>
  <c r="V314" i="4"/>
  <c r="V298" i="4"/>
  <c r="V323" i="4"/>
  <c r="V139" i="4"/>
  <c r="S51" i="4"/>
  <c r="V161" i="4"/>
  <c r="Z296" i="4"/>
  <c r="Y296" i="4"/>
  <c r="V159" i="4"/>
  <c r="V125" i="4"/>
  <c r="AB290" i="4"/>
  <c r="AD290" i="4" s="1"/>
  <c r="AF290" i="4" s="1"/>
  <c r="W247" i="4"/>
  <c r="AA329" i="4"/>
  <c r="AE329" i="4" s="1"/>
  <c r="V273" i="4"/>
  <c r="AA222" i="4"/>
  <c r="AE222" i="4" s="1"/>
  <c r="V324" i="4"/>
  <c r="S303" i="4"/>
  <c r="V91" i="4"/>
  <c r="AA240" i="4"/>
  <c r="AE240" i="4" s="1"/>
  <c r="V141" i="4"/>
  <c r="V199" i="4"/>
  <c r="V46" i="4"/>
  <c r="AA173" i="4"/>
  <c r="AE173" i="4" s="1"/>
  <c r="V204" i="4"/>
  <c r="V70" i="4"/>
  <c r="Y332" i="4"/>
  <c r="AA332" i="4" s="1"/>
  <c r="AE332" i="4" s="1"/>
  <c r="Z332" i="4"/>
  <c r="V85" i="4"/>
  <c r="V145" i="4"/>
  <c r="V339" i="4"/>
  <c r="V147" i="4"/>
  <c r="V136" i="4"/>
  <c r="V294" i="4"/>
  <c r="S113" i="4"/>
  <c r="V96" i="4"/>
  <c r="V225" i="4"/>
  <c r="V108" i="4"/>
  <c r="V310" i="4"/>
  <c r="S202" i="4"/>
  <c r="AC281" i="4"/>
  <c r="AD281" i="4" s="1"/>
  <c r="AF281" i="4" s="1"/>
  <c r="S286" i="4"/>
  <c r="V283" i="4"/>
  <c r="V179" i="4"/>
  <c r="V337" i="4"/>
  <c r="V193" i="4"/>
  <c r="AC195" i="4"/>
  <c r="AD195" i="4" s="1"/>
  <c r="AF195" i="4" s="1"/>
  <c r="V239" i="4"/>
  <c r="V326" i="4"/>
  <c r="V271" i="4"/>
  <c r="Y317" i="4"/>
  <c r="Z317" i="4"/>
  <c r="V222" i="4"/>
  <c r="V175" i="4"/>
  <c r="V289" i="4"/>
  <c r="V8" i="4"/>
  <c r="V110" i="4"/>
  <c r="V237" i="4"/>
  <c r="S103" i="4"/>
  <c r="V111" i="4"/>
  <c r="V74" i="4"/>
  <c r="V144" i="4"/>
  <c r="V166" i="4"/>
  <c r="V95" i="4"/>
  <c r="S274" i="4"/>
  <c r="V30" i="4"/>
  <c r="V258" i="4"/>
  <c r="V148" i="4"/>
  <c r="Z169" i="4"/>
  <c r="AA169" i="4" s="1"/>
  <c r="AE169" i="4" s="1"/>
  <c r="Z204" i="4"/>
  <c r="AA204" i="4" s="1"/>
  <c r="AE204" i="4" s="1"/>
  <c r="S89" i="4"/>
  <c r="AC286" i="4"/>
  <c r="AB286" i="4"/>
  <c r="S95" i="4"/>
  <c r="S193" i="4"/>
  <c r="S297" i="4"/>
  <c r="AC107" i="4"/>
  <c r="AB107" i="4"/>
  <c r="Y346" i="4"/>
  <c r="Z346" i="4"/>
  <c r="S115" i="4"/>
  <c r="Z74" i="4"/>
  <c r="Y74" i="4"/>
  <c r="V188" i="4"/>
  <c r="S248" i="4"/>
  <c r="S168" i="4"/>
  <c r="V348" i="4"/>
  <c r="S337" i="4"/>
  <c r="V89" i="4"/>
  <c r="AA264" i="4"/>
  <c r="AE264" i="4" s="1"/>
  <c r="V208" i="4"/>
  <c r="V231" i="4"/>
  <c r="V223" i="4"/>
  <c r="V293" i="4"/>
  <c r="V132" i="4"/>
  <c r="S101" i="4"/>
  <c r="S190" i="4"/>
  <c r="V15" i="4"/>
  <c r="Y187" i="4"/>
  <c r="Z187" i="4"/>
  <c r="AC198" i="4"/>
  <c r="AB198" i="4"/>
  <c r="AA164" i="4"/>
  <c r="AE164" i="4" s="1"/>
  <c r="V64" i="4"/>
  <c r="X64" i="4"/>
  <c r="V276" i="4"/>
  <c r="V109" i="4"/>
  <c r="S86" i="4"/>
  <c r="V129" i="4"/>
  <c r="V267" i="4"/>
  <c r="V11" i="4"/>
  <c r="V308" i="4"/>
  <c r="V90" i="4"/>
  <c r="V57" i="4"/>
  <c r="V302" i="4"/>
  <c r="V263" i="4"/>
  <c r="V137" i="4"/>
  <c r="AA58" i="4"/>
  <c r="AE58" i="4" s="1"/>
  <c r="S81" i="4"/>
  <c r="V84" i="4"/>
  <c r="AC241" i="4"/>
  <c r="AD241" i="4" s="1"/>
  <c r="AF241" i="4" s="1"/>
  <c r="V240" i="4"/>
  <c r="V214" i="4"/>
  <c r="V177" i="4"/>
  <c r="V119" i="4"/>
  <c r="S283" i="4"/>
  <c r="V7" i="4"/>
  <c r="V356" i="4"/>
  <c r="S109" i="4"/>
  <c r="W355" i="4"/>
  <c r="X233" i="4"/>
  <c r="X84" i="4"/>
  <c r="W158" i="4"/>
  <c r="W201" i="4"/>
  <c r="W177" i="4"/>
  <c r="W29" i="4"/>
  <c r="X154" i="4"/>
  <c r="X80" i="4"/>
  <c r="W134" i="4"/>
  <c r="W326" i="4"/>
  <c r="X43" i="4"/>
  <c r="W126" i="4"/>
  <c r="X161" i="4"/>
  <c r="X227" i="4"/>
  <c r="W279" i="4"/>
  <c r="X259" i="4"/>
  <c r="W92" i="4"/>
  <c r="W217" i="4"/>
  <c r="W130" i="4"/>
  <c r="X302" i="4"/>
  <c r="W347" i="4"/>
  <c r="W166" i="4"/>
  <c r="W304" i="4"/>
  <c r="W244" i="4"/>
  <c r="W180" i="4"/>
  <c r="W110" i="4"/>
  <c r="X324" i="4"/>
  <c r="W15" i="4"/>
  <c r="W277" i="4"/>
  <c r="W156" i="4"/>
  <c r="W73" i="4"/>
  <c r="W98" i="4"/>
  <c r="X9" i="4"/>
  <c r="W174" i="4"/>
  <c r="W205" i="4"/>
  <c r="W233" i="4"/>
  <c r="W227" i="4"/>
  <c r="X209" i="4"/>
  <c r="X174" i="4"/>
  <c r="X283" i="4"/>
  <c r="X128" i="4"/>
  <c r="W318" i="4"/>
  <c r="W135" i="4"/>
  <c r="W172" i="4"/>
  <c r="W353" i="4"/>
  <c r="W287" i="4"/>
  <c r="X344" i="4"/>
  <c r="W27" i="4"/>
  <c r="W139" i="4"/>
  <c r="W90" i="4"/>
  <c r="W293" i="4"/>
  <c r="W163" i="4"/>
  <c r="W188" i="4"/>
  <c r="W138" i="4"/>
  <c r="W360" i="4"/>
  <c r="W324" i="4"/>
  <c r="X100" i="4"/>
  <c r="X203" i="4"/>
  <c r="W9" i="4"/>
  <c r="W33" i="4"/>
  <c r="X96" i="4"/>
  <c r="W41" i="4"/>
  <c r="W21" i="4"/>
  <c r="W28" i="4"/>
  <c r="W290" i="4"/>
  <c r="W30" i="4"/>
  <c r="W20" i="4"/>
  <c r="X223" i="4"/>
  <c r="W26" i="4"/>
  <c r="W225" i="4"/>
  <c r="W211" i="4"/>
  <c r="W231" i="4"/>
  <c r="W261" i="4"/>
  <c r="W170" i="4"/>
  <c r="W94" i="4"/>
  <c r="W7" i="4"/>
  <c r="W112" i="4"/>
  <c r="W245" i="4"/>
  <c r="W108" i="4"/>
  <c r="W186" i="4"/>
  <c r="W259" i="4"/>
  <c r="W237" i="4"/>
  <c r="W11" i="4"/>
  <c r="W128" i="4"/>
  <c r="W334" i="4"/>
  <c r="W213" i="4"/>
  <c r="W87" i="4"/>
  <c r="W340" i="4"/>
  <c r="W342" i="4"/>
  <c r="W42" i="4"/>
  <c r="X306" i="4"/>
  <c r="X291" i="4"/>
  <c r="W142" i="4"/>
  <c r="W141" i="4"/>
  <c r="W104" i="4"/>
  <c r="W229" i="4"/>
  <c r="X241" i="4"/>
  <c r="W253" i="4"/>
  <c r="W356" i="4"/>
  <c r="W183" i="4"/>
  <c r="W282" i="4"/>
  <c r="W196" i="4"/>
  <c r="W71" i="4"/>
  <c r="W4" i="4"/>
  <c r="W184" i="4"/>
  <c r="W263" i="4"/>
  <c r="W162" i="4"/>
  <c r="W13" i="4"/>
  <c r="W14" i="4"/>
  <c r="W199" i="4"/>
  <c r="W23" i="4"/>
  <c r="X86" i="4"/>
  <c r="W154" i="4"/>
  <c r="W298" i="4"/>
  <c r="W129" i="4"/>
  <c r="W215" i="4"/>
  <c r="W102" i="4"/>
  <c r="X68" i="4"/>
  <c r="X79" i="4"/>
  <c r="X287" i="4"/>
  <c r="W66" i="4"/>
  <c r="X92" i="4"/>
  <c r="W145" i="4"/>
  <c r="W348" i="4"/>
  <c r="X162" i="4"/>
  <c r="X142" i="4"/>
  <c r="W235" i="4"/>
  <c r="W16" i="4"/>
  <c r="W120" i="4"/>
  <c r="W349" i="4"/>
  <c r="W241" i="4"/>
  <c r="W191" i="4"/>
  <c r="W10" i="4"/>
  <c r="W171" i="4"/>
  <c r="W302" i="4"/>
  <c r="W203" i="4"/>
  <c r="W137" i="4"/>
  <c r="W345" i="4"/>
  <c r="X38" i="4"/>
  <c r="W185" i="4"/>
  <c r="W25" i="4"/>
  <c r="W258" i="4"/>
  <c r="W22" i="4"/>
  <c r="X94" i="4"/>
  <c r="X73" i="4"/>
  <c r="W32" i="4"/>
  <c r="W67" i="4"/>
  <c r="W39" i="4"/>
  <c r="W350" i="4"/>
  <c r="W363" i="4"/>
  <c r="W140" i="4"/>
  <c r="W114" i="4"/>
  <c r="W310" i="4"/>
  <c r="W160" i="4"/>
  <c r="W149" i="4"/>
  <c r="W255" i="4"/>
  <c r="W152" i="4"/>
  <c r="X196" i="4"/>
  <c r="W266" i="4"/>
  <c r="W250" i="4"/>
  <c r="X26" i="4"/>
  <c r="W75" i="4"/>
  <c r="X211" i="4"/>
  <c r="X207" i="4"/>
  <c r="X78" i="4"/>
  <c r="W96" i="4"/>
  <c r="W153" i="4"/>
  <c r="W37" i="4"/>
  <c r="W36" i="4"/>
  <c r="W207" i="4"/>
  <c r="X110" i="4"/>
  <c r="X39" i="4"/>
  <c r="X330" i="4"/>
  <c r="W78" i="4"/>
  <c r="W19" i="4"/>
  <c r="W124" i="4"/>
  <c r="W269" i="4"/>
  <c r="W121" i="4"/>
  <c r="W300" i="4"/>
  <c r="X69" i="4"/>
  <c r="W133" i="4"/>
  <c r="W192" i="4"/>
  <c r="W146" i="4"/>
  <c r="W308" i="4"/>
  <c r="W79" i="4"/>
  <c r="W117" i="4"/>
  <c r="W118" i="4"/>
  <c r="W18" i="4"/>
  <c r="W6" i="4"/>
  <c r="W271" i="4"/>
  <c r="X272" i="4"/>
  <c r="W77" i="4"/>
  <c r="W322" i="4"/>
  <c r="X285" i="4"/>
  <c r="X124" i="4"/>
  <c r="W219" i="4"/>
  <c r="W239" i="4"/>
  <c r="W148" i="4"/>
  <c r="W8" i="4"/>
  <c r="W65" i="4"/>
  <c r="X138" i="4"/>
  <c r="W194" i="4"/>
  <c r="W100" i="4"/>
  <c r="X255" i="4"/>
  <c r="W209" i="4"/>
  <c r="X235" i="4"/>
  <c r="W35" i="4"/>
  <c r="X253" i="4"/>
  <c r="W44" i="4"/>
  <c r="W83" i="4"/>
  <c r="W251" i="4"/>
  <c r="W131" i="4"/>
  <c r="W38" i="4"/>
  <c r="W31" i="4"/>
  <c r="W106" i="4"/>
  <c r="W351" i="4"/>
  <c r="W24" i="4"/>
  <c r="W150" i="4"/>
  <c r="W12" i="4"/>
  <c r="W123" i="4"/>
  <c r="X122" i="4"/>
  <c r="X72" i="4"/>
  <c r="X21" i="4"/>
  <c r="X229" i="4"/>
  <c r="X148" i="4"/>
  <c r="X48" i="4"/>
  <c r="X152" i="4"/>
  <c r="X282" i="4"/>
  <c r="X41" i="4"/>
  <c r="X53" i="4"/>
  <c r="X158" i="4"/>
  <c r="X300" i="4"/>
  <c r="X360" i="4"/>
  <c r="X37" i="4"/>
  <c r="X221" i="4"/>
  <c r="X55" i="4"/>
  <c r="X75" i="4"/>
  <c r="X184" i="4"/>
  <c r="X57" i="4"/>
  <c r="X126" i="4"/>
  <c r="X247" i="4"/>
  <c r="X87" i="4"/>
  <c r="X170" i="4"/>
  <c r="X314" i="4"/>
  <c r="X354" i="4"/>
  <c r="X7" i="4"/>
  <c r="X30" i="4"/>
  <c r="X271" i="4"/>
  <c r="X318" i="4"/>
  <c r="X205" i="4"/>
  <c r="X192" i="4"/>
  <c r="X356" i="4"/>
  <c r="X150" i="4"/>
  <c r="X308" i="4"/>
  <c r="X248" i="4"/>
  <c r="X304" i="4"/>
  <c r="X51" i="4"/>
  <c r="X277" i="4"/>
  <c r="X108" i="4"/>
  <c r="X25" i="4"/>
  <c r="X70" i="4"/>
  <c r="X98" i="4"/>
  <c r="X237" i="4"/>
  <c r="X326" i="4"/>
  <c r="X176" i="4"/>
  <c r="X239" i="4"/>
  <c r="X225" i="4"/>
  <c r="X296" i="4"/>
  <c r="X266" i="4"/>
  <c r="X5" i="4"/>
  <c r="X76" i="4"/>
  <c r="X264" i="4"/>
  <c r="X231" i="4"/>
  <c r="X120" i="4"/>
  <c r="X243" i="4"/>
  <c r="X104" i="4"/>
  <c r="X11" i="4"/>
  <c r="X298" i="4"/>
  <c r="X35" i="4"/>
  <c r="X290" i="4"/>
  <c r="X350" i="4"/>
  <c r="X65" i="4"/>
  <c r="X288" i="4"/>
  <c r="X156" i="4"/>
  <c r="X219" i="4"/>
  <c r="X15" i="4"/>
  <c r="X118" i="4"/>
  <c r="X342" i="4"/>
  <c r="X23" i="4"/>
  <c r="X134" i="4"/>
  <c r="X340" i="4"/>
  <c r="X269" i="4"/>
  <c r="X13" i="4"/>
  <c r="X180" i="4"/>
  <c r="X334" i="4"/>
  <c r="X256" i="4"/>
  <c r="X250" i="4"/>
  <c r="X244" i="4"/>
  <c r="X245" i="4"/>
  <c r="X310" i="4"/>
  <c r="X112" i="4"/>
  <c r="X146" i="4"/>
  <c r="X67" i="4"/>
  <c r="X293" i="4"/>
  <c r="X295" i="4"/>
  <c r="X59" i="4"/>
  <c r="X19" i="4"/>
  <c r="X83" i="4"/>
  <c r="X261" i="4"/>
  <c r="X199" i="4"/>
  <c r="X106" i="4"/>
  <c r="X194" i="4"/>
  <c r="X47" i="4"/>
  <c r="X85" i="4"/>
  <c r="X258" i="4"/>
  <c r="X188" i="4"/>
  <c r="X201" i="4"/>
  <c r="X90" i="4"/>
  <c r="X215" i="4"/>
  <c r="X63" i="4"/>
  <c r="X71" i="4"/>
  <c r="X31" i="4"/>
  <c r="X102" i="4"/>
  <c r="X114" i="4"/>
  <c r="X130" i="4"/>
  <c r="X348" i="4"/>
  <c r="AA52" i="4" l="1"/>
  <c r="AE52" i="4" s="1"/>
  <c r="AA270" i="4"/>
  <c r="AE270" i="4" s="1"/>
  <c r="Z293" i="5"/>
  <c r="AA293" i="5" s="1"/>
  <c r="Z38" i="5"/>
  <c r="AA38" i="5" s="1"/>
  <c r="Z21" i="5"/>
  <c r="AA21" i="5" s="1"/>
  <c r="AA243" i="4"/>
  <c r="AE243" i="4" s="1"/>
  <c r="AA362" i="4"/>
  <c r="AE362" i="4" s="1"/>
  <c r="AA17" i="4"/>
  <c r="AE17" i="4" s="1"/>
  <c r="Z220" i="5"/>
  <c r="AA220" i="5" s="1"/>
  <c r="Y284" i="5"/>
  <c r="Z284" i="5" s="1"/>
  <c r="AA284" i="5" s="1"/>
  <c r="Z357" i="5"/>
  <c r="AA357" i="5" s="1"/>
  <c r="Y247" i="4"/>
  <c r="AC76" i="4"/>
  <c r="AD76" i="4" s="1"/>
  <c r="AF76" i="4" s="1"/>
  <c r="Z231" i="5"/>
  <c r="AA231" i="5" s="1"/>
  <c r="Z118" i="5"/>
  <c r="AA118" i="5" s="1"/>
  <c r="Z90" i="5"/>
  <c r="AA90" i="5" s="1"/>
  <c r="Z171" i="5"/>
  <c r="AA171" i="5" s="1"/>
  <c r="Z182" i="5"/>
  <c r="AA182" i="5" s="1"/>
  <c r="Z132" i="5"/>
  <c r="AA132" i="5" s="1"/>
  <c r="Z125" i="5"/>
  <c r="AA125" i="5" s="1"/>
  <c r="X230" i="5"/>
  <c r="X302" i="5"/>
  <c r="Z302" i="5" s="1"/>
  <c r="AA302" i="5" s="1"/>
  <c r="AD309" i="4"/>
  <c r="AF309" i="4" s="1"/>
  <c r="Y279" i="4"/>
  <c r="AA258" i="4"/>
  <c r="AE258" i="4" s="1"/>
  <c r="Z222" i="5"/>
  <c r="AA222" i="5" s="1"/>
  <c r="X69" i="5"/>
  <c r="Y9" i="4"/>
  <c r="AC295" i="4"/>
  <c r="AA266" i="4"/>
  <c r="AE266" i="4" s="1"/>
  <c r="X240" i="5"/>
  <c r="Z205" i="5"/>
  <c r="AA205" i="5" s="1"/>
  <c r="Z248" i="5"/>
  <c r="AA248" i="5" s="1"/>
  <c r="AA161" i="4"/>
  <c r="AE161" i="4" s="1"/>
  <c r="Y50" i="4"/>
  <c r="AA50" i="4" s="1"/>
  <c r="AE50" i="4" s="1"/>
  <c r="Z50" i="4"/>
  <c r="AB266" i="4"/>
  <c r="AD266" i="4" s="1"/>
  <c r="AF266" i="4" s="1"/>
  <c r="AB55" i="4"/>
  <c r="AD55" i="4" s="1"/>
  <c r="AF55" i="4" s="1"/>
  <c r="AA242" i="4"/>
  <c r="AE242" i="4" s="1"/>
  <c r="AC14" i="4"/>
  <c r="AD194" i="4"/>
  <c r="AF194" i="4" s="1"/>
  <c r="AB173" i="4"/>
  <c r="AD173" i="4" s="1"/>
  <c r="AF173" i="4" s="1"/>
  <c r="AA290" i="4"/>
  <c r="AE290" i="4" s="1"/>
  <c r="AD43" i="4"/>
  <c r="AF43" i="4" s="1"/>
  <c r="AC316" i="4"/>
  <c r="AA246" i="4"/>
  <c r="AE246" i="4" s="1"/>
  <c r="AA140" i="4"/>
  <c r="AE140" i="4" s="1"/>
  <c r="Z111" i="5"/>
  <c r="AA111" i="5" s="1"/>
  <c r="Z6" i="5"/>
  <c r="AA6" i="5" s="1"/>
  <c r="Z315" i="5"/>
  <c r="AA315" i="5" s="1"/>
  <c r="Z128" i="5"/>
  <c r="AA128" i="5" s="1"/>
  <c r="Z255" i="5"/>
  <c r="AA255" i="5" s="1"/>
  <c r="Z347" i="5"/>
  <c r="AA347" i="5" s="1"/>
  <c r="Z166" i="5"/>
  <c r="AA166" i="5" s="1"/>
  <c r="Z283" i="5"/>
  <c r="AA283" i="5" s="1"/>
  <c r="AC146" i="4"/>
  <c r="AB146" i="4"/>
  <c r="AC112" i="4"/>
  <c r="AB112" i="4"/>
  <c r="AA355" i="4"/>
  <c r="AE355" i="4" s="1"/>
  <c r="AA149" i="4"/>
  <c r="AE149" i="4" s="1"/>
  <c r="Z202" i="5"/>
  <c r="AA202" i="5" s="1"/>
  <c r="AA298" i="4"/>
  <c r="AE298" i="4" s="1"/>
  <c r="AA254" i="4"/>
  <c r="AE254" i="4" s="1"/>
  <c r="Z227" i="4"/>
  <c r="AC334" i="4"/>
  <c r="AD334" i="4" s="1"/>
  <c r="AF334" i="4" s="1"/>
  <c r="Z110" i="4"/>
  <c r="AA110" i="4" s="1"/>
  <c r="AE110" i="4" s="1"/>
  <c r="Z81" i="5"/>
  <c r="AA81" i="5" s="1"/>
  <c r="X359" i="5"/>
  <c r="Y72" i="5"/>
  <c r="Z72" i="5" s="1"/>
  <c r="AA72" i="5" s="1"/>
  <c r="X247" i="5"/>
  <c r="Z330" i="5"/>
  <c r="AA330" i="5" s="1"/>
  <c r="AA162" i="4"/>
  <c r="AE162" i="4" s="1"/>
  <c r="Z218" i="5"/>
  <c r="AA218" i="5" s="1"/>
  <c r="Z285" i="5"/>
  <c r="AA285" i="5" s="1"/>
  <c r="Z83" i="4"/>
  <c r="AA83" i="4" s="1"/>
  <c r="AE83" i="4" s="1"/>
  <c r="Y174" i="4"/>
  <c r="AC254" i="4"/>
  <c r="AD254" i="4" s="1"/>
  <c r="AF254" i="4" s="1"/>
  <c r="AB292" i="4"/>
  <c r="Z75" i="4"/>
  <c r="AA75" i="4" s="1"/>
  <c r="AE75" i="4" s="1"/>
  <c r="AA90" i="4"/>
  <c r="AE90" i="4" s="1"/>
  <c r="AD135" i="4"/>
  <c r="AF135" i="4" s="1"/>
  <c r="AD299" i="4"/>
  <c r="AF299" i="4" s="1"/>
  <c r="AA138" i="4"/>
  <c r="AE138" i="4" s="1"/>
  <c r="AA317" i="4"/>
  <c r="AE317" i="4" s="1"/>
  <c r="AB142" i="4"/>
  <c r="AD142" i="4" s="1"/>
  <c r="AF142" i="4" s="1"/>
  <c r="Z143" i="4"/>
  <c r="AA143" i="4" s="1"/>
  <c r="AE143" i="4" s="1"/>
  <c r="AA100" i="4"/>
  <c r="AE100" i="4" s="1"/>
  <c r="AA312" i="4"/>
  <c r="AE312" i="4" s="1"/>
  <c r="Y11" i="4"/>
  <c r="AA209" i="4"/>
  <c r="AE209" i="4" s="1"/>
  <c r="AA214" i="4"/>
  <c r="AE214" i="4" s="1"/>
  <c r="AC256" i="4"/>
  <c r="AD256" i="4" s="1"/>
  <c r="AF256" i="4" s="1"/>
  <c r="Z135" i="5"/>
  <c r="AA135" i="5" s="1"/>
  <c r="Z71" i="5"/>
  <c r="AA71" i="5" s="1"/>
  <c r="Y191" i="5"/>
  <c r="Z258" i="5"/>
  <c r="AA258" i="5" s="1"/>
  <c r="Z28" i="5"/>
  <c r="AA28" i="5" s="1"/>
  <c r="X210" i="5"/>
  <c r="AA361" i="4"/>
  <c r="AE361" i="4" s="1"/>
  <c r="Z125" i="4"/>
  <c r="Y125" i="4"/>
  <c r="AA125" i="4" s="1"/>
  <c r="AE125" i="4" s="1"/>
  <c r="Y281" i="4"/>
  <c r="AA281" i="4" s="1"/>
  <c r="AE281" i="4" s="1"/>
  <c r="Z281" i="4"/>
  <c r="AC333" i="4"/>
  <c r="AD333" i="4" s="1"/>
  <c r="AF333" i="4" s="1"/>
  <c r="Z142" i="4"/>
  <c r="AA142" i="4" s="1"/>
  <c r="AE142" i="4" s="1"/>
  <c r="Z10" i="4"/>
  <c r="AA10" i="4" s="1"/>
  <c r="AE10" i="4" s="1"/>
  <c r="AB37" i="4"/>
  <c r="Z124" i="4"/>
  <c r="AA27" i="4"/>
  <c r="AE27" i="4" s="1"/>
  <c r="AA26" i="4"/>
  <c r="AE26" i="4" s="1"/>
  <c r="AA8" i="4"/>
  <c r="AE8" i="4" s="1"/>
  <c r="AD215" i="4"/>
  <c r="AF215" i="4" s="1"/>
  <c r="AC220" i="4"/>
  <c r="AA215" i="4"/>
  <c r="AE215" i="4" s="1"/>
  <c r="X107" i="5"/>
  <c r="Z201" i="5"/>
  <c r="AA201" i="5" s="1"/>
  <c r="Z319" i="5"/>
  <c r="AA319" i="5" s="1"/>
  <c r="Z163" i="5"/>
  <c r="AA163" i="5" s="1"/>
  <c r="X224" i="5"/>
  <c r="Y182" i="4"/>
  <c r="Z182" i="4"/>
  <c r="AB218" i="4"/>
  <c r="AD218" i="4" s="1"/>
  <c r="AF218" i="4" s="1"/>
  <c r="Z3" i="4"/>
  <c r="W3" i="4"/>
  <c r="Z24" i="5"/>
  <c r="AA24" i="5" s="1"/>
  <c r="Y189" i="4"/>
  <c r="AA189" i="4" s="1"/>
  <c r="AE189" i="4" s="1"/>
  <c r="Z189" i="4"/>
  <c r="Z175" i="4"/>
  <c r="Y175" i="4"/>
  <c r="AA175" i="4" s="1"/>
  <c r="AE175" i="4" s="1"/>
  <c r="AD292" i="4"/>
  <c r="AF292" i="4" s="1"/>
  <c r="AB228" i="4"/>
  <c r="AD228" i="4" s="1"/>
  <c r="AF228" i="4" s="1"/>
  <c r="AD295" i="4"/>
  <c r="AF295" i="4" s="1"/>
  <c r="AC221" i="4"/>
  <c r="AD221" i="4" s="1"/>
  <c r="AF221" i="4" s="1"/>
  <c r="AC329" i="4"/>
  <c r="AB329" i="4"/>
  <c r="AC10" i="4"/>
  <c r="AB10" i="4"/>
  <c r="AD59" i="4"/>
  <c r="AF59" i="4" s="1"/>
  <c r="AC39" i="4"/>
  <c r="AC269" i="4"/>
  <c r="AB269" i="4"/>
  <c r="AB72" i="4"/>
  <c r="AC72" i="4"/>
  <c r="AD163" i="4"/>
  <c r="AF163" i="4" s="1"/>
  <c r="AD220" i="4"/>
  <c r="AF220" i="4" s="1"/>
  <c r="AB354" i="4"/>
  <c r="AC354" i="4"/>
  <c r="AB105" i="4"/>
  <c r="AC105" i="4"/>
  <c r="AB186" i="4"/>
  <c r="AD186" i="4" s="1"/>
  <c r="AF186" i="4" s="1"/>
  <c r="AC186" i="4"/>
  <c r="Z174" i="5"/>
  <c r="AA174" i="5" s="1"/>
  <c r="Z25" i="5"/>
  <c r="AA25" i="5" s="1"/>
  <c r="Z10" i="5"/>
  <c r="AA10" i="5" s="1"/>
  <c r="Z363" i="5"/>
  <c r="AA363" i="5" s="1"/>
  <c r="Z273" i="5"/>
  <c r="AA273" i="5" s="1"/>
  <c r="Z264" i="5"/>
  <c r="AA264" i="5" s="1"/>
  <c r="Z228" i="5"/>
  <c r="AA228" i="5" s="1"/>
  <c r="Z126" i="5"/>
  <c r="AA126" i="5" s="1"/>
  <c r="Z334" i="5"/>
  <c r="AA334" i="5" s="1"/>
  <c r="Z297" i="5"/>
  <c r="AA297" i="5" s="1"/>
  <c r="Z219" i="5"/>
  <c r="AA219" i="5" s="1"/>
  <c r="Z323" i="5"/>
  <c r="AA323" i="5" s="1"/>
  <c r="Z94" i="5"/>
  <c r="AA94" i="5" s="1"/>
  <c r="Z4" i="5"/>
  <c r="AA4" i="5" s="1"/>
  <c r="Z108" i="5"/>
  <c r="AA108" i="5" s="1"/>
  <c r="Z210" i="5"/>
  <c r="AA210" i="5" s="1"/>
  <c r="Z170" i="5"/>
  <c r="AA170" i="5" s="1"/>
  <c r="Z106" i="5"/>
  <c r="AA106" i="5" s="1"/>
  <c r="Z308" i="5"/>
  <c r="AA308" i="5" s="1"/>
  <c r="Z187" i="5"/>
  <c r="AA187" i="5" s="1"/>
  <c r="X238" i="5"/>
  <c r="Z178" i="5"/>
  <c r="AA178" i="5" s="1"/>
  <c r="Z13" i="5"/>
  <c r="AA13" i="5" s="1"/>
  <c r="Z70" i="5"/>
  <c r="AA70" i="5" s="1"/>
  <c r="Z279" i="5"/>
  <c r="AA279" i="5" s="1"/>
  <c r="Z192" i="5"/>
  <c r="AA192" i="5" s="1"/>
  <c r="Z274" i="5"/>
  <c r="AA274" i="5" s="1"/>
  <c r="Z87" i="5"/>
  <c r="AA87" i="5" s="1"/>
  <c r="Z358" i="5"/>
  <c r="AA358" i="5" s="1"/>
  <c r="Z270" i="5"/>
  <c r="AA270" i="5" s="1"/>
  <c r="Z294" i="5"/>
  <c r="AA294" i="5" s="1"/>
  <c r="Z199" i="5"/>
  <c r="AA199" i="5" s="1"/>
  <c r="Z306" i="5"/>
  <c r="AA306" i="5" s="1"/>
  <c r="Z241" i="5"/>
  <c r="AA241" i="5" s="1"/>
  <c r="X167" i="5"/>
  <c r="Y167" i="5"/>
  <c r="Y114" i="5"/>
  <c r="X114" i="5"/>
  <c r="Y234" i="5"/>
  <c r="X234" i="5"/>
  <c r="Z162" i="5"/>
  <c r="AA162" i="5" s="1"/>
  <c r="Z180" i="5"/>
  <c r="AA180" i="5" s="1"/>
  <c r="X34" i="5"/>
  <c r="Y34" i="5"/>
  <c r="Z37" i="5"/>
  <c r="AA37" i="5" s="1"/>
  <c r="Z340" i="5"/>
  <c r="AA340" i="5" s="1"/>
  <c r="Z352" i="5"/>
  <c r="AA352" i="5" s="1"/>
  <c r="Y46" i="5"/>
  <c r="X46" i="5"/>
  <c r="X229" i="5"/>
  <c r="Y229" i="5"/>
  <c r="Y276" i="5"/>
  <c r="X276" i="5"/>
  <c r="Z172" i="5"/>
  <c r="AA172" i="5" s="1"/>
  <c r="Z233" i="5"/>
  <c r="AA233" i="5" s="1"/>
  <c r="Z92" i="5"/>
  <c r="AA92" i="5" s="1"/>
  <c r="Y41" i="5"/>
  <c r="X41" i="5"/>
  <c r="Y49" i="5"/>
  <c r="X49" i="5"/>
  <c r="Z49" i="5" s="1"/>
  <c r="AA49" i="5" s="1"/>
  <c r="Y33" i="5"/>
  <c r="X33" i="5"/>
  <c r="Y263" i="5"/>
  <c r="X263" i="5"/>
  <c r="Z307" i="5"/>
  <c r="AA307" i="5" s="1"/>
  <c r="Z328" i="5"/>
  <c r="AA328" i="5" s="1"/>
  <c r="Z237" i="5"/>
  <c r="AA237" i="5" s="1"/>
  <c r="X221" i="5"/>
  <c r="Z221" i="5" s="1"/>
  <c r="AA221" i="5" s="1"/>
  <c r="Y221" i="5"/>
  <c r="Z322" i="5"/>
  <c r="AA322" i="5" s="1"/>
  <c r="Z275" i="5"/>
  <c r="AA275" i="5" s="1"/>
  <c r="Y154" i="5"/>
  <c r="X154" i="5"/>
  <c r="Z15" i="5"/>
  <c r="AA15" i="5" s="1"/>
  <c r="Z109" i="5"/>
  <c r="AA109" i="5" s="1"/>
  <c r="Z110" i="5"/>
  <c r="AA110" i="5" s="1"/>
  <c r="Y66" i="5"/>
  <c r="X66" i="5"/>
  <c r="Y26" i="5"/>
  <c r="X26" i="5"/>
  <c r="Y62" i="5"/>
  <c r="X62" i="5"/>
  <c r="Z74" i="5"/>
  <c r="AA74" i="5" s="1"/>
  <c r="Y30" i="5"/>
  <c r="X30" i="5"/>
  <c r="Y216" i="5"/>
  <c r="X216" i="5"/>
  <c r="Y76" i="5"/>
  <c r="X76" i="5"/>
  <c r="Y327" i="5"/>
  <c r="X327" i="5"/>
  <c r="Z327" i="5" s="1"/>
  <c r="AA327" i="5" s="1"/>
  <c r="Z301" i="5"/>
  <c r="AA301" i="5" s="1"/>
  <c r="Z321" i="5"/>
  <c r="AA321" i="5" s="1"/>
  <c r="X84" i="5"/>
  <c r="Y84" i="5"/>
  <c r="Y27" i="5"/>
  <c r="X27" i="5"/>
  <c r="Y165" i="5"/>
  <c r="X165" i="5"/>
  <c r="Z165" i="5" s="1"/>
  <c r="AA165" i="5" s="1"/>
  <c r="Z68" i="5"/>
  <c r="AA68" i="5" s="1"/>
  <c r="Y156" i="5"/>
  <c r="X156" i="5"/>
  <c r="Z18" i="5"/>
  <c r="AA18" i="5" s="1"/>
  <c r="Z329" i="5"/>
  <c r="AA329" i="5" s="1"/>
  <c r="Z209" i="5"/>
  <c r="AA209" i="5" s="1"/>
  <c r="Z52" i="5"/>
  <c r="AA52" i="5" s="1"/>
  <c r="Z164" i="5"/>
  <c r="AA164" i="5" s="1"/>
  <c r="Z79" i="5"/>
  <c r="AA79" i="5" s="1"/>
  <c r="Z147" i="5"/>
  <c r="AA147" i="5" s="1"/>
  <c r="Y75" i="5"/>
  <c r="X75" i="5"/>
  <c r="Y193" i="5"/>
  <c r="X193" i="5"/>
  <c r="Z193" i="5" s="1"/>
  <c r="AA193" i="5" s="1"/>
  <c r="X40" i="5"/>
  <c r="Y40" i="5"/>
  <c r="Y142" i="5"/>
  <c r="X142" i="5"/>
  <c r="Y78" i="5"/>
  <c r="X78" i="5"/>
  <c r="Y157" i="5"/>
  <c r="X157" i="5"/>
  <c r="Z157" i="5" s="1"/>
  <c r="AA157" i="5" s="1"/>
  <c r="Z176" i="5"/>
  <c r="AA176" i="5" s="1"/>
  <c r="Y140" i="5"/>
  <c r="X140" i="5"/>
  <c r="Z289" i="5"/>
  <c r="AA289" i="5" s="1"/>
  <c r="Z44" i="5"/>
  <c r="AA44" i="5" s="1"/>
  <c r="Z63" i="5"/>
  <c r="AA63" i="5" s="1"/>
  <c r="X242" i="5"/>
  <c r="Y242" i="5"/>
  <c r="Z158" i="5"/>
  <c r="AA158" i="5" s="1"/>
  <c r="Y67" i="5"/>
  <c r="X67" i="5"/>
  <c r="Z67" i="5" s="1"/>
  <c r="AA67" i="5" s="1"/>
  <c r="Z17" i="5"/>
  <c r="AA17" i="5" s="1"/>
  <c r="X169" i="5"/>
  <c r="Y169" i="5"/>
  <c r="Y295" i="5"/>
  <c r="X295" i="5"/>
  <c r="Z295" i="5" s="1"/>
  <c r="AA295" i="5" s="1"/>
  <c r="Z223" i="5"/>
  <c r="AA223" i="5" s="1"/>
  <c r="Z22" i="5"/>
  <c r="AA22" i="5" s="1"/>
  <c r="Z259" i="5"/>
  <c r="AA259" i="5" s="1"/>
  <c r="Z149" i="5"/>
  <c r="AA149" i="5" s="1"/>
  <c r="Z168" i="5"/>
  <c r="AA168" i="5" s="1"/>
  <c r="Z31" i="5"/>
  <c r="AA31" i="5" s="1"/>
  <c r="Z5" i="5"/>
  <c r="AA5" i="5" s="1"/>
  <c r="Z230" i="5"/>
  <c r="AA230" i="5" s="1"/>
  <c r="Z57" i="5"/>
  <c r="AA57" i="5" s="1"/>
  <c r="Z224" i="5"/>
  <c r="AA224" i="5" s="1"/>
  <c r="Z96" i="5"/>
  <c r="AA96" i="5" s="1"/>
  <c r="Z211" i="5"/>
  <c r="AA211" i="5" s="1"/>
  <c r="Y252" i="5"/>
  <c r="X252" i="5"/>
  <c r="Y212" i="5"/>
  <c r="X212" i="5"/>
  <c r="Z212" i="5" s="1"/>
  <c r="AA212" i="5" s="1"/>
  <c r="Z47" i="5"/>
  <c r="AA47" i="5" s="1"/>
  <c r="Y99" i="5"/>
  <c r="X99" i="5"/>
  <c r="Z99" i="5" s="1"/>
  <c r="AA99" i="5" s="1"/>
  <c r="Y42" i="5"/>
  <c r="X42" i="5"/>
  <c r="Y32" i="5"/>
  <c r="X32" i="5"/>
  <c r="Y253" i="5"/>
  <c r="X253" i="5"/>
  <c r="X8" i="5"/>
  <c r="Y8" i="5"/>
  <c r="Y122" i="5"/>
  <c r="X122" i="5"/>
  <c r="Y304" i="5"/>
  <c r="X304" i="5"/>
  <c r="Z3" i="5"/>
  <c r="AA3" i="5" s="1"/>
  <c r="X104" i="5"/>
  <c r="Y104" i="5"/>
  <c r="Z268" i="5"/>
  <c r="AA268" i="5" s="1"/>
  <c r="Y53" i="5"/>
  <c r="X53" i="5"/>
  <c r="Z95" i="5"/>
  <c r="AA95" i="5" s="1"/>
  <c r="X332" i="5"/>
  <c r="Y332" i="5"/>
  <c r="Z9" i="5"/>
  <c r="AA9" i="5" s="1"/>
  <c r="Z131" i="5"/>
  <c r="AA131" i="5" s="1"/>
  <c r="Y35" i="5"/>
  <c r="X35" i="5"/>
  <c r="Y20" i="5"/>
  <c r="X20" i="5"/>
  <c r="Y324" i="5"/>
  <c r="X324" i="5"/>
  <c r="Z324" i="5" s="1"/>
  <c r="AA324" i="5" s="1"/>
  <c r="Z333" i="5"/>
  <c r="AA333" i="5" s="1"/>
  <c r="Z250" i="5"/>
  <c r="AA250" i="5" s="1"/>
  <c r="Z345" i="5"/>
  <c r="AA345" i="5" s="1"/>
  <c r="Z313" i="5"/>
  <c r="AA313" i="5" s="1"/>
  <c r="Z116" i="5"/>
  <c r="AA116" i="5" s="1"/>
  <c r="Z356" i="5"/>
  <c r="AA356" i="5" s="1"/>
  <c r="Z58" i="5"/>
  <c r="AA58" i="5" s="1"/>
  <c r="Z56" i="5"/>
  <c r="AA56" i="5" s="1"/>
  <c r="Z277" i="5"/>
  <c r="AA277" i="5" s="1"/>
  <c r="Z50" i="5"/>
  <c r="AA50" i="5" s="1"/>
  <c r="X7" i="5"/>
  <c r="Z7" i="5" s="1"/>
  <c r="AA7" i="5" s="1"/>
  <c r="Y7" i="5"/>
  <c r="Y177" i="5"/>
  <c r="X177" i="5"/>
  <c r="Z185" i="5"/>
  <c r="AA185" i="5" s="1"/>
  <c r="Z287" i="5"/>
  <c r="AA287" i="5" s="1"/>
  <c r="Z146" i="5"/>
  <c r="AA146" i="5" s="1"/>
  <c r="Z93" i="5"/>
  <c r="AA93" i="5" s="1"/>
  <c r="Y312" i="5"/>
  <c r="X312" i="5"/>
  <c r="Y362" i="5"/>
  <c r="X362" i="5"/>
  <c r="Z200" i="5"/>
  <c r="AA200" i="5" s="1"/>
  <c r="Z14" i="5"/>
  <c r="AA14" i="5" s="1"/>
  <c r="Y43" i="5"/>
  <c r="X43" i="5"/>
  <c r="Z240" i="5"/>
  <c r="AA240" i="5" s="1"/>
  <c r="Z299" i="5"/>
  <c r="AA299" i="5" s="1"/>
  <c r="Z310" i="5"/>
  <c r="AA310" i="5" s="1"/>
  <c r="Z97" i="5"/>
  <c r="AA97" i="5" s="1"/>
  <c r="X245" i="5"/>
  <c r="Y245" i="5"/>
  <c r="Z194" i="5"/>
  <c r="AA194" i="5" s="1"/>
  <c r="Z123" i="5"/>
  <c r="AA123" i="5" s="1"/>
  <c r="Z256" i="5"/>
  <c r="AA256" i="5" s="1"/>
  <c r="Y311" i="5"/>
  <c r="X311" i="5"/>
  <c r="Y361" i="5"/>
  <c r="X361" i="5"/>
  <c r="Y198" i="5"/>
  <c r="X198" i="5"/>
  <c r="Y139" i="5"/>
  <c r="X139" i="5"/>
  <c r="Z83" i="5"/>
  <c r="AA83" i="5" s="1"/>
  <c r="Z331" i="5"/>
  <c r="AA331" i="5" s="1"/>
  <c r="Y155" i="5"/>
  <c r="X155" i="5"/>
  <c r="X145" i="5"/>
  <c r="Z145" i="5" s="1"/>
  <c r="AA145" i="5" s="1"/>
  <c r="Y145" i="5"/>
  <c r="X48" i="5"/>
  <c r="Y48" i="5"/>
  <c r="Y188" i="5"/>
  <c r="X188" i="5"/>
  <c r="Z272" i="5"/>
  <c r="AA272" i="5" s="1"/>
  <c r="Z350" i="5"/>
  <c r="AA350" i="5" s="1"/>
  <c r="Z85" i="5"/>
  <c r="AA85" i="5" s="1"/>
  <c r="Y54" i="5"/>
  <c r="X54" i="5"/>
  <c r="Z54" i="5" s="1"/>
  <c r="AA54" i="5" s="1"/>
  <c r="Z86" i="5"/>
  <c r="AA86" i="5" s="1"/>
  <c r="Z190" i="5"/>
  <c r="AA190" i="5" s="1"/>
  <c r="Y314" i="5"/>
  <c r="X314" i="5"/>
  <c r="X127" i="5"/>
  <c r="Y127" i="5"/>
  <c r="X244" i="5"/>
  <c r="Y244" i="5"/>
  <c r="Z124" i="5"/>
  <c r="AA124" i="5" s="1"/>
  <c r="Z238" i="5"/>
  <c r="AA238" i="5" s="1"/>
  <c r="Z342" i="5"/>
  <c r="AA342" i="5" s="1"/>
  <c r="Z206" i="5"/>
  <c r="AA206" i="5" s="1"/>
  <c r="Y150" i="5"/>
  <c r="X150" i="5"/>
  <c r="Z150" i="5" s="1"/>
  <c r="AA150" i="5" s="1"/>
  <c r="Y336" i="5"/>
  <c r="X336" i="5"/>
  <c r="Z336" i="5" s="1"/>
  <c r="AA336" i="5" s="1"/>
  <c r="Z213" i="5"/>
  <c r="AA213" i="5" s="1"/>
  <c r="Y61" i="5"/>
  <c r="X61" i="5"/>
  <c r="Z269" i="5"/>
  <c r="AA269" i="5" s="1"/>
  <c r="Z335" i="5"/>
  <c r="AA335" i="5" s="1"/>
  <c r="Z152" i="5"/>
  <c r="AA152" i="5" s="1"/>
  <c r="Z195" i="5"/>
  <c r="AA195" i="5" s="1"/>
  <c r="Z69" i="5"/>
  <c r="AA69" i="5" s="1"/>
  <c r="Z298" i="5"/>
  <c r="AA298" i="5" s="1"/>
  <c r="Z351" i="5"/>
  <c r="AA351" i="5" s="1"/>
  <c r="Z239" i="5"/>
  <c r="AA239" i="5" s="1"/>
  <c r="Z151" i="5"/>
  <c r="AA151" i="5" s="1"/>
  <c r="Z227" i="5"/>
  <c r="AA227" i="5" s="1"/>
  <c r="Z173" i="5"/>
  <c r="AA173" i="5" s="1"/>
  <c r="Z60" i="5"/>
  <c r="AA60" i="5" s="1"/>
  <c r="X103" i="5"/>
  <c r="Y103" i="5"/>
  <c r="Y91" i="5"/>
  <c r="X91" i="5"/>
  <c r="Y316" i="5"/>
  <c r="X316" i="5"/>
  <c r="X138" i="5"/>
  <c r="Z138" i="5" s="1"/>
  <c r="AA138" i="5" s="1"/>
  <c r="Y138" i="5"/>
  <c r="X115" i="5"/>
  <c r="Y115" i="5"/>
  <c r="Y214" i="5"/>
  <c r="X214" i="5"/>
  <c r="Y175" i="5"/>
  <c r="X175" i="5"/>
  <c r="Y130" i="5"/>
  <c r="X130" i="5"/>
  <c r="Y303" i="5"/>
  <c r="X303" i="5"/>
  <c r="Y292" i="5"/>
  <c r="X292" i="5"/>
  <c r="Y161" i="5"/>
  <c r="X161" i="5"/>
  <c r="Y119" i="5"/>
  <c r="X119" i="5"/>
  <c r="Y235" i="5"/>
  <c r="X235" i="5"/>
  <c r="X39" i="5"/>
  <c r="Y39" i="5"/>
  <c r="Y98" i="5"/>
  <c r="X98" i="5"/>
  <c r="Z59" i="5"/>
  <c r="AA59" i="5" s="1"/>
  <c r="Z254" i="5"/>
  <c r="AA254" i="5" s="1"/>
  <c r="Z16" i="5"/>
  <c r="AA16" i="5" s="1"/>
  <c r="Y291" i="5"/>
  <c r="X291" i="5"/>
  <c r="X260" i="5"/>
  <c r="Y260" i="5"/>
  <c r="Y80" i="5"/>
  <c r="X80" i="5"/>
  <c r="Z80" i="5" s="1"/>
  <c r="AA80" i="5" s="1"/>
  <c r="Y326" i="5"/>
  <c r="X326" i="5"/>
  <c r="X348" i="5"/>
  <c r="Z348" i="5" s="1"/>
  <c r="AA348" i="5" s="1"/>
  <c r="Y348" i="5"/>
  <c r="Z288" i="5"/>
  <c r="AA288" i="5" s="1"/>
  <c r="Z339" i="5"/>
  <c r="AA339" i="5" s="1"/>
  <c r="Z45" i="5"/>
  <c r="AA45" i="5" s="1"/>
  <c r="Y286" i="5"/>
  <c r="X286" i="5"/>
  <c r="Y249" i="5"/>
  <c r="X249" i="5"/>
  <c r="Y181" i="5"/>
  <c r="X181" i="5"/>
  <c r="Z107" i="5"/>
  <c r="AA107" i="5" s="1"/>
  <c r="Z300" i="5"/>
  <c r="AA300" i="5" s="1"/>
  <c r="Z159" i="5"/>
  <c r="AA159" i="5" s="1"/>
  <c r="Z191" i="5"/>
  <c r="AA191" i="5" s="1"/>
  <c r="Z261" i="5"/>
  <c r="AA261" i="5" s="1"/>
  <c r="Z271" i="5"/>
  <c r="AA271" i="5" s="1"/>
  <c r="Z100" i="5"/>
  <c r="AA100" i="5" s="1"/>
  <c r="Z265" i="5"/>
  <c r="AA265" i="5" s="1"/>
  <c r="Z232" i="5"/>
  <c r="AA232" i="5" s="1"/>
  <c r="Y12" i="5"/>
  <c r="X12" i="5"/>
  <c r="Z12" i="5" s="1"/>
  <c r="AA12" i="5" s="1"/>
  <c r="Y215" i="5"/>
  <c r="X215" i="5"/>
  <c r="Y88" i="5"/>
  <c r="X88" i="5"/>
  <c r="X23" i="5"/>
  <c r="Y23" i="5"/>
  <c r="Z246" i="5"/>
  <c r="AA246" i="5" s="1"/>
  <c r="Z189" i="5"/>
  <c r="AA189" i="5" s="1"/>
  <c r="Y208" i="5"/>
  <c r="X208" i="5"/>
  <c r="Z208" i="5" s="1"/>
  <c r="AA208" i="5" s="1"/>
  <c r="Z133" i="5"/>
  <c r="AA133" i="5" s="1"/>
  <c r="Y160" i="5"/>
  <c r="X160" i="5"/>
  <c r="Y353" i="5"/>
  <c r="X353" i="5"/>
  <c r="Z360" i="5"/>
  <c r="AA360" i="5" s="1"/>
  <c r="Z341" i="5"/>
  <c r="AA341" i="5" s="1"/>
  <c r="Z51" i="5"/>
  <c r="AA51" i="5" s="1"/>
  <c r="Y36" i="5"/>
  <c r="X36" i="5"/>
  <c r="Z179" i="5"/>
  <c r="AA179" i="5" s="1"/>
  <c r="Z197" i="5"/>
  <c r="AA197" i="5" s="1"/>
  <c r="Z359" i="5"/>
  <c r="AA359" i="5" s="1"/>
  <c r="Z225" i="5"/>
  <c r="AA225" i="5" s="1"/>
  <c r="Z247" i="5"/>
  <c r="AA247" i="5" s="1"/>
  <c r="Z236" i="5"/>
  <c r="AA236" i="5" s="1"/>
  <c r="Y29" i="5"/>
  <c r="X29" i="5"/>
  <c r="Z257" i="5"/>
  <c r="AA257" i="5" s="1"/>
  <c r="Z343" i="5"/>
  <c r="AA343" i="5" s="1"/>
  <c r="Y141" i="5"/>
  <c r="X141" i="5"/>
  <c r="Z141" i="5" s="1"/>
  <c r="AA141" i="5" s="1"/>
  <c r="X64" i="5"/>
  <c r="Y64" i="5"/>
  <c r="Y102" i="5"/>
  <c r="X102" i="5"/>
  <c r="Y183" i="5"/>
  <c r="X183" i="5"/>
  <c r="AC270" i="4"/>
  <c r="AB270" i="4"/>
  <c r="AD270" i="4" s="1"/>
  <c r="AF270" i="4" s="1"/>
  <c r="AB35" i="4"/>
  <c r="AC35" i="4"/>
  <c r="AA294" i="4"/>
  <c r="AE294" i="4" s="1"/>
  <c r="AC217" i="4"/>
  <c r="AD217" i="4" s="1"/>
  <c r="AF217" i="4" s="1"/>
  <c r="AA359" i="4"/>
  <c r="AE359" i="4" s="1"/>
  <c r="Y211" i="4"/>
  <c r="AA211" i="4" s="1"/>
  <c r="AE211" i="4" s="1"/>
  <c r="AC106" i="4"/>
  <c r="AB106" i="4"/>
  <c r="AD106" i="4" s="1"/>
  <c r="AF106" i="4" s="1"/>
  <c r="AB230" i="4"/>
  <c r="AC230" i="4"/>
  <c r="AC236" i="4"/>
  <c r="AB236" i="4"/>
  <c r="AC212" i="4"/>
  <c r="AB212" i="4"/>
  <c r="AC6" i="4"/>
  <c r="AB6" i="4"/>
  <c r="AD6" i="4" s="1"/>
  <c r="AF6" i="4" s="1"/>
  <c r="AA265" i="4"/>
  <c r="AE265" i="4" s="1"/>
  <c r="AA108" i="4"/>
  <c r="AE108" i="4" s="1"/>
  <c r="Y112" i="4"/>
  <c r="AA112" i="4" s="1"/>
  <c r="AE112" i="4" s="1"/>
  <c r="AB226" i="4"/>
  <c r="AC226" i="4"/>
  <c r="AC176" i="4"/>
  <c r="AB176" i="4"/>
  <c r="AB27" i="4"/>
  <c r="AC27" i="4"/>
  <c r="AB264" i="4"/>
  <c r="AC264" i="4"/>
  <c r="AA132" i="4"/>
  <c r="AE132" i="4" s="1"/>
  <c r="AB280" i="4"/>
  <c r="AC280" i="4"/>
  <c r="AA187" i="4"/>
  <c r="AE187" i="4" s="1"/>
  <c r="AA74" i="4"/>
  <c r="AE74" i="4" s="1"/>
  <c r="Z301" i="4"/>
  <c r="AA301" i="4" s="1"/>
  <c r="AE301" i="4" s="1"/>
  <c r="AB235" i="4"/>
  <c r="AD235" i="4" s="1"/>
  <c r="AF235" i="4" s="1"/>
  <c r="AA174" i="4"/>
  <c r="AE174" i="4" s="1"/>
  <c r="AB359" i="4"/>
  <c r="AD359" i="4" s="1"/>
  <c r="AF359" i="4" s="1"/>
  <c r="AC31" i="4"/>
  <c r="AC60" i="4"/>
  <c r="AD60" i="4" s="1"/>
  <c r="AF60" i="4" s="1"/>
  <c r="AD347" i="4"/>
  <c r="AF347" i="4" s="1"/>
  <c r="AA71" i="4"/>
  <c r="AE71" i="4" s="1"/>
  <c r="AA253" i="4"/>
  <c r="AE253" i="4" s="1"/>
  <c r="AA226" i="4"/>
  <c r="AE226" i="4" s="1"/>
  <c r="Z66" i="4"/>
  <c r="Y66" i="4"/>
  <c r="AB243" i="4"/>
  <c r="AC243" i="4"/>
  <c r="AC48" i="4"/>
  <c r="AB48" i="4"/>
  <c r="AD48" i="4" s="1"/>
  <c r="AF48" i="4" s="1"/>
  <c r="AC127" i="4"/>
  <c r="AB127" i="4"/>
  <c r="AD127" i="4" s="1"/>
  <c r="AF127" i="4" s="1"/>
  <c r="AB211" i="4"/>
  <c r="AC211" i="4"/>
  <c r="Z151" i="4"/>
  <c r="Y151" i="4"/>
  <c r="AC22" i="4"/>
  <c r="AB22" i="4"/>
  <c r="AD22" i="4" s="1"/>
  <c r="AF22" i="4" s="1"/>
  <c r="AA220" i="4"/>
  <c r="AE220" i="4" s="1"/>
  <c r="AD152" i="4"/>
  <c r="AF152" i="4" s="1"/>
  <c r="AB156" i="4"/>
  <c r="AC156" i="4"/>
  <c r="AD118" i="4"/>
  <c r="AF118" i="4" s="1"/>
  <c r="AC93" i="4"/>
  <c r="AB93" i="4"/>
  <c r="Y316" i="4"/>
  <c r="Z316" i="4"/>
  <c r="AD121" i="4"/>
  <c r="AF121" i="4" s="1"/>
  <c r="AA296" i="4"/>
  <c r="AE296" i="4" s="1"/>
  <c r="AB197" i="4"/>
  <c r="AD197" i="4" s="1"/>
  <c r="AF197" i="4" s="1"/>
  <c r="AA33" i="4"/>
  <c r="AE33" i="4" s="1"/>
  <c r="Z77" i="4"/>
  <c r="AA77" i="4" s="1"/>
  <c r="AE77" i="4" s="1"/>
  <c r="AB162" i="4"/>
  <c r="AC162" i="4"/>
  <c r="Z118" i="4"/>
  <c r="Y118" i="4"/>
  <c r="AA118" i="4" s="1"/>
  <c r="AE118" i="4" s="1"/>
  <c r="AC97" i="4"/>
  <c r="AB97" i="4"/>
  <c r="AB172" i="4"/>
  <c r="AC172" i="4"/>
  <c r="AC213" i="4"/>
  <c r="AB213" i="4"/>
  <c r="AD213" i="4" s="1"/>
  <c r="AF213" i="4" s="1"/>
  <c r="AB251" i="4"/>
  <c r="AC251" i="4"/>
  <c r="AB209" i="4"/>
  <c r="AC209" i="4"/>
  <c r="AC155" i="4"/>
  <c r="AB155" i="4"/>
  <c r="Z7" i="4"/>
  <c r="Y18" i="4"/>
  <c r="AA18" i="4" s="1"/>
  <c r="AE18" i="4" s="1"/>
  <c r="AB244" i="4"/>
  <c r="AD244" i="4" s="1"/>
  <c r="AF244" i="4" s="1"/>
  <c r="AA167" i="4"/>
  <c r="AE167" i="4" s="1"/>
  <c r="AB300" i="4"/>
  <c r="AC300" i="4"/>
  <c r="AC187" i="4"/>
  <c r="AB187" i="4"/>
  <c r="AC325" i="4"/>
  <c r="AB325" i="4"/>
  <c r="AD325" i="4" s="1"/>
  <c r="AF325" i="4" s="1"/>
  <c r="AB246" i="4"/>
  <c r="AC246" i="4"/>
  <c r="AC351" i="4"/>
  <c r="AB351" i="4"/>
  <c r="AB100" i="4"/>
  <c r="AC100" i="4"/>
  <c r="Z263" i="4"/>
  <c r="Y263" i="4"/>
  <c r="AA263" i="4" s="1"/>
  <c r="AE263" i="4" s="1"/>
  <c r="Z35" i="4"/>
  <c r="AA35" i="4" s="1"/>
  <c r="AE35" i="4" s="1"/>
  <c r="Z6" i="4"/>
  <c r="AA6" i="4" s="1"/>
  <c r="AE6" i="4" s="1"/>
  <c r="Z134" i="4"/>
  <c r="AA134" i="4" s="1"/>
  <c r="AE134" i="4" s="1"/>
  <c r="Z318" i="4"/>
  <c r="Y318" i="4"/>
  <c r="AB189" i="4"/>
  <c r="AD189" i="4" s="1"/>
  <c r="AF189" i="4" s="1"/>
  <c r="AC189" i="4"/>
  <c r="AC253" i="4"/>
  <c r="AB253" i="4"/>
  <c r="AB272" i="4"/>
  <c r="AC272" i="4"/>
  <c r="AB9" i="4"/>
  <c r="AC9" i="4"/>
  <c r="AC56" i="4"/>
  <c r="AB56" i="4"/>
  <c r="AB238" i="4"/>
  <c r="AC238" i="4"/>
  <c r="AB153" i="4"/>
  <c r="AC153" i="4"/>
  <c r="AC157" i="4"/>
  <c r="AB157" i="4"/>
  <c r="AB288" i="4"/>
  <c r="AD288" i="4" s="1"/>
  <c r="AF288" i="4" s="1"/>
  <c r="AC288" i="4"/>
  <c r="AC88" i="4"/>
  <c r="AB88" i="4"/>
  <c r="AA184" i="4"/>
  <c r="AE184" i="4" s="1"/>
  <c r="Z313" i="4"/>
  <c r="Y313" i="4"/>
  <c r="AA227" i="4"/>
  <c r="AE227" i="4" s="1"/>
  <c r="Y3" i="4"/>
  <c r="AA257" i="4"/>
  <c r="AE257" i="4" s="1"/>
  <c r="AA9" i="4"/>
  <c r="AE9" i="4" s="1"/>
  <c r="AD202" i="4"/>
  <c r="AF202" i="4" s="1"/>
  <c r="AB343" i="4"/>
  <c r="AC343" i="4"/>
  <c r="AC248" i="4"/>
  <c r="AB248" i="4"/>
  <c r="AC330" i="4"/>
  <c r="AB330" i="4"/>
  <c r="Z339" i="4"/>
  <c r="Y339" i="4"/>
  <c r="Y119" i="4"/>
  <c r="Z119" i="4"/>
  <c r="AA181" i="4"/>
  <c r="AE181" i="4" s="1"/>
  <c r="AB109" i="4"/>
  <c r="AC109" i="4"/>
  <c r="AB277" i="4"/>
  <c r="AC277" i="4"/>
  <c r="AC345" i="4"/>
  <c r="AB345" i="4"/>
  <c r="AA255" i="4"/>
  <c r="AE255" i="4" s="1"/>
  <c r="Y109" i="4"/>
  <c r="Z109" i="4"/>
  <c r="AC122" i="4"/>
  <c r="AB122" i="4"/>
  <c r="AB62" i="4"/>
  <c r="AC62" i="4"/>
  <c r="AB242" i="4"/>
  <c r="AC242" i="4"/>
  <c r="AC66" i="4"/>
  <c r="AB66" i="4"/>
  <c r="Y178" i="4"/>
  <c r="Z178" i="4"/>
  <c r="AD80" i="4"/>
  <c r="AF80" i="4" s="1"/>
  <c r="AD86" i="4"/>
  <c r="AF86" i="4" s="1"/>
  <c r="Y80" i="4"/>
  <c r="Z80" i="4"/>
  <c r="AA106" i="4"/>
  <c r="AE106" i="4" s="1"/>
  <c r="AA44" i="4"/>
  <c r="AE44" i="4" s="1"/>
  <c r="Y288" i="4"/>
  <c r="Z288" i="4"/>
  <c r="Y186" i="4"/>
  <c r="Z186" i="4"/>
  <c r="AD117" i="4"/>
  <c r="AF117" i="4" s="1"/>
  <c r="Z210" i="4"/>
  <c r="Y210" i="4"/>
  <c r="Z348" i="4"/>
  <c r="Y348" i="4"/>
  <c r="Z224" i="4"/>
  <c r="Y224" i="4"/>
  <c r="AA224" i="4" s="1"/>
  <c r="AE224" i="4" s="1"/>
  <c r="AA208" i="4"/>
  <c r="AE208" i="4" s="1"/>
  <c r="Y24" i="4"/>
  <c r="Z24" i="4"/>
  <c r="Z282" i="4"/>
  <c r="Y282" i="4"/>
  <c r="AA130" i="4"/>
  <c r="AE130" i="4" s="1"/>
  <c r="Z357" i="4"/>
  <c r="Y357" i="4"/>
  <c r="AA357" i="4" s="1"/>
  <c r="AE357" i="4" s="1"/>
  <c r="AD36" i="4"/>
  <c r="AF36" i="4" s="1"/>
  <c r="AB232" i="4"/>
  <c r="AC232" i="4"/>
  <c r="Y344" i="4"/>
  <c r="Z344" i="4"/>
  <c r="Y188" i="4"/>
  <c r="Z188" i="4"/>
  <c r="Y340" i="4"/>
  <c r="Z340" i="4"/>
  <c r="AA241" i="4"/>
  <c r="AE241" i="4" s="1"/>
  <c r="AC191" i="4"/>
  <c r="AB191" i="4"/>
  <c r="AB33" i="4"/>
  <c r="AC33" i="4"/>
  <c r="Z4" i="4"/>
  <c r="Y4" i="4"/>
  <c r="Y237" i="4"/>
  <c r="Z237" i="4"/>
  <c r="Y154" i="4"/>
  <c r="Z154" i="4"/>
  <c r="AA107" i="4"/>
  <c r="AE107" i="4" s="1"/>
  <c r="AD168" i="4"/>
  <c r="AF168" i="4" s="1"/>
  <c r="AB208" i="4"/>
  <c r="AC208" i="4"/>
  <c r="AC166" i="4"/>
  <c r="AB166" i="4"/>
  <c r="Y303" i="4"/>
  <c r="Z303" i="4"/>
  <c r="AC298" i="4"/>
  <c r="AB298" i="4"/>
  <c r="Y200" i="4"/>
  <c r="Z200" i="4"/>
  <c r="AC320" i="4"/>
  <c r="AB320" i="4"/>
  <c r="AB210" i="4"/>
  <c r="AC210" i="4"/>
  <c r="Y310" i="4"/>
  <c r="Z310" i="4"/>
  <c r="Y37" i="4"/>
  <c r="Z37" i="4"/>
  <c r="Y16" i="4"/>
  <c r="Z16" i="4"/>
  <c r="Z171" i="4"/>
  <c r="Y171" i="4"/>
  <c r="Z14" i="4"/>
  <c r="Y14" i="4"/>
  <c r="Y126" i="4"/>
  <c r="Z126" i="4"/>
  <c r="Z65" i="4"/>
  <c r="Y65" i="4"/>
  <c r="Y152" i="4"/>
  <c r="Z152" i="4"/>
  <c r="AC57" i="4"/>
  <c r="AB57" i="4"/>
  <c r="AC144" i="4"/>
  <c r="AB144" i="4"/>
  <c r="AC310" i="4"/>
  <c r="AB310" i="4"/>
  <c r="AC204" i="4"/>
  <c r="AB204" i="4"/>
  <c r="AC314" i="4"/>
  <c r="AB314" i="4"/>
  <c r="Z144" i="4"/>
  <c r="Y144" i="4"/>
  <c r="AC282" i="4"/>
  <c r="AB282" i="4"/>
  <c r="AC313" i="4"/>
  <c r="AB313" i="4"/>
  <c r="AC192" i="4"/>
  <c r="AB192" i="4"/>
  <c r="AD78" i="4"/>
  <c r="AF78" i="4" s="1"/>
  <c r="Y39" i="4"/>
  <c r="Z39" i="4"/>
  <c r="AD255" i="4"/>
  <c r="AF255" i="4" s="1"/>
  <c r="AB90" i="4"/>
  <c r="AC90" i="4"/>
  <c r="Z115" i="4"/>
  <c r="Y115" i="4"/>
  <c r="AC222" i="4"/>
  <c r="AB222" i="4"/>
  <c r="AB29" i="4"/>
  <c r="AC29" i="4"/>
  <c r="AB356" i="4"/>
  <c r="AC356" i="4"/>
  <c r="AB84" i="4"/>
  <c r="AC84" i="4"/>
  <c r="AC308" i="4"/>
  <c r="AB308" i="4"/>
  <c r="AB64" i="4"/>
  <c r="AC64" i="4"/>
  <c r="Z101" i="4"/>
  <c r="Y101" i="4"/>
  <c r="Z337" i="4"/>
  <c r="Y337" i="4"/>
  <c r="Y193" i="4"/>
  <c r="Z193" i="4"/>
  <c r="AC148" i="4"/>
  <c r="AB148" i="4"/>
  <c r="AC111" i="4"/>
  <c r="AB111" i="4"/>
  <c r="AB225" i="4"/>
  <c r="AC225" i="4"/>
  <c r="AC145" i="4"/>
  <c r="AB145" i="4"/>
  <c r="AC46" i="4"/>
  <c r="AB46" i="4"/>
  <c r="AB273" i="4"/>
  <c r="AC273" i="4"/>
  <c r="AA354" i="4"/>
  <c r="AE354" i="4" s="1"/>
  <c r="AD358" i="4"/>
  <c r="AF358" i="4" s="1"/>
  <c r="AC42" i="4"/>
  <c r="AB42" i="4"/>
  <c r="Y275" i="4"/>
  <c r="Z275" i="4"/>
  <c r="AD274" i="4"/>
  <c r="AF274" i="4" s="1"/>
  <c r="AB52" i="4"/>
  <c r="AC52" i="4"/>
  <c r="AC357" i="4"/>
  <c r="AB357" i="4"/>
  <c r="AB353" i="4"/>
  <c r="AC353" i="4"/>
  <c r="AC19" i="4"/>
  <c r="AB19" i="4"/>
  <c r="AC319" i="4"/>
  <c r="AB319" i="4"/>
  <c r="AC181" i="4"/>
  <c r="AB181" i="4"/>
  <c r="AC81" i="4"/>
  <c r="AB81" i="4"/>
  <c r="AB284" i="4"/>
  <c r="AC284" i="4"/>
  <c r="AB268" i="4"/>
  <c r="AC268" i="4"/>
  <c r="AD207" i="4"/>
  <c r="AF207" i="4" s="1"/>
  <c r="AA166" i="4"/>
  <c r="AE166" i="4" s="1"/>
  <c r="AA79" i="4"/>
  <c r="AE79" i="4" s="1"/>
  <c r="AB34" i="4"/>
  <c r="AC34" i="4"/>
  <c r="Y213" i="4"/>
  <c r="Z213" i="4"/>
  <c r="AA315" i="4"/>
  <c r="AE315" i="4" s="1"/>
  <c r="AA358" i="4"/>
  <c r="AE358" i="4" s="1"/>
  <c r="AA238" i="4"/>
  <c r="AE238" i="4" s="1"/>
  <c r="Z19" i="4"/>
  <c r="Y19" i="4"/>
  <c r="Y94" i="4"/>
  <c r="Z94" i="4"/>
  <c r="Y121" i="4"/>
  <c r="Z121" i="4"/>
  <c r="AA128" i="4"/>
  <c r="AE128" i="4" s="1"/>
  <c r="AB75" i="4"/>
  <c r="AC75" i="4"/>
  <c r="AD14" i="4"/>
  <c r="AF14" i="4" s="1"/>
  <c r="AC12" i="4"/>
  <c r="AB12" i="4"/>
  <c r="Y196" i="4"/>
  <c r="Z196" i="4"/>
  <c r="AA62" i="4"/>
  <c r="AE62" i="4" s="1"/>
  <c r="Z363" i="4"/>
  <c r="Y363" i="4"/>
  <c r="Z236" i="4"/>
  <c r="Y236" i="4"/>
  <c r="Y338" i="4"/>
  <c r="Z338" i="4"/>
  <c r="AD316" i="4"/>
  <c r="AF316" i="4" s="1"/>
  <c r="Z198" i="4"/>
  <c r="Y198" i="4"/>
  <c r="AA70" i="4"/>
  <c r="AE70" i="4" s="1"/>
  <c r="Z271" i="4"/>
  <c r="Y271" i="4"/>
  <c r="AA271" i="4" s="1"/>
  <c r="AE271" i="4" s="1"/>
  <c r="Y120" i="4"/>
  <c r="Z120" i="4"/>
  <c r="Z67" i="4"/>
  <c r="Y67" i="4"/>
  <c r="Z223" i="4"/>
  <c r="Y223" i="4"/>
  <c r="Y89" i="4"/>
  <c r="Z89" i="4"/>
  <c r="Y202" i="4"/>
  <c r="Z202" i="4"/>
  <c r="Y99" i="4"/>
  <c r="Z99" i="4"/>
  <c r="AB21" i="4"/>
  <c r="AC21" i="4"/>
  <c r="AB363" i="4"/>
  <c r="AC363" i="4"/>
  <c r="AC3" i="4"/>
  <c r="AB3" i="4"/>
  <c r="AB15" i="4"/>
  <c r="AC15" i="4"/>
  <c r="AC167" i="4"/>
  <c r="AB167" i="4"/>
  <c r="Y157" i="4"/>
  <c r="Z157" i="4"/>
  <c r="AD31" i="4"/>
  <c r="AF31" i="4" s="1"/>
  <c r="Y322" i="4"/>
  <c r="Z322" i="4"/>
  <c r="AB297" i="4"/>
  <c r="AC297" i="4"/>
  <c r="AB108" i="4"/>
  <c r="AC108" i="4"/>
  <c r="Z81" i="4"/>
  <c r="Y81" i="4"/>
  <c r="AB11" i="4"/>
  <c r="AC11" i="4"/>
  <c r="AB132" i="4"/>
  <c r="AC132" i="4"/>
  <c r="Z95" i="4"/>
  <c r="Y95" i="4"/>
  <c r="AC258" i="4"/>
  <c r="AB258" i="4"/>
  <c r="Y103" i="4"/>
  <c r="Z103" i="4"/>
  <c r="AC179" i="4"/>
  <c r="AB179" i="4"/>
  <c r="AC96" i="4"/>
  <c r="AB96" i="4"/>
  <c r="AB85" i="4"/>
  <c r="AC85" i="4"/>
  <c r="AC199" i="4"/>
  <c r="AB199" i="4"/>
  <c r="AB161" i="4"/>
  <c r="AC161" i="4"/>
  <c r="AB120" i="4"/>
  <c r="AC120" i="4"/>
  <c r="Y111" i="4"/>
  <c r="Z111" i="4"/>
  <c r="AC338" i="4"/>
  <c r="AB338" i="4"/>
  <c r="AC143" i="4"/>
  <c r="AB143" i="4"/>
  <c r="AB327" i="4"/>
  <c r="AC327" i="4"/>
  <c r="AC5" i="4"/>
  <c r="AB5" i="4"/>
  <c r="AB38" i="4"/>
  <c r="AD38" i="4" s="1"/>
  <c r="AF38" i="4" s="1"/>
  <c r="AC38" i="4"/>
  <c r="AC200" i="4"/>
  <c r="AB200" i="4"/>
  <c r="AB275" i="4"/>
  <c r="AC275" i="4"/>
  <c r="Y306" i="4"/>
  <c r="Z306" i="4"/>
  <c r="AC201" i="4"/>
  <c r="AB201" i="4"/>
  <c r="Y218" i="4"/>
  <c r="Z218" i="4"/>
  <c r="Y345" i="4"/>
  <c r="Z345" i="4"/>
  <c r="Y185" i="4"/>
  <c r="Z185" i="4"/>
  <c r="Y353" i="4"/>
  <c r="AA353" i="4" s="1"/>
  <c r="AE353" i="4" s="1"/>
  <c r="Z353" i="4"/>
  <c r="Y179" i="4"/>
  <c r="Z179" i="4"/>
  <c r="Z123" i="4"/>
  <c r="Y123" i="4"/>
  <c r="Z30" i="4"/>
  <c r="Y30" i="4"/>
  <c r="Y139" i="4"/>
  <c r="AA139" i="4" s="1"/>
  <c r="AE139" i="4" s="1"/>
  <c r="Z139" i="4"/>
  <c r="AB98" i="4"/>
  <c r="AC98" i="4"/>
  <c r="Y76" i="4"/>
  <c r="Z76" i="4"/>
  <c r="Z203" i="4"/>
  <c r="Y203" i="4"/>
  <c r="Z205" i="4"/>
  <c r="Y205" i="4"/>
  <c r="AB140" i="4"/>
  <c r="AC140" i="4"/>
  <c r="Y217" i="4"/>
  <c r="Z217" i="4"/>
  <c r="Y131" i="4"/>
  <c r="Z131" i="4"/>
  <c r="Y32" i="4"/>
  <c r="AA32" i="4" s="1"/>
  <c r="AE32" i="4" s="1"/>
  <c r="Z32" i="4"/>
  <c r="Z127" i="4"/>
  <c r="Y127" i="4"/>
  <c r="AA127" i="4" s="1"/>
  <c r="AE127" i="4" s="1"/>
  <c r="AB214" i="4"/>
  <c r="AC214" i="4"/>
  <c r="AC285" i="4"/>
  <c r="AB285" i="4"/>
  <c r="Z256" i="4"/>
  <c r="Y256" i="4"/>
  <c r="Z146" i="4"/>
  <c r="Y146" i="4"/>
  <c r="AA146" i="4" s="1"/>
  <c r="AE146" i="4" s="1"/>
  <c r="AC175" i="4"/>
  <c r="AB175" i="4"/>
  <c r="AC147" i="4"/>
  <c r="AB147" i="4"/>
  <c r="AB324" i="4"/>
  <c r="AD324" i="4" s="1"/>
  <c r="AF324" i="4" s="1"/>
  <c r="AC324" i="4"/>
  <c r="AD23" i="4"/>
  <c r="AF23" i="4" s="1"/>
  <c r="AC349" i="4"/>
  <c r="AB349" i="4"/>
  <c r="Z349" i="4"/>
  <c r="Y349" i="4"/>
  <c r="AA349" i="4" s="1"/>
  <c r="AE349" i="4" s="1"/>
  <c r="AC89" i="4"/>
  <c r="AB89" i="4"/>
  <c r="Y297" i="4"/>
  <c r="Z297" i="4"/>
  <c r="AC337" i="4"/>
  <c r="AB337" i="4"/>
  <c r="AC339" i="4"/>
  <c r="AB339" i="4"/>
  <c r="AD339" i="4" s="1"/>
  <c r="AF339" i="4" s="1"/>
  <c r="AC69" i="4"/>
  <c r="AB69" i="4"/>
  <c r="AB103" i="4"/>
  <c r="AC103" i="4"/>
  <c r="AC348" i="4"/>
  <c r="AB348" i="4"/>
  <c r="Y283" i="4"/>
  <c r="Z283" i="4"/>
  <c r="AC267" i="4"/>
  <c r="AB267" i="4"/>
  <c r="AD198" i="4"/>
  <c r="AF198" i="4" s="1"/>
  <c r="AB293" i="4"/>
  <c r="AC293" i="4"/>
  <c r="Z168" i="4"/>
  <c r="Y168" i="4"/>
  <c r="AA346" i="4"/>
  <c r="AE346" i="4" s="1"/>
  <c r="AC30" i="4"/>
  <c r="AB30" i="4"/>
  <c r="AB237" i="4"/>
  <c r="AC237" i="4"/>
  <c r="AC271" i="4"/>
  <c r="AB271" i="4"/>
  <c r="AC283" i="4"/>
  <c r="AB283" i="4"/>
  <c r="AD283" i="4" s="1"/>
  <c r="AF283" i="4" s="1"/>
  <c r="Z113" i="4"/>
  <c r="Y113" i="4"/>
  <c r="AC141" i="4"/>
  <c r="AB141" i="4"/>
  <c r="Z51" i="4"/>
  <c r="Y51" i="4"/>
  <c r="AB245" i="4"/>
  <c r="AC245" i="4"/>
  <c r="AB335" i="4"/>
  <c r="AC335" i="4"/>
  <c r="AA330" i="4"/>
  <c r="AE330" i="4" s="1"/>
  <c r="AB4" i="4"/>
  <c r="AC4" i="4"/>
  <c r="AC50" i="4"/>
  <c r="AB50" i="4"/>
  <c r="AC178" i="4"/>
  <c r="AB178" i="4"/>
  <c r="AB45" i="4"/>
  <c r="AD45" i="4" s="1"/>
  <c r="AF45" i="4" s="1"/>
  <c r="AC45" i="4"/>
  <c r="Y343" i="4"/>
  <c r="Z343" i="4"/>
  <c r="AC113" i="4"/>
  <c r="AB113" i="4"/>
  <c r="AC336" i="4"/>
  <c r="AB336" i="4"/>
  <c r="AC17" i="4"/>
  <c r="AB17" i="4"/>
  <c r="AC87" i="4"/>
  <c r="AB87" i="4"/>
  <c r="Y82" i="4"/>
  <c r="Z82" i="4"/>
  <c r="Y54" i="4"/>
  <c r="Z54" i="4"/>
  <c r="Z207" i="4"/>
  <c r="Y207" i="4"/>
  <c r="AA231" i="4"/>
  <c r="AE231" i="4" s="1"/>
  <c r="Y133" i="4"/>
  <c r="Z133" i="4"/>
  <c r="AA308" i="4"/>
  <c r="AE308" i="4" s="1"/>
  <c r="AA3" i="4"/>
  <c r="AE3" i="4" s="1"/>
  <c r="Z43" i="4"/>
  <c r="Y43" i="4"/>
  <c r="Y34" i="4"/>
  <c r="Z34" i="4"/>
  <c r="AA124" i="4"/>
  <c r="AE124" i="4" s="1"/>
  <c r="AA7" i="4"/>
  <c r="AE7" i="4" s="1"/>
  <c r="AB133" i="4"/>
  <c r="AC133" i="4"/>
  <c r="Y47" i="4"/>
  <c r="Z47" i="4"/>
  <c r="Y23" i="4"/>
  <c r="Z23" i="4"/>
  <c r="AA201" i="4"/>
  <c r="AE201" i="4" s="1"/>
  <c r="Y38" i="4"/>
  <c r="Z38" i="4"/>
  <c r="AB257" i="4"/>
  <c r="AC257" i="4"/>
  <c r="AA279" i="4"/>
  <c r="AE279" i="4" s="1"/>
  <c r="AD39" i="4"/>
  <c r="AF39" i="4" s="1"/>
  <c r="AA289" i="4"/>
  <c r="AE289" i="4" s="1"/>
  <c r="Z287" i="4"/>
  <c r="Y287" i="4"/>
  <c r="Y36" i="4"/>
  <c r="Z36" i="4"/>
  <c r="Y293" i="4"/>
  <c r="Z293" i="4"/>
  <c r="AD54" i="4"/>
  <c r="AF54" i="4" s="1"/>
  <c r="Y135" i="4"/>
  <c r="Z135" i="4"/>
  <c r="Y300" i="4"/>
  <c r="Z300" i="4"/>
  <c r="Y87" i="4"/>
  <c r="Z87" i="4"/>
  <c r="Y177" i="4"/>
  <c r="AA177" i="4" s="1"/>
  <c r="AE177" i="4" s="1"/>
  <c r="Z177" i="4"/>
  <c r="AA221" i="4"/>
  <c r="AE221" i="4" s="1"/>
  <c r="AA15" i="4"/>
  <c r="AE15" i="4" s="1"/>
  <c r="AC289" i="4"/>
  <c r="AB289" i="4"/>
  <c r="AB159" i="4"/>
  <c r="AC159" i="4"/>
  <c r="AB41" i="4"/>
  <c r="AD41" i="4" s="1"/>
  <c r="AF41" i="4" s="1"/>
  <c r="AC41" i="4"/>
  <c r="AC312" i="4"/>
  <c r="AB312" i="4"/>
  <c r="Z219" i="4"/>
  <c r="Y219" i="4"/>
  <c r="AB240" i="4"/>
  <c r="AC240" i="4"/>
  <c r="AB193" i="4"/>
  <c r="AD193" i="4" s="1"/>
  <c r="AF193" i="4" s="1"/>
  <c r="AC193" i="4"/>
  <c r="Y56" i="4"/>
  <c r="Z56" i="4"/>
  <c r="AC63" i="4"/>
  <c r="AB63" i="4"/>
  <c r="AC68" i="4"/>
  <c r="AB68" i="4"/>
  <c r="AB61" i="4"/>
  <c r="AD61" i="4" s="1"/>
  <c r="AF61" i="4" s="1"/>
  <c r="AC61" i="4"/>
  <c r="AB71" i="4"/>
  <c r="AC71" i="4"/>
  <c r="Y129" i="4"/>
  <c r="Z129" i="4"/>
  <c r="Z326" i="4"/>
  <c r="Y326" i="4"/>
  <c r="Y245" i="4"/>
  <c r="AA245" i="4" s="1"/>
  <c r="AE245" i="4" s="1"/>
  <c r="Z245" i="4"/>
  <c r="Y190" i="4"/>
  <c r="Z190" i="4"/>
  <c r="AB7" i="4"/>
  <c r="AC7" i="4"/>
  <c r="AC119" i="4"/>
  <c r="AB119" i="4"/>
  <c r="AC137" i="4"/>
  <c r="AB137" i="4"/>
  <c r="AC129" i="4"/>
  <c r="AB129" i="4"/>
  <c r="AB223" i="4"/>
  <c r="AC223" i="4"/>
  <c r="Z248" i="4"/>
  <c r="Y248" i="4"/>
  <c r="AD107" i="4"/>
  <c r="AF107" i="4" s="1"/>
  <c r="AD286" i="4"/>
  <c r="AF286" i="4" s="1"/>
  <c r="Z274" i="4"/>
  <c r="Y274" i="4"/>
  <c r="AA274" i="4" s="1"/>
  <c r="AE274" i="4" s="1"/>
  <c r="AC110" i="4"/>
  <c r="AB110" i="4"/>
  <c r="AB326" i="4"/>
  <c r="AC326" i="4"/>
  <c r="Z286" i="4"/>
  <c r="Y286" i="4"/>
  <c r="AC294" i="4"/>
  <c r="AB294" i="4"/>
  <c r="AB139" i="4"/>
  <c r="AC139" i="4"/>
  <c r="Y307" i="4"/>
  <c r="Z307" i="4"/>
  <c r="Y323" i="4"/>
  <c r="AA323" i="4" s="1"/>
  <c r="AE323" i="4" s="1"/>
  <c r="Z323" i="4"/>
  <c r="AB160" i="4"/>
  <c r="AC160" i="4"/>
  <c r="AB259" i="4"/>
  <c r="AC259" i="4"/>
  <c r="AB77" i="4"/>
  <c r="AC77" i="4"/>
  <c r="Y93" i="4"/>
  <c r="AA93" i="4" s="1"/>
  <c r="AE93" i="4" s="1"/>
  <c r="Z93" i="4"/>
  <c r="AB123" i="4"/>
  <c r="AC123" i="4"/>
  <c r="AC219" i="4"/>
  <c r="AB219" i="4"/>
  <c r="AA311" i="4"/>
  <c r="AE311" i="4" s="1"/>
  <c r="AC317" i="4"/>
  <c r="AB317" i="4"/>
  <c r="AB206" i="4"/>
  <c r="AC206" i="4"/>
  <c r="Z20" i="4"/>
  <c r="Y20" i="4"/>
  <c r="AA31" i="4"/>
  <c r="AE31" i="4" s="1"/>
  <c r="Y64" i="4"/>
  <c r="Z64" i="4"/>
  <c r="AB28" i="4"/>
  <c r="AC28" i="4"/>
  <c r="AC51" i="4"/>
  <c r="AB51" i="4"/>
  <c r="Y347" i="4"/>
  <c r="Z347" i="4"/>
  <c r="Z180" i="4"/>
  <c r="Y180" i="4"/>
  <c r="Y22" i="4"/>
  <c r="Z22" i="4"/>
  <c r="Z259" i="4"/>
  <c r="Y259" i="4"/>
  <c r="Z53" i="4"/>
  <c r="Y53" i="4"/>
  <c r="AA53" i="4" s="1"/>
  <c r="AE53" i="4" s="1"/>
  <c r="AA137" i="4"/>
  <c r="AE137" i="4" s="1"/>
  <c r="AA247" i="4"/>
  <c r="AE247" i="4" s="1"/>
  <c r="AB287" i="4"/>
  <c r="AC287" i="4"/>
  <c r="Y42" i="4"/>
  <c r="Z42" i="4"/>
  <c r="Z148" i="4"/>
  <c r="Y148" i="4"/>
  <c r="AA148" i="4" s="1"/>
  <c r="AE148" i="4" s="1"/>
  <c r="AB328" i="4"/>
  <c r="AC328" i="4"/>
  <c r="Z292" i="4"/>
  <c r="Y292" i="4"/>
  <c r="AB296" i="4"/>
  <c r="AC296" i="4"/>
  <c r="Y199" i="4"/>
  <c r="Z199" i="4"/>
  <c r="Y160" i="4"/>
  <c r="Z160" i="4"/>
  <c r="Z158" i="4"/>
  <c r="Y158" i="4"/>
  <c r="Y117" i="4"/>
  <c r="Z117" i="4"/>
  <c r="AB302" i="4"/>
  <c r="AC302" i="4"/>
  <c r="AB170" i="4"/>
  <c r="AC170" i="4"/>
  <c r="Y267" i="4"/>
  <c r="Z267" i="4"/>
  <c r="AB318" i="4"/>
  <c r="AC318" i="4"/>
  <c r="AC262" i="4"/>
  <c r="AB262" i="4"/>
  <c r="AD262" i="4" s="1"/>
  <c r="AF262" i="4" s="1"/>
  <c r="AB265" i="4"/>
  <c r="AC265" i="4"/>
  <c r="Y225" i="4"/>
  <c r="Z225" i="4"/>
  <c r="AB276" i="4"/>
  <c r="AC276" i="4"/>
  <c r="AB340" i="4"/>
  <c r="AC340" i="4"/>
  <c r="AD130" i="4"/>
  <c r="AF130" i="4" s="1"/>
  <c r="Z84" i="4"/>
  <c r="Y84" i="4"/>
  <c r="Y153" i="4"/>
  <c r="Z153" i="4"/>
  <c r="Y277" i="4"/>
  <c r="Z277" i="4"/>
  <c r="Z78" i="4"/>
  <c r="Y78" i="4"/>
  <c r="Z141" i="4"/>
  <c r="Y141" i="4"/>
  <c r="AC74" i="4"/>
  <c r="AB74" i="4"/>
  <c r="AC322" i="4"/>
  <c r="AB322" i="4"/>
  <c r="AA336" i="4"/>
  <c r="AE336" i="4" s="1"/>
  <c r="AB177" i="4"/>
  <c r="AC177" i="4"/>
  <c r="AB263" i="4"/>
  <c r="AC263" i="4"/>
  <c r="Z86" i="4"/>
  <c r="Y86" i="4"/>
  <c r="AB231" i="4"/>
  <c r="AC231" i="4"/>
  <c r="AC188" i="4"/>
  <c r="AB188" i="4"/>
  <c r="AC95" i="4"/>
  <c r="AB95" i="4"/>
  <c r="AB8" i="4"/>
  <c r="AC8" i="4"/>
  <c r="AC239" i="4"/>
  <c r="AB239" i="4"/>
  <c r="AD239" i="4" s="1"/>
  <c r="AF239" i="4" s="1"/>
  <c r="AC136" i="4"/>
  <c r="AB136" i="4"/>
  <c r="AB70" i="4"/>
  <c r="AC70" i="4"/>
  <c r="AC91" i="4"/>
  <c r="AB91" i="4"/>
  <c r="AC125" i="4"/>
  <c r="AB125" i="4"/>
  <c r="AD125" i="4" s="1"/>
  <c r="AF125" i="4" s="1"/>
  <c r="AC323" i="4"/>
  <c r="AB323" i="4"/>
  <c r="AC134" i="4"/>
  <c r="AB134" i="4"/>
  <c r="Z155" i="4"/>
  <c r="Y155" i="4"/>
  <c r="AC53" i="4"/>
  <c r="AB53" i="4"/>
  <c r="AD53" i="4" s="1"/>
  <c r="AF53" i="4" s="1"/>
  <c r="Y5" i="4"/>
  <c r="Z5" i="4"/>
  <c r="AB20" i="4"/>
  <c r="AC20" i="4"/>
  <c r="AC306" i="4"/>
  <c r="AB306" i="4"/>
  <c r="AA352" i="4"/>
  <c r="AE352" i="4" s="1"/>
  <c r="AB342" i="4"/>
  <c r="AC342" i="4"/>
  <c r="AC49" i="4"/>
  <c r="AB49" i="4"/>
  <c r="Z327" i="4"/>
  <c r="Y327" i="4"/>
  <c r="AA327" i="4" s="1"/>
  <c r="AE327" i="4" s="1"/>
  <c r="AB164" i="4"/>
  <c r="AC164" i="4"/>
  <c r="AB101" i="4"/>
  <c r="AC101" i="4"/>
  <c r="Z342" i="4"/>
  <c r="Y342" i="4"/>
  <c r="Y321" i="4"/>
  <c r="Z321" i="4"/>
  <c r="Z21" i="4"/>
  <c r="Y21" i="4"/>
  <c r="AD37" i="4"/>
  <c r="AF37" i="4" s="1"/>
  <c r="AC362" i="4"/>
  <c r="AB362" i="4"/>
  <c r="AB116" i="4"/>
  <c r="AC116" i="4"/>
  <c r="AC183" i="4"/>
  <c r="AB183" i="4"/>
  <c r="Z12" i="4"/>
  <c r="Y12" i="4"/>
  <c r="AA12" i="4" s="1"/>
  <c r="AE12" i="4" s="1"/>
  <c r="Y244" i="4"/>
  <c r="Z244" i="4"/>
  <c r="Y235" i="4"/>
  <c r="Z235" i="4"/>
  <c r="AD249" i="4"/>
  <c r="AF249" i="4" s="1"/>
  <c r="Y40" i="4"/>
  <c r="Z40" i="4"/>
  <c r="AA11" i="4"/>
  <c r="AE11" i="4" s="1"/>
  <c r="AC131" i="4"/>
  <c r="AB131" i="4"/>
  <c r="AC104" i="4"/>
  <c r="AB104" i="4"/>
  <c r="Z25" i="4"/>
  <c r="Y25" i="4"/>
  <c r="AD233" i="4"/>
  <c r="AF233" i="4" s="1"/>
  <c r="AC128" i="4"/>
  <c r="AB128" i="4"/>
  <c r="AB304" i="4"/>
  <c r="AD304" i="4" s="1"/>
  <c r="AF304" i="4" s="1"/>
  <c r="AC304" i="4"/>
  <c r="Z147" i="4"/>
  <c r="Y147" i="4"/>
  <c r="AA147" i="4" s="1"/>
  <c r="AE147" i="4" s="1"/>
  <c r="AB67" i="4"/>
  <c r="AC67" i="4"/>
  <c r="Y73" i="4"/>
  <c r="Z73" i="4"/>
  <c r="Z28" i="4"/>
  <c r="Y28" i="4"/>
  <c r="Z334" i="4"/>
  <c r="Y334" i="4"/>
  <c r="AA334" i="4" s="1"/>
  <c r="AE334" i="4" s="1"/>
  <c r="Y324" i="4"/>
  <c r="Z324" i="4"/>
  <c r="AD354" i="4" l="1"/>
  <c r="AF354" i="4" s="1"/>
  <c r="AD141" i="4"/>
  <c r="AF141" i="4" s="1"/>
  <c r="AA67" i="4"/>
  <c r="AE67" i="4" s="1"/>
  <c r="AA337" i="4"/>
  <c r="AE337" i="4" s="1"/>
  <c r="AA115" i="4"/>
  <c r="AE115" i="4" s="1"/>
  <c r="AD192" i="4"/>
  <c r="AF192" i="4" s="1"/>
  <c r="AD314" i="4"/>
  <c r="AF314" i="4" s="1"/>
  <c r="AD57" i="4"/>
  <c r="AF57" i="4" s="1"/>
  <c r="AA14" i="4"/>
  <c r="AE14" i="4" s="1"/>
  <c r="AD298" i="4"/>
  <c r="AF298" i="4" s="1"/>
  <c r="AA348" i="4"/>
  <c r="AE348" i="4" s="1"/>
  <c r="Z183" i="5"/>
  <c r="AA183" i="5" s="1"/>
  <c r="Z314" i="5"/>
  <c r="AA314" i="5" s="1"/>
  <c r="Z362" i="5"/>
  <c r="AA362" i="5" s="1"/>
  <c r="Z177" i="5"/>
  <c r="AA177" i="5" s="1"/>
  <c r="Z20" i="5"/>
  <c r="AA20" i="5" s="1"/>
  <c r="Z252" i="5"/>
  <c r="AA252" i="5" s="1"/>
  <c r="Z78" i="5"/>
  <c r="AA78" i="5" s="1"/>
  <c r="Z75" i="5"/>
  <c r="AA75" i="5" s="1"/>
  <c r="Z216" i="5"/>
  <c r="AA216" i="5" s="1"/>
  <c r="Z160" i="5"/>
  <c r="AA160" i="5" s="1"/>
  <c r="Z181" i="5"/>
  <c r="AA181" i="5" s="1"/>
  <c r="Z292" i="5"/>
  <c r="AA292" i="5" s="1"/>
  <c r="Z214" i="5"/>
  <c r="AA214" i="5" s="1"/>
  <c r="Z91" i="5"/>
  <c r="AA91" i="5" s="1"/>
  <c r="Z61" i="5"/>
  <c r="AA61" i="5" s="1"/>
  <c r="Z188" i="5"/>
  <c r="AA188" i="5" s="1"/>
  <c r="Z311" i="5"/>
  <c r="AA311" i="5" s="1"/>
  <c r="Z53" i="5"/>
  <c r="AA53" i="5" s="1"/>
  <c r="Z122" i="5"/>
  <c r="AA122" i="5" s="1"/>
  <c r="AD72" i="4"/>
  <c r="AF72" i="4" s="1"/>
  <c r="AD131" i="4"/>
  <c r="AF131" i="4" s="1"/>
  <c r="AD136" i="4"/>
  <c r="AF136" i="4" s="1"/>
  <c r="AD188" i="4"/>
  <c r="AF188" i="4" s="1"/>
  <c r="AA180" i="4"/>
  <c r="AE180" i="4" s="1"/>
  <c r="AD317" i="4"/>
  <c r="AF317" i="4" s="1"/>
  <c r="AA43" i="4"/>
  <c r="AE43" i="4" s="1"/>
  <c r="AA113" i="4"/>
  <c r="AE113" i="4" s="1"/>
  <c r="AD30" i="4"/>
  <c r="AF30" i="4" s="1"/>
  <c r="AD267" i="4"/>
  <c r="AF267" i="4" s="1"/>
  <c r="AD69" i="4"/>
  <c r="AF69" i="4" s="1"/>
  <c r="AD89" i="4"/>
  <c r="AF89" i="4" s="1"/>
  <c r="AA103" i="4"/>
  <c r="AE103" i="4" s="1"/>
  <c r="AA322" i="4"/>
  <c r="AE322" i="4" s="1"/>
  <c r="AD3" i="4"/>
  <c r="AF3" i="4" s="1"/>
  <c r="AA196" i="4"/>
  <c r="AE196" i="4" s="1"/>
  <c r="AA121" i="4"/>
  <c r="AE121" i="4" s="1"/>
  <c r="AD268" i="4"/>
  <c r="AF268" i="4" s="1"/>
  <c r="AD52" i="4"/>
  <c r="AF52" i="4" s="1"/>
  <c r="AD111" i="4"/>
  <c r="AF111" i="4" s="1"/>
  <c r="AA101" i="4"/>
  <c r="AE101" i="4" s="1"/>
  <c r="AD313" i="4"/>
  <c r="AF313" i="4" s="1"/>
  <c r="AD204" i="4"/>
  <c r="AF204" i="4" s="1"/>
  <c r="AA171" i="4"/>
  <c r="AE171" i="4" s="1"/>
  <c r="AD191" i="4"/>
  <c r="AF191" i="4" s="1"/>
  <c r="AA344" i="4"/>
  <c r="AE344" i="4" s="1"/>
  <c r="AA109" i="4"/>
  <c r="AE109" i="4" s="1"/>
  <c r="AD9" i="4"/>
  <c r="AF9" i="4" s="1"/>
  <c r="AD226" i="4"/>
  <c r="AF226" i="4" s="1"/>
  <c r="AD269" i="4"/>
  <c r="AF269" i="4" s="1"/>
  <c r="AD101" i="4"/>
  <c r="AF101" i="4" s="1"/>
  <c r="AD342" i="4"/>
  <c r="AF342" i="4" s="1"/>
  <c r="AD77" i="4"/>
  <c r="AF77" i="4" s="1"/>
  <c r="AA307" i="4"/>
  <c r="AE307" i="4" s="1"/>
  <c r="AD326" i="4"/>
  <c r="AF326" i="4" s="1"/>
  <c r="AD240" i="4"/>
  <c r="AF240" i="4" s="1"/>
  <c r="AD159" i="4"/>
  <c r="AF159" i="4" s="1"/>
  <c r="AA87" i="4"/>
  <c r="AE87" i="4" s="1"/>
  <c r="AD257" i="4"/>
  <c r="AF257" i="4" s="1"/>
  <c r="AA54" i="4"/>
  <c r="AE54" i="4" s="1"/>
  <c r="AA131" i="4"/>
  <c r="AE131" i="4" s="1"/>
  <c r="AA185" i="4"/>
  <c r="AE185" i="4" s="1"/>
  <c r="AA306" i="4"/>
  <c r="AE306" i="4" s="1"/>
  <c r="AA111" i="4"/>
  <c r="AE111" i="4" s="1"/>
  <c r="AD85" i="4"/>
  <c r="AF85" i="4" s="1"/>
  <c r="AA236" i="4"/>
  <c r="AE236" i="4" s="1"/>
  <c r="AA94" i="4"/>
  <c r="AE94" i="4" s="1"/>
  <c r="AD284" i="4"/>
  <c r="AF284" i="4" s="1"/>
  <c r="AD19" i="4"/>
  <c r="AF19" i="4" s="1"/>
  <c r="AD232" i="4"/>
  <c r="AF232" i="4" s="1"/>
  <c r="Z215" i="5"/>
  <c r="AA215" i="5" s="1"/>
  <c r="Z326" i="5"/>
  <c r="AA326" i="5" s="1"/>
  <c r="Z115" i="5"/>
  <c r="AA115" i="5" s="1"/>
  <c r="Z103" i="5"/>
  <c r="AA103" i="5" s="1"/>
  <c r="Z48" i="5"/>
  <c r="AA48" i="5" s="1"/>
  <c r="Z43" i="5"/>
  <c r="AA43" i="5" s="1"/>
  <c r="AA73" i="4"/>
  <c r="AE73" i="4" s="1"/>
  <c r="AA339" i="4"/>
  <c r="AE339" i="4" s="1"/>
  <c r="AD112" i="4"/>
  <c r="AF112" i="4" s="1"/>
  <c r="AA198" i="4"/>
  <c r="AE198" i="4" s="1"/>
  <c r="AD176" i="4"/>
  <c r="AF176" i="4" s="1"/>
  <c r="AA182" i="4"/>
  <c r="AE182" i="4" s="1"/>
  <c r="AD146" i="4"/>
  <c r="AF146" i="4" s="1"/>
  <c r="AD172" i="4"/>
  <c r="AF172" i="4" s="1"/>
  <c r="AD243" i="4"/>
  <c r="AF243" i="4" s="1"/>
  <c r="AD280" i="4"/>
  <c r="AF280" i="4" s="1"/>
  <c r="Z42" i="5"/>
  <c r="AA42" i="5" s="1"/>
  <c r="Z156" i="5"/>
  <c r="AA156" i="5" s="1"/>
  <c r="Z66" i="5"/>
  <c r="AA66" i="5" s="1"/>
  <c r="Z33" i="5"/>
  <c r="AA33" i="5" s="1"/>
  <c r="Z114" i="5"/>
  <c r="AA114" i="5" s="1"/>
  <c r="AD187" i="4"/>
  <c r="AF187" i="4" s="1"/>
  <c r="AD329" i="4"/>
  <c r="AF329" i="4" s="1"/>
  <c r="AD300" i="4"/>
  <c r="AF300" i="4" s="1"/>
  <c r="AD209" i="4"/>
  <c r="AF209" i="4" s="1"/>
  <c r="AD156" i="4"/>
  <c r="AF156" i="4" s="1"/>
  <c r="AD211" i="4"/>
  <c r="AF211" i="4" s="1"/>
  <c r="AD105" i="4"/>
  <c r="AF105" i="4" s="1"/>
  <c r="AD88" i="4"/>
  <c r="AF88" i="4" s="1"/>
  <c r="AD253" i="4"/>
  <c r="AF253" i="4" s="1"/>
  <c r="AD74" i="4"/>
  <c r="AF74" i="4" s="1"/>
  <c r="AD294" i="4"/>
  <c r="AF294" i="4" s="1"/>
  <c r="AD129" i="4"/>
  <c r="AF129" i="4" s="1"/>
  <c r="AD312" i="4"/>
  <c r="AF312" i="4" s="1"/>
  <c r="AD87" i="4"/>
  <c r="AF87" i="4" s="1"/>
  <c r="AD200" i="4"/>
  <c r="AF200" i="4" s="1"/>
  <c r="AD143" i="4"/>
  <c r="AF143" i="4" s="1"/>
  <c r="AD179" i="4"/>
  <c r="AF179" i="4" s="1"/>
  <c r="AD181" i="4"/>
  <c r="AF181" i="4" s="1"/>
  <c r="AD357" i="4"/>
  <c r="AF357" i="4" s="1"/>
  <c r="AD10" i="4"/>
  <c r="AF10" i="4" s="1"/>
  <c r="Z140" i="5"/>
  <c r="AA140" i="5" s="1"/>
  <c r="Z229" i="5"/>
  <c r="AA229" i="5" s="1"/>
  <c r="Z27" i="5"/>
  <c r="AA27" i="5" s="1"/>
  <c r="Z76" i="5"/>
  <c r="AA76" i="5" s="1"/>
  <c r="Z154" i="5"/>
  <c r="AA154" i="5" s="1"/>
  <c r="Z46" i="5"/>
  <c r="AA46" i="5" s="1"/>
  <c r="Z353" i="5"/>
  <c r="AA353" i="5" s="1"/>
  <c r="Z98" i="5"/>
  <c r="AA98" i="5" s="1"/>
  <c r="Z161" i="5"/>
  <c r="AA161" i="5" s="1"/>
  <c r="Z175" i="5"/>
  <c r="AA175" i="5" s="1"/>
  <c r="Z316" i="5"/>
  <c r="AA316" i="5" s="1"/>
  <c r="Z155" i="5"/>
  <c r="AA155" i="5" s="1"/>
  <c r="Z361" i="5"/>
  <c r="AA361" i="5" s="1"/>
  <c r="Z304" i="5"/>
  <c r="AA304" i="5" s="1"/>
  <c r="Z32" i="5"/>
  <c r="AA32" i="5" s="1"/>
  <c r="Z26" i="5"/>
  <c r="AA26" i="5" s="1"/>
  <c r="Z263" i="5"/>
  <c r="AA263" i="5" s="1"/>
  <c r="Z234" i="5"/>
  <c r="AA234" i="5" s="1"/>
  <c r="Z245" i="5"/>
  <c r="AA245" i="5" s="1"/>
  <c r="Z23" i="5"/>
  <c r="AA23" i="5" s="1"/>
  <c r="Z260" i="5"/>
  <c r="AA260" i="5" s="1"/>
  <c r="Z169" i="5"/>
  <c r="AA169" i="5" s="1"/>
  <c r="Z84" i="5"/>
  <c r="AA84" i="5" s="1"/>
  <c r="Z102" i="5"/>
  <c r="AA102" i="5" s="1"/>
  <c r="Z29" i="5"/>
  <c r="AA29" i="5" s="1"/>
  <c r="Z36" i="5"/>
  <c r="AA36" i="5" s="1"/>
  <c r="Z88" i="5"/>
  <c r="AA88" i="5" s="1"/>
  <c r="Z291" i="5"/>
  <c r="AA291" i="5" s="1"/>
  <c r="Z39" i="5"/>
  <c r="AA39" i="5" s="1"/>
  <c r="Z312" i="5"/>
  <c r="AA312" i="5" s="1"/>
  <c r="Z35" i="5"/>
  <c r="AA35" i="5" s="1"/>
  <c r="Z142" i="5"/>
  <c r="AA142" i="5" s="1"/>
  <c r="Z30" i="5"/>
  <c r="AA30" i="5" s="1"/>
  <c r="Z276" i="5"/>
  <c r="AA276" i="5" s="1"/>
  <c r="Z242" i="5"/>
  <c r="AA242" i="5" s="1"/>
  <c r="Z249" i="5"/>
  <c r="AA249" i="5" s="1"/>
  <c r="Z235" i="5"/>
  <c r="AA235" i="5" s="1"/>
  <c r="Z303" i="5"/>
  <c r="AA303" i="5" s="1"/>
  <c r="Z139" i="5"/>
  <c r="AA139" i="5" s="1"/>
  <c r="Z8" i="5"/>
  <c r="AA8" i="5" s="1"/>
  <c r="Z34" i="5"/>
  <c r="AA34" i="5" s="1"/>
  <c r="Z167" i="5"/>
  <c r="AA167" i="5" s="1"/>
  <c r="Z127" i="5"/>
  <c r="AA127" i="5" s="1"/>
  <c r="Z332" i="5"/>
  <c r="AA332" i="5" s="1"/>
  <c r="Z64" i="5"/>
  <c r="AA64" i="5" s="1"/>
  <c r="Z286" i="5"/>
  <c r="AA286" i="5" s="1"/>
  <c r="Z119" i="5"/>
  <c r="AA119" i="5" s="1"/>
  <c r="Z130" i="5"/>
  <c r="AA130" i="5" s="1"/>
  <c r="Z244" i="5"/>
  <c r="AA244" i="5" s="1"/>
  <c r="Z198" i="5"/>
  <c r="AA198" i="5" s="1"/>
  <c r="Z104" i="5"/>
  <c r="AA104" i="5" s="1"/>
  <c r="Z253" i="5"/>
  <c r="AA253" i="5" s="1"/>
  <c r="Z40" i="5"/>
  <c r="AA40" i="5" s="1"/>
  <c r="Z62" i="5"/>
  <c r="AA62" i="5" s="1"/>
  <c r="Z41" i="5"/>
  <c r="AA41" i="5" s="1"/>
  <c r="AD46" i="4"/>
  <c r="AF46" i="4" s="1"/>
  <c r="AD148" i="4"/>
  <c r="AF148" i="4" s="1"/>
  <c r="AD282" i="4"/>
  <c r="AF282" i="4" s="1"/>
  <c r="AD310" i="4"/>
  <c r="AF310" i="4" s="1"/>
  <c r="AA65" i="4"/>
  <c r="AE65" i="4" s="1"/>
  <c r="AD320" i="4"/>
  <c r="AF320" i="4" s="1"/>
  <c r="AD166" i="4"/>
  <c r="AF166" i="4" s="1"/>
  <c r="AA210" i="4"/>
  <c r="AE210" i="4" s="1"/>
  <c r="AA313" i="4"/>
  <c r="AE313" i="4" s="1"/>
  <c r="AD351" i="4"/>
  <c r="AF351" i="4" s="1"/>
  <c r="AD97" i="4"/>
  <c r="AF97" i="4" s="1"/>
  <c r="AA66" i="4"/>
  <c r="AE66" i="4" s="1"/>
  <c r="AD236" i="4"/>
  <c r="AF236" i="4" s="1"/>
  <c r="AA324" i="4"/>
  <c r="AE324" i="4" s="1"/>
  <c r="AA38" i="4"/>
  <c r="AE38" i="4" s="1"/>
  <c r="AA345" i="4"/>
  <c r="AE345" i="4" s="1"/>
  <c r="AD108" i="4"/>
  <c r="AF108" i="4" s="1"/>
  <c r="AD353" i="4"/>
  <c r="AF353" i="4" s="1"/>
  <c r="AA39" i="4"/>
  <c r="AE39" i="4" s="1"/>
  <c r="AA24" i="4"/>
  <c r="AE24" i="4" s="1"/>
  <c r="AD343" i="4"/>
  <c r="AF343" i="4" s="1"/>
  <c r="AD272" i="4"/>
  <c r="AF272" i="4" s="1"/>
  <c r="AA117" i="4"/>
  <c r="AE117" i="4" s="1"/>
  <c r="AA133" i="4"/>
  <c r="AE133" i="4" s="1"/>
  <c r="AD21" i="4"/>
  <c r="AF21" i="4" s="1"/>
  <c r="AA193" i="4"/>
  <c r="AE193" i="4" s="1"/>
  <c r="AA126" i="4"/>
  <c r="AE126" i="4" s="1"/>
  <c r="AA37" i="4"/>
  <c r="AE37" i="4" s="1"/>
  <c r="AA200" i="4"/>
  <c r="AE200" i="4" s="1"/>
  <c r="AD208" i="4"/>
  <c r="AF208" i="4" s="1"/>
  <c r="AD246" i="4"/>
  <c r="AF246" i="4" s="1"/>
  <c r="AD251" i="4"/>
  <c r="AF251" i="4" s="1"/>
  <c r="AD230" i="4"/>
  <c r="AF230" i="4" s="1"/>
  <c r="AD35" i="4"/>
  <c r="AF35" i="4" s="1"/>
  <c r="AD139" i="4"/>
  <c r="AF139" i="4" s="1"/>
  <c r="AA217" i="4"/>
  <c r="AE217" i="4" s="1"/>
  <c r="AD327" i="4"/>
  <c r="AF327" i="4" s="1"/>
  <c r="AA119" i="4"/>
  <c r="AE119" i="4" s="1"/>
  <c r="AD264" i="4"/>
  <c r="AF264" i="4" s="1"/>
  <c r="AD8" i="4"/>
  <c r="AF8" i="4" s="1"/>
  <c r="AD318" i="4"/>
  <c r="AF318" i="4" s="1"/>
  <c r="AA42" i="4"/>
  <c r="AE42" i="4" s="1"/>
  <c r="AD238" i="4"/>
  <c r="AF238" i="4" s="1"/>
  <c r="AA316" i="4"/>
  <c r="AE316" i="4" s="1"/>
  <c r="AD27" i="4"/>
  <c r="AF27" i="4" s="1"/>
  <c r="AA40" i="4"/>
  <c r="AE40" i="4" s="1"/>
  <c r="AD223" i="4"/>
  <c r="AF223" i="4" s="1"/>
  <c r="AD214" i="4"/>
  <c r="AF214" i="4" s="1"/>
  <c r="AA340" i="4"/>
  <c r="AE340" i="4" s="1"/>
  <c r="AD153" i="4"/>
  <c r="AF153" i="4" s="1"/>
  <c r="AD276" i="4"/>
  <c r="AF276" i="4" s="1"/>
  <c r="AD296" i="4"/>
  <c r="AF296" i="4" s="1"/>
  <c r="AD51" i="4"/>
  <c r="AF51" i="4" s="1"/>
  <c r="AA235" i="4"/>
  <c r="AE235" i="4" s="1"/>
  <c r="AD116" i="4"/>
  <c r="AF116" i="4" s="1"/>
  <c r="AD20" i="4"/>
  <c r="AF20" i="4" s="1"/>
  <c r="AD70" i="4"/>
  <c r="AF70" i="4" s="1"/>
  <c r="AD263" i="4"/>
  <c r="AF263" i="4" s="1"/>
  <c r="AA225" i="4"/>
  <c r="AE225" i="4" s="1"/>
  <c r="AA267" i="4"/>
  <c r="AE267" i="4" s="1"/>
  <c r="AD287" i="4"/>
  <c r="AF287" i="4" s="1"/>
  <c r="AA22" i="4"/>
  <c r="AE22" i="4" s="1"/>
  <c r="AD28" i="4"/>
  <c r="AF28" i="4" s="1"/>
  <c r="AD206" i="4"/>
  <c r="AF206" i="4" s="1"/>
  <c r="AD122" i="4"/>
  <c r="AF122" i="4" s="1"/>
  <c r="AD330" i="4"/>
  <c r="AF330" i="4" s="1"/>
  <c r="AD56" i="4"/>
  <c r="AF56" i="4" s="1"/>
  <c r="AD162" i="4"/>
  <c r="AF162" i="4" s="1"/>
  <c r="AD93" i="4"/>
  <c r="AF93" i="4" s="1"/>
  <c r="AA277" i="4"/>
  <c r="AE277" i="4" s="1"/>
  <c r="AA129" i="4"/>
  <c r="AE129" i="4" s="1"/>
  <c r="AA82" i="4"/>
  <c r="AE82" i="4" s="1"/>
  <c r="AD275" i="4"/>
  <c r="AF275" i="4" s="1"/>
  <c r="AD242" i="4"/>
  <c r="AF242" i="4" s="1"/>
  <c r="AD155" i="4"/>
  <c r="AF155" i="4" s="1"/>
  <c r="AA151" i="4"/>
  <c r="AE151" i="4" s="1"/>
  <c r="AD212" i="4"/>
  <c r="AF212" i="4" s="1"/>
  <c r="AD164" i="4"/>
  <c r="AF164" i="4" s="1"/>
  <c r="AD259" i="4"/>
  <c r="AF259" i="4" s="1"/>
  <c r="AD7" i="4"/>
  <c r="AF7" i="4" s="1"/>
  <c r="AA300" i="4"/>
  <c r="AE300" i="4" s="1"/>
  <c r="AA76" i="4"/>
  <c r="AE76" i="4" s="1"/>
  <c r="AD120" i="4"/>
  <c r="AF120" i="4" s="1"/>
  <c r="AA80" i="4"/>
  <c r="AE80" i="4" s="1"/>
  <c r="AD248" i="4"/>
  <c r="AF248" i="4" s="1"/>
  <c r="AD157" i="4"/>
  <c r="AF157" i="4" s="1"/>
  <c r="AA318" i="4"/>
  <c r="AE318" i="4" s="1"/>
  <c r="AD100" i="4"/>
  <c r="AF100" i="4" s="1"/>
  <c r="AD67" i="4"/>
  <c r="AF67" i="4" s="1"/>
  <c r="AA21" i="4"/>
  <c r="AE21" i="4" s="1"/>
  <c r="AD231" i="4"/>
  <c r="AF231" i="4" s="1"/>
  <c r="AD322" i="4"/>
  <c r="AF322" i="4" s="1"/>
  <c r="AD340" i="4"/>
  <c r="AF340" i="4" s="1"/>
  <c r="AD302" i="4"/>
  <c r="AF302" i="4" s="1"/>
  <c r="AA199" i="4"/>
  <c r="AE199" i="4" s="1"/>
  <c r="AA347" i="4"/>
  <c r="AE347" i="4" s="1"/>
  <c r="AD219" i="4"/>
  <c r="AF219" i="4" s="1"/>
  <c r="AD110" i="4"/>
  <c r="AF110" i="4" s="1"/>
  <c r="AD63" i="4"/>
  <c r="AF63" i="4" s="1"/>
  <c r="AA219" i="4"/>
  <c r="AE219" i="4" s="1"/>
  <c r="AD289" i="4"/>
  <c r="AF289" i="4" s="1"/>
  <c r="AA36" i="4"/>
  <c r="AE36" i="4" s="1"/>
  <c r="AD133" i="4"/>
  <c r="AF133" i="4" s="1"/>
  <c r="AD113" i="4"/>
  <c r="AF113" i="4" s="1"/>
  <c r="AD50" i="4"/>
  <c r="AF50" i="4" s="1"/>
  <c r="AD245" i="4"/>
  <c r="AF245" i="4" s="1"/>
  <c r="AA168" i="4"/>
  <c r="AE168" i="4" s="1"/>
  <c r="AA283" i="4"/>
  <c r="AE283" i="4" s="1"/>
  <c r="AD175" i="4"/>
  <c r="AF175" i="4" s="1"/>
  <c r="AA123" i="4"/>
  <c r="AE123" i="4" s="1"/>
  <c r="AD96" i="4"/>
  <c r="AF96" i="4" s="1"/>
  <c r="AA95" i="4"/>
  <c r="AE95" i="4" s="1"/>
  <c r="AA157" i="4"/>
  <c r="AE157" i="4" s="1"/>
  <c r="AD363" i="4"/>
  <c r="AF363" i="4" s="1"/>
  <c r="AA89" i="4"/>
  <c r="AE89" i="4" s="1"/>
  <c r="AA19" i="4"/>
  <c r="AE19" i="4" s="1"/>
  <c r="AD34" i="4"/>
  <c r="AF34" i="4" s="1"/>
  <c r="AD81" i="4"/>
  <c r="AF81" i="4" s="1"/>
  <c r="AA275" i="4"/>
  <c r="AE275" i="4" s="1"/>
  <c r="AD64" i="4"/>
  <c r="AF64" i="4" s="1"/>
  <c r="AD29" i="4"/>
  <c r="AF29" i="4" s="1"/>
  <c r="AA16" i="4"/>
  <c r="AE16" i="4" s="1"/>
  <c r="AA237" i="4"/>
  <c r="AE237" i="4" s="1"/>
  <c r="AA25" i="4"/>
  <c r="AE25" i="4" s="1"/>
  <c r="AD183" i="4"/>
  <c r="AF183" i="4" s="1"/>
  <c r="AD306" i="4"/>
  <c r="AF306" i="4" s="1"/>
  <c r="AA155" i="4"/>
  <c r="AE155" i="4" s="1"/>
  <c r="AD91" i="4"/>
  <c r="AF91" i="4" s="1"/>
  <c r="AA86" i="4"/>
  <c r="AE86" i="4" s="1"/>
  <c r="AA259" i="4"/>
  <c r="AE259" i="4" s="1"/>
  <c r="AA20" i="4"/>
  <c r="AE20" i="4" s="1"/>
  <c r="AA287" i="4"/>
  <c r="AE287" i="4" s="1"/>
  <c r="AA51" i="4"/>
  <c r="AE51" i="4" s="1"/>
  <c r="AD271" i="4"/>
  <c r="AF271" i="4" s="1"/>
  <c r="AD348" i="4"/>
  <c r="AF348" i="4" s="1"/>
  <c r="AD337" i="4"/>
  <c r="AF337" i="4" s="1"/>
  <c r="AD349" i="4"/>
  <c r="AF349" i="4" s="1"/>
  <c r="AD167" i="4"/>
  <c r="AF167" i="4" s="1"/>
  <c r="AA223" i="4"/>
  <c r="AE223" i="4" s="1"/>
  <c r="AA363" i="4"/>
  <c r="AE363" i="4" s="1"/>
  <c r="AD75" i="4"/>
  <c r="AF75" i="4" s="1"/>
  <c r="AD42" i="4"/>
  <c r="AF42" i="4" s="1"/>
  <c r="AD145" i="4"/>
  <c r="AF145" i="4" s="1"/>
  <c r="AD308" i="4"/>
  <c r="AF308" i="4" s="1"/>
  <c r="AD222" i="4"/>
  <c r="AF222" i="4" s="1"/>
  <c r="AA144" i="4"/>
  <c r="AE144" i="4" s="1"/>
  <c r="AD144" i="4"/>
  <c r="AF144" i="4" s="1"/>
  <c r="AA4" i="4"/>
  <c r="AE4" i="4" s="1"/>
  <c r="AD345" i="4"/>
  <c r="AF345" i="4" s="1"/>
  <c r="AD104" i="4"/>
  <c r="AF104" i="4" s="1"/>
  <c r="AA321" i="4"/>
  <c r="AE321" i="4" s="1"/>
  <c r="AD134" i="4"/>
  <c r="AF134" i="4" s="1"/>
  <c r="AD95" i="4"/>
  <c r="AF95" i="4" s="1"/>
  <c r="AA153" i="4"/>
  <c r="AE153" i="4" s="1"/>
  <c r="AA158" i="4"/>
  <c r="AE158" i="4" s="1"/>
  <c r="AA292" i="4"/>
  <c r="AE292" i="4" s="1"/>
  <c r="AD123" i="4"/>
  <c r="AF123" i="4" s="1"/>
  <c r="AD160" i="4"/>
  <c r="AF160" i="4" s="1"/>
  <c r="AA190" i="4"/>
  <c r="AE190" i="4" s="1"/>
  <c r="AD71" i="4"/>
  <c r="AF71" i="4" s="1"/>
  <c r="AA56" i="4"/>
  <c r="AE56" i="4" s="1"/>
  <c r="AA135" i="4"/>
  <c r="AE135" i="4" s="1"/>
  <c r="AA343" i="4"/>
  <c r="AE343" i="4" s="1"/>
  <c r="AD4" i="4"/>
  <c r="AF4" i="4" s="1"/>
  <c r="AD293" i="4"/>
  <c r="AF293" i="4" s="1"/>
  <c r="AD140" i="4"/>
  <c r="AF140" i="4" s="1"/>
  <c r="AD98" i="4"/>
  <c r="AF98" i="4" s="1"/>
  <c r="AA179" i="4"/>
  <c r="AE179" i="4" s="1"/>
  <c r="AA218" i="4"/>
  <c r="AE218" i="4" s="1"/>
  <c r="AD161" i="4"/>
  <c r="AF161" i="4" s="1"/>
  <c r="AD132" i="4"/>
  <c r="AF132" i="4" s="1"/>
  <c r="AD297" i="4"/>
  <c r="AF297" i="4" s="1"/>
  <c r="AA188" i="4"/>
  <c r="AE188" i="4" s="1"/>
  <c r="AA186" i="4"/>
  <c r="AE186" i="4" s="1"/>
  <c r="AD62" i="4"/>
  <c r="AF62" i="4" s="1"/>
  <c r="AA28" i="4"/>
  <c r="AE28" i="4" s="1"/>
  <c r="AA342" i="4"/>
  <c r="AE342" i="4" s="1"/>
  <c r="AD49" i="4"/>
  <c r="AF49" i="4" s="1"/>
  <c r="AA141" i="4"/>
  <c r="AE141" i="4" s="1"/>
  <c r="AA84" i="4"/>
  <c r="AE84" i="4" s="1"/>
  <c r="AA286" i="4"/>
  <c r="AE286" i="4" s="1"/>
  <c r="AD137" i="4"/>
  <c r="AF137" i="4" s="1"/>
  <c r="AA23" i="4"/>
  <c r="AE23" i="4" s="1"/>
  <c r="AA34" i="4"/>
  <c r="AE34" i="4" s="1"/>
  <c r="AA207" i="4"/>
  <c r="AE207" i="4" s="1"/>
  <c r="AD17" i="4"/>
  <c r="AF17" i="4" s="1"/>
  <c r="AD237" i="4"/>
  <c r="AF237" i="4" s="1"/>
  <c r="AD103" i="4"/>
  <c r="AF103" i="4" s="1"/>
  <c r="AA297" i="4"/>
  <c r="AE297" i="4" s="1"/>
  <c r="AA256" i="4"/>
  <c r="AE256" i="4" s="1"/>
  <c r="AA205" i="4"/>
  <c r="AE205" i="4" s="1"/>
  <c r="AD201" i="4"/>
  <c r="AF201" i="4" s="1"/>
  <c r="AD338" i="4"/>
  <c r="AF338" i="4" s="1"/>
  <c r="AD199" i="4"/>
  <c r="AF199" i="4" s="1"/>
  <c r="AD11" i="4"/>
  <c r="AF11" i="4" s="1"/>
  <c r="AD15" i="4"/>
  <c r="AF15" i="4" s="1"/>
  <c r="AA99" i="4"/>
  <c r="AE99" i="4" s="1"/>
  <c r="AD319" i="4"/>
  <c r="AF319" i="4" s="1"/>
  <c r="AD225" i="4"/>
  <c r="AF225" i="4" s="1"/>
  <c r="AD84" i="4"/>
  <c r="AF84" i="4" s="1"/>
  <c r="AA310" i="4"/>
  <c r="AE310" i="4" s="1"/>
  <c r="AD33" i="4"/>
  <c r="AF33" i="4" s="1"/>
  <c r="AD277" i="4"/>
  <c r="AF277" i="4" s="1"/>
  <c r="AA288" i="4"/>
  <c r="AE288" i="4" s="1"/>
  <c r="AA178" i="4"/>
  <c r="AE178" i="4" s="1"/>
  <c r="AD128" i="4"/>
  <c r="AF128" i="4" s="1"/>
  <c r="AA244" i="4"/>
  <c r="AE244" i="4" s="1"/>
  <c r="AD362" i="4"/>
  <c r="AF362" i="4" s="1"/>
  <c r="AA5" i="4"/>
  <c r="AE5" i="4" s="1"/>
  <c r="AD323" i="4"/>
  <c r="AF323" i="4" s="1"/>
  <c r="AD177" i="4"/>
  <c r="AF177" i="4" s="1"/>
  <c r="AA78" i="4"/>
  <c r="AE78" i="4" s="1"/>
  <c r="AD265" i="4"/>
  <c r="AF265" i="4" s="1"/>
  <c r="AD170" i="4"/>
  <c r="AF170" i="4" s="1"/>
  <c r="AA160" i="4"/>
  <c r="AE160" i="4" s="1"/>
  <c r="AD328" i="4"/>
  <c r="AF328" i="4" s="1"/>
  <c r="AA64" i="4"/>
  <c r="AE64" i="4" s="1"/>
  <c r="AA248" i="4"/>
  <c r="AE248" i="4" s="1"/>
  <c r="AD119" i="4"/>
  <c r="AF119" i="4" s="1"/>
  <c r="AA326" i="4"/>
  <c r="AE326" i="4" s="1"/>
  <c r="AD68" i="4"/>
  <c r="AF68" i="4" s="1"/>
  <c r="AA293" i="4"/>
  <c r="AE293" i="4" s="1"/>
  <c r="AA47" i="4"/>
  <c r="AE47" i="4" s="1"/>
  <c r="AD336" i="4"/>
  <c r="AF336" i="4" s="1"/>
  <c r="AD178" i="4"/>
  <c r="AF178" i="4" s="1"/>
  <c r="AD335" i="4"/>
  <c r="AF335" i="4" s="1"/>
  <c r="AD147" i="4"/>
  <c r="AF147" i="4" s="1"/>
  <c r="AD285" i="4"/>
  <c r="AF285" i="4" s="1"/>
  <c r="AA203" i="4"/>
  <c r="AE203" i="4" s="1"/>
  <c r="AA30" i="4"/>
  <c r="AE30" i="4" s="1"/>
  <c r="AD5" i="4"/>
  <c r="AF5" i="4" s="1"/>
  <c r="AD258" i="4"/>
  <c r="AF258" i="4" s="1"/>
  <c r="AA81" i="4"/>
  <c r="AE81" i="4" s="1"/>
  <c r="AA202" i="4"/>
  <c r="AE202" i="4" s="1"/>
  <c r="AA120" i="4"/>
  <c r="AE120" i="4" s="1"/>
  <c r="AA338" i="4"/>
  <c r="AE338" i="4" s="1"/>
  <c r="AD12" i="4"/>
  <c r="AF12" i="4" s="1"/>
  <c r="AA213" i="4"/>
  <c r="AE213" i="4" s="1"/>
  <c r="AD273" i="4"/>
  <c r="AF273" i="4" s="1"/>
  <c r="AD356" i="4"/>
  <c r="AF356" i="4" s="1"/>
  <c r="AD90" i="4"/>
  <c r="AF90" i="4" s="1"/>
  <c r="AA152" i="4"/>
  <c r="AE152" i="4" s="1"/>
  <c r="AD210" i="4"/>
  <c r="AF210" i="4" s="1"/>
  <c r="AA303" i="4"/>
  <c r="AE303" i="4" s="1"/>
  <c r="AA154" i="4"/>
  <c r="AE154" i="4" s="1"/>
  <c r="AA282" i="4"/>
  <c r="AE282" i="4" s="1"/>
  <c r="AD66" i="4"/>
  <c r="AF66" i="4" s="1"/>
  <c r="AD109" i="4"/>
  <c r="AF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<sst xmlns="http://schemas.openxmlformats.org/spreadsheetml/2006/main" count="187" uniqueCount="124">
  <si>
    <t>r2 (cm)</t>
  </si>
  <si>
    <t>r3 (cm)</t>
  </si>
  <si>
    <t>e (cm)</t>
  </si>
  <si>
    <t>q (derece)</t>
  </si>
  <si>
    <t>q (rad)</t>
  </si>
  <si>
    <t>s3 (rad)</t>
  </si>
  <si>
    <t>s4 (cm)</t>
  </si>
  <si>
    <t>r1 (cm)</t>
  </si>
  <si>
    <t>s32 (rad)</t>
  </si>
  <si>
    <t>s31 (cm)</t>
  </si>
  <si>
    <t xml:space="preserve">r4 </t>
  </si>
  <si>
    <t xml:space="preserve">r1 </t>
  </si>
  <si>
    <t xml:space="preserve">fi_ddot </t>
  </si>
  <si>
    <t>A</t>
  </si>
  <si>
    <t>B</t>
  </si>
  <si>
    <t>C</t>
  </si>
  <si>
    <t>D</t>
  </si>
  <si>
    <t>cm</t>
  </si>
  <si>
    <t xml:space="preserve">fi_dot </t>
  </si>
  <si>
    <t>rad</t>
  </si>
  <si>
    <t xml:space="preserve">teta3 </t>
  </si>
  <si>
    <t xml:space="preserve">teta4 </t>
  </si>
  <si>
    <t xml:space="preserve">r2 </t>
  </si>
  <si>
    <t xml:space="preserve">r3 </t>
  </si>
  <si>
    <t>rad/s</t>
  </si>
  <si>
    <t>derece</t>
  </si>
  <si>
    <t xml:space="preserve">fi </t>
  </si>
  <si>
    <t>(cm/s^2)</t>
  </si>
  <si>
    <t xml:space="preserve">teta_dot3 </t>
  </si>
  <si>
    <t>z1_3</t>
  </si>
  <si>
    <t>z2_3</t>
  </si>
  <si>
    <t>z1_4</t>
  </si>
  <si>
    <t>z2_4</t>
  </si>
  <si>
    <t xml:space="preserve">teta_dot4 </t>
  </si>
  <si>
    <t xml:space="preserve">teta_ddot3 </t>
  </si>
  <si>
    <t xml:space="preserve">teta_ddot4 </t>
  </si>
  <si>
    <t>z1'_3</t>
  </si>
  <si>
    <t>z2'_3</t>
  </si>
  <si>
    <t>z1'_4</t>
  </si>
  <si>
    <t>z2'_4</t>
  </si>
  <si>
    <t>(rad/s^2)</t>
  </si>
  <si>
    <t>g'_3</t>
  </si>
  <si>
    <t>g'_4</t>
  </si>
  <si>
    <t>g''_3</t>
  </si>
  <si>
    <t>g''_4</t>
  </si>
  <si>
    <t>X_A</t>
  </si>
  <si>
    <t>Y_A</t>
  </si>
  <si>
    <t>X_B</t>
  </si>
  <si>
    <t>Y_B</t>
  </si>
  <si>
    <t>X_D</t>
  </si>
  <si>
    <t>Y_D</t>
  </si>
  <si>
    <t>d</t>
  </si>
  <si>
    <t>alfa</t>
  </si>
  <si>
    <t>r</t>
  </si>
  <si>
    <t xml:space="preserve">l </t>
  </si>
  <si>
    <t xml:space="preserve">e </t>
  </si>
  <si>
    <t>teta</t>
  </si>
  <si>
    <t>teta_dot</t>
  </si>
  <si>
    <t>teta_ddot</t>
  </si>
  <si>
    <t>rad/s^2</t>
  </si>
  <si>
    <t>x</t>
  </si>
  <si>
    <t>z1_t</t>
  </si>
  <si>
    <t>z2_t</t>
  </si>
  <si>
    <t>z1'_t</t>
  </si>
  <si>
    <t>z2'_t</t>
  </si>
  <si>
    <t>z1_x</t>
  </si>
  <si>
    <t>z2_x</t>
  </si>
  <si>
    <t>x_dot</t>
  </si>
  <si>
    <t>z1'_x</t>
  </si>
  <si>
    <t>z2'_x</t>
  </si>
  <si>
    <t>x_ddot</t>
  </si>
  <si>
    <t>g'_t</t>
  </si>
  <si>
    <t>g''_t</t>
  </si>
  <si>
    <t>g'_x</t>
  </si>
  <si>
    <t>g''_x</t>
  </si>
  <si>
    <t xml:space="preserve"> </t>
  </si>
  <si>
    <t>cm/s</t>
  </si>
  <si>
    <t>cm/s^2</t>
  </si>
  <si>
    <t>df'/dt</t>
  </si>
  <si>
    <t>dj/dt</t>
  </si>
  <si>
    <t>f'</t>
  </si>
  <si>
    <t>s6</t>
  </si>
  <si>
    <t>s5</t>
  </si>
  <si>
    <t>s4</t>
  </si>
  <si>
    <t>s3</t>
  </si>
  <si>
    <t>r13</t>
  </si>
  <si>
    <t>r12</t>
  </si>
  <si>
    <t>r11</t>
  </si>
  <si>
    <t>r2</t>
  </si>
  <si>
    <t>e</t>
  </si>
  <si>
    <t xml:space="preserve">x_dot </t>
  </si>
  <si>
    <t xml:space="preserve">x_ddot </t>
  </si>
  <si>
    <t>s</t>
  </si>
  <si>
    <t>z1_s</t>
  </si>
  <si>
    <t>z2_s</t>
  </si>
  <si>
    <t>g'_s</t>
  </si>
  <si>
    <t>s_dot</t>
  </si>
  <si>
    <t>z1'_s</t>
  </si>
  <si>
    <t>z2'_s</t>
  </si>
  <si>
    <t>g''_s</t>
  </si>
  <si>
    <t>s_ddot</t>
  </si>
  <si>
    <t>J</t>
  </si>
  <si>
    <t>J^-1</t>
  </si>
  <si>
    <t>dJ/dt</t>
  </si>
  <si>
    <t>-dJ/dt</t>
  </si>
  <si>
    <t>-f'*x_dot</t>
  </si>
  <si>
    <t>HIZ</t>
  </si>
  <si>
    <t>İVME</t>
  </si>
  <si>
    <t>-dJ/dt*HIZ</t>
  </si>
  <si>
    <t>-f'</t>
  </si>
  <si>
    <t>dj/dt*HIZ</t>
  </si>
  <si>
    <t>s3_dot</t>
  </si>
  <si>
    <t>s4_dot</t>
  </si>
  <si>
    <t>s5_dot</t>
  </si>
  <si>
    <t>s6_dot</t>
  </si>
  <si>
    <t>s3_ddot</t>
  </si>
  <si>
    <t>s4_ddot</t>
  </si>
  <si>
    <t>s5_ddot</t>
  </si>
  <si>
    <t>s6_ddot</t>
  </si>
  <si>
    <t>fi</t>
  </si>
  <si>
    <t>f'*fi_dot</t>
  </si>
  <si>
    <t>df/dt*fi_dot^2</t>
  </si>
  <si>
    <t xml:space="preserve">f'*fi_ddot </t>
  </si>
  <si>
    <t xml:space="preserve">dj/dt*HIZ-df/dt*fi_dot^2-f'*fi_ddot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</si>
</sst>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2"/>
    <xf numFmtId="0" fontId="3" fillId="0" borderId="0" xfId="2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3" applyBorder="1" applyAlignment="1">
      <alignment horizontal="center"/>
    </xf>
    <xf numFmtId="0" fontId="0" fillId="0" borderId="1" xfId="0" applyBorder="1"/>
    <xf numFmtId="0" fontId="3" fillId="0" borderId="0" xfId="2" applyAlignment="1"/>
    <xf numFmtId="0" fontId="3" fillId="3" borderId="1" xfId="2" applyFill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1" xfId="2" applyBorder="1" applyAlignment="1">
      <alignment horizont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3" fillId="6" borderId="1" xfId="2" applyFill="1" applyBorder="1" applyAlignment="1">
      <alignment horizontal="center" vertical="center"/>
    </xf>
    <xf numFmtId="0" fontId="3" fillId="2" borderId="1" xfId="2" applyFill="1" applyBorder="1" applyAlignment="1">
      <alignment horizontal="center" vertical="center"/>
    </xf>
    <xf numFmtId="49" fontId="3" fillId="2" borderId="1" xfId="2" applyNumberFormat="1" applyFill="1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3" fillId="4" borderId="1" xfId="2" applyFill="1" applyBorder="1" applyAlignment="1">
      <alignment horizontal="center" vertical="center"/>
    </xf>
  </cellXfs>
  <cellStyles count="4">
    <cellStyle name="Köprü" xfId="1" builtinId="8"/>
    <cellStyle name="Normal" xfId="0" builtinId="0"/>
    <cellStyle name="Normal 2" xfId="2" xr:uid="{02F6715E-8823-49B7-AC5E-E66418B554EF}"/>
    <cellStyle name="Normal 3" xfId="3" xr:uid="{B3851D41-E9E2-4534-A8F6-6570A5255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s3 (rad)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'1'!$F$2:$F$362</c:f>
              <c:numCache>
                <c:formatCode>General</c:formatCode>
                <c:ptCount val="361"/>
                <c:pt idx="0">
                  <c:v>0.12532783116806537</c:v>
                </c:pt>
                <c:pt idx="1">
                  <c:v>0.11214561655896342</c:v>
                </c:pt>
                <c:pt idx="2">
                  <c:v>9.8986950855739511E-2</c:v>
                </c:pt>
                <c:pt idx="3">
                  <c:v>8.5853462315015339E-2</c:v>
                </c:pt>
                <c:pt idx="4">
                  <c:v>7.2746791546204531E-2</c:v>
                </c:pt>
                <c:pt idx="5">
                  <c:v>5.9668593393736633E-2</c:v>
                </c:pt>
                <c:pt idx="6">
                  <c:v>4.662053880718587E-2</c:v>
                </c:pt>
                <c:pt idx="7">
                  <c:v>3.3604316702050538E-2</c:v>
                </c:pt>
                <c:pt idx="8">
                  <c:v>2.0621635813718078E-2</c:v>
                </c:pt>
                <c:pt idx="9">
                  <c:v>7.6742265469389335E-3</c:v>
                </c:pt>
                <c:pt idx="10">
                  <c:v>-5.2361571770836047E-3</c:v>
                </c:pt>
                <c:pt idx="11">
                  <c:v>-1.8107736074101394E-2</c:v>
                </c:pt>
                <c:pt idx="12">
                  <c:v>-3.0938703649066937E-2</c:v>
                </c:pt>
                <c:pt idx="13">
                  <c:v>-4.3727224345793785E-2</c:v>
                </c:pt>
                <c:pt idx="14">
                  <c:v>-5.647143169285352E-2</c:v>
                </c:pt>
                <c:pt idx="15">
                  <c:v>-6.9169426444790016E-2</c:v>
                </c:pt>
                <c:pt idx="16">
                  <c:v>-8.181927471800407E-2</c:v>
                </c:pt>
                <c:pt idx="17">
                  <c:v>-9.4419006120949944E-2</c:v>
                </c:pt>
                <c:pt idx="18">
                  <c:v>-0.10696661187859244</c:v>
                </c:pt>
                <c:pt idx="19">
                  <c:v>-0.11946004295140229</c:v>
                </c:pt>
                <c:pt idx="20">
                  <c:v>-0.13189720814951464</c:v>
                </c:pt>
                <c:pt idx="21">
                  <c:v>-0.14427597224305644</c:v>
                </c:pt>
                <c:pt idx="22">
                  <c:v>-0.15659415407004795</c:v>
                </c:pt>
                <c:pt idx="23">
                  <c:v>-0.16884952464371886</c:v>
                </c:pt>
                <c:pt idx="24">
                  <c:v>-0.18103980526154634</c:v>
                </c:pt>
                <c:pt idx="25">
                  <c:v>-0.19316266561882245</c:v>
                </c:pt>
                <c:pt idx="26">
                  <c:v>-0.20521572193009771</c:v>
                </c:pt>
                <c:pt idx="27">
                  <c:v>-0.21719653506242584</c:v>
                </c:pt>
                <c:pt idx="28">
                  <c:v>-0.22910260868495619</c:v>
                </c:pt>
                <c:pt idx="29">
                  <c:v>-0.24093138744008352</c:v>
                </c:pt>
                <c:pt idx="30">
                  <c:v>-0.25268025514207859</c:v>
                </c:pt>
                <c:pt idx="31">
                  <c:v>-0.2643465330098797</c:v>
                </c:pt>
                <c:pt idx="32">
                  <c:v>-0.27592747794153444</c:v>
                </c:pt>
                <c:pt idx="33">
                  <c:v>-0.28742028083864035</c:v>
                </c:pt>
                <c:pt idx="34">
                  <c:v>-0.2988220649900406</c:v>
                </c:pt>
                <c:pt idx="35">
                  <c:v>-0.31012988452499018</c:v>
                </c:pt>
                <c:pt idx="36">
                  <c:v>-0.32134072294702015</c:v>
                </c:pt>
                <c:pt idx="37">
                  <c:v>-0.33245149176077454</c:v>
                </c:pt>
                <c:pt idx="38">
                  <c:v>-0.34345902920520804</c:v>
                </c:pt>
                <c:pt idx="39">
                  <c:v>-0.35436009910766014</c:v>
                </c:pt>
                <c:pt idx="40">
                  <c:v>-0.36515138987450491</c:v>
                </c:pt>
                <c:pt idx="41">
                  <c:v>-0.37582951363527473</c:v>
                </c:pt>
                <c:pt idx="42">
                  <c:v>-0.38639100555837907</c:v>
                </c:pt>
                <c:pt idx="43">
                  <c:v>-0.39683232335776769</c:v>
                </c:pt>
                <c:pt idx="44">
                  <c:v>-0.4071498470111094</c:v>
                </c:pt>
                <c:pt idx="45">
                  <c:v>-0.41733987871126327</c:v>
                </c:pt>
                <c:pt idx="46">
                  <c:v>-0.42739864307397929</c:v>
                </c:pt>
                <c:pt idx="47">
                  <c:v>-0.43732228762586917</c:v>
                </c:pt>
                <c:pt idx="48">
                  <c:v>-0.44710688359770856</c:v>
                </c:pt>
                <c:pt idx="49">
                  <c:v>-0.45674842704903951</c:v>
                </c:pt>
                <c:pt idx="50">
                  <c:v>-0.46624284035081026</c:v>
                </c:pt>
                <c:pt idx="51">
                  <c:v>-0.47558597405338476</c:v>
                </c:pt>
                <c:pt idx="52">
                  <c:v>-0.48477360916763845</c:v>
                </c:pt>
                <c:pt idx="53">
                  <c:v>-0.49380145988699825</c:v>
                </c:pt>
                <c:pt idx="54">
                  <c:v>-0.50266517677812894</c:v>
                </c:pt>
                <c:pt idx="55">
                  <c:v>-0.51136035046748629</c:v>
                </c:pt>
                <c:pt idx="56">
                  <c:v>-0.51988251585010214</c:v>
                </c:pt>
                <c:pt idx="57">
                  <c:v>-0.52822715684567678</c:v>
                </c:pt>
                <c:pt idx="58">
                  <c:v>-0.53638971172531869</c:v>
                </c:pt>
                <c:pt idx="59">
                  <c:v>-0.54436557903000204</c:v>
                </c:pt>
                <c:pt idx="60">
                  <c:v>-0.55215012409902298</c:v>
                </c:pt>
                <c:pt idx="61">
                  <c:v>-0.55973868622333123</c:v>
                </c:pt>
                <c:pt idx="62">
                  <c:v>-0.56712658643462022</c:v>
                </c:pt>
                <c:pt idx="63">
                  <c:v>-0.57430913593641397</c:v>
                </c:pt>
                <c:pt idx="64">
                  <c:v>-0.58128164517810477</c:v>
                </c:pt>
                <c:pt idx="65">
                  <c:v>-0.5880394335669612</c:v>
                </c:pt>
                <c:pt idx="66">
                  <c:v>-0.59457783980656886</c:v>
                </c:pt>
                <c:pt idx="67">
                  <c:v>-0.60089223284299764</c:v>
                </c:pt>
                <c:pt idx="68">
                  <c:v>-0.60697802339228402</c:v>
                </c:pt>
                <c:pt idx="69">
                  <c:v>-0.6128306760146226</c:v>
                </c:pt>
                <c:pt idx="70">
                  <c:v>-0.61844572169208223</c:v>
                </c:pt>
                <c:pt idx="71">
                  <c:v>-0.62381877085780058</c:v>
                </c:pt>
                <c:pt idx="72">
                  <c:v>-0.62894552681560134</c:v>
                </c:pt>
                <c:pt idx="73">
                  <c:v>-0.63382179947998329</c:v>
                </c:pt>
                <c:pt idx="74">
                  <c:v>-0.63844351935760224</c:v>
                </c:pt>
                <c:pt idx="75">
                  <c:v>-0.64280675168290724</c:v>
                </c:pt>
                <c:pt idx="76">
                  <c:v>-0.64690771061270158</c:v>
                </c:pt>
                <c:pt idx="77">
                  <c:v>-0.65074277337727249</c:v>
                </c:pt>
                <c:pt idx="78">
                  <c:v>-0.65430849427959303</c:v>
                </c:pt>
                <c:pt idx="79">
                  <c:v>-0.65760161842914344</c:v>
                </c:pt>
                <c:pt idx="80">
                  <c:v>-0.66061909509332706</c:v>
                </c:pt>
                <c:pt idx="81">
                  <c:v>-0.66335809054743788</c:v>
                </c:pt>
                <c:pt idx="82">
                  <c:v>-0.66581600030383303</c:v>
                </c:pt>
                <c:pt idx="83">
                  <c:v>-0.66799046060247924</c:v>
                </c:pt>
                <c:pt idx="84">
                  <c:v>-0.66987935904847884</c:v>
                </c:pt>
                <c:pt idx="85">
                  <c:v>-0.67148084428754373</c:v>
                </c:pt>
                <c:pt idx="86">
                  <c:v>-0.67279333461769131</c:v>
                </c:pt>
                <c:pt idx="87">
                  <c:v>-0.67381552544460088</c:v>
                </c:pt>
                <c:pt idx="88">
                  <c:v>-0.67454639549898021</c:v>
                </c:pt>
                <c:pt idx="89">
                  <c:v>-0.67498521174678938</c:v>
                </c:pt>
                <c:pt idx="90">
                  <c:v>-0.67513153293703165</c:v>
                </c:pt>
                <c:pt idx="91">
                  <c:v>-0.67498521174678938</c:v>
                </c:pt>
                <c:pt idx="92">
                  <c:v>-0.67454639549898021</c:v>
                </c:pt>
                <c:pt idx="93">
                  <c:v>-0.67381552544460088</c:v>
                </c:pt>
                <c:pt idx="94">
                  <c:v>-0.67279333461769131</c:v>
                </c:pt>
                <c:pt idx="95">
                  <c:v>-0.67148084428754373</c:v>
                </c:pt>
                <c:pt idx="96">
                  <c:v>-0.66987935904847884</c:v>
                </c:pt>
                <c:pt idx="97">
                  <c:v>-0.66799046060247935</c:v>
                </c:pt>
                <c:pt idx="98">
                  <c:v>-0.66581600030383303</c:v>
                </c:pt>
                <c:pt idx="99">
                  <c:v>-0.66335809054743788</c:v>
                </c:pt>
                <c:pt idx="100">
                  <c:v>-0.66061909509332706</c:v>
                </c:pt>
                <c:pt idx="101">
                  <c:v>-0.65760161842914344</c:v>
                </c:pt>
                <c:pt idx="102">
                  <c:v>-0.65430849427959314</c:v>
                </c:pt>
                <c:pt idx="103">
                  <c:v>-0.65074277337727249</c:v>
                </c:pt>
                <c:pt idx="104">
                  <c:v>-0.64690771061270158</c:v>
                </c:pt>
                <c:pt idx="105">
                  <c:v>-0.64280675168290724</c:v>
                </c:pt>
                <c:pt idx="106">
                  <c:v>-0.63844351935760224</c:v>
                </c:pt>
                <c:pt idx="107">
                  <c:v>-0.63382179947998329</c:v>
                </c:pt>
                <c:pt idx="108">
                  <c:v>-0.62894552681560145</c:v>
                </c:pt>
                <c:pt idx="109">
                  <c:v>-0.62381877085780069</c:v>
                </c:pt>
                <c:pt idx="110">
                  <c:v>-0.61844572169208234</c:v>
                </c:pt>
                <c:pt idx="111">
                  <c:v>-0.6128306760146226</c:v>
                </c:pt>
                <c:pt idx="112">
                  <c:v>-0.60697802339228402</c:v>
                </c:pt>
                <c:pt idx="113">
                  <c:v>-0.60089223284299753</c:v>
                </c:pt>
                <c:pt idx="114">
                  <c:v>-0.59457783980656886</c:v>
                </c:pt>
                <c:pt idx="115">
                  <c:v>-0.5880394335669612</c:v>
                </c:pt>
                <c:pt idx="116">
                  <c:v>-0.58128164517810454</c:v>
                </c:pt>
                <c:pt idx="117">
                  <c:v>-0.57430913593641408</c:v>
                </c:pt>
                <c:pt idx="118">
                  <c:v>-0.56712658643462022</c:v>
                </c:pt>
                <c:pt idx="119">
                  <c:v>-0.55973868622333134</c:v>
                </c:pt>
                <c:pt idx="120">
                  <c:v>-0.55215012409902298</c:v>
                </c:pt>
                <c:pt idx="121">
                  <c:v>-0.54436557903000204</c:v>
                </c:pt>
                <c:pt idx="122">
                  <c:v>-0.5363897117253188</c:v>
                </c:pt>
                <c:pt idx="123">
                  <c:v>-0.52822715684567678</c:v>
                </c:pt>
                <c:pt idx="124">
                  <c:v>-0.51988251585010214</c:v>
                </c:pt>
                <c:pt idx="125">
                  <c:v>-0.51136035046748629</c:v>
                </c:pt>
                <c:pt idx="126">
                  <c:v>-0.50266517677812894</c:v>
                </c:pt>
                <c:pt idx="127">
                  <c:v>-0.4938014598869982</c:v>
                </c:pt>
                <c:pt idx="128">
                  <c:v>-0.48477360916763845</c:v>
                </c:pt>
                <c:pt idx="129">
                  <c:v>-0.47558597405338476</c:v>
                </c:pt>
                <c:pt idx="130">
                  <c:v>-0.46624284035081026</c:v>
                </c:pt>
                <c:pt idx="131">
                  <c:v>-0.45674842704903951</c:v>
                </c:pt>
                <c:pt idx="132">
                  <c:v>-0.44710688359770856</c:v>
                </c:pt>
                <c:pt idx="133">
                  <c:v>-0.43732228762586928</c:v>
                </c:pt>
                <c:pt idx="134">
                  <c:v>-0.42739864307397929</c:v>
                </c:pt>
                <c:pt idx="135">
                  <c:v>-0.41733987871126338</c:v>
                </c:pt>
                <c:pt idx="136">
                  <c:v>-0.40714984701110934</c:v>
                </c:pt>
                <c:pt idx="137">
                  <c:v>-0.3968323233577678</c:v>
                </c:pt>
                <c:pt idx="138">
                  <c:v>-0.38639100555837913</c:v>
                </c:pt>
                <c:pt idx="139">
                  <c:v>-0.37582951363527473</c:v>
                </c:pt>
                <c:pt idx="140">
                  <c:v>-0.36515138987450502</c:v>
                </c:pt>
                <c:pt idx="141">
                  <c:v>-0.35436009910766014</c:v>
                </c:pt>
                <c:pt idx="142">
                  <c:v>-0.3434590292052081</c:v>
                </c:pt>
                <c:pt idx="143">
                  <c:v>-0.33245149176077443</c:v>
                </c:pt>
                <c:pt idx="144">
                  <c:v>-0.32134072294702021</c:v>
                </c:pt>
                <c:pt idx="145">
                  <c:v>-0.31012988452499018</c:v>
                </c:pt>
                <c:pt idx="146">
                  <c:v>-0.2988220649900406</c:v>
                </c:pt>
                <c:pt idx="147">
                  <c:v>-0.28742028083864052</c:v>
                </c:pt>
                <c:pt idx="148">
                  <c:v>-0.27592747794153444</c:v>
                </c:pt>
                <c:pt idx="149">
                  <c:v>-0.26434653300987987</c:v>
                </c:pt>
                <c:pt idx="150">
                  <c:v>-0.25268025514207859</c:v>
                </c:pt>
                <c:pt idx="151">
                  <c:v>-0.24093138744008363</c:v>
                </c:pt>
                <c:pt idx="152">
                  <c:v>-0.2291026086849561</c:v>
                </c:pt>
                <c:pt idx="153">
                  <c:v>-0.21719653506242592</c:v>
                </c:pt>
                <c:pt idx="154">
                  <c:v>-0.2052157219300976</c:v>
                </c:pt>
                <c:pt idx="155">
                  <c:v>-0.19316266561882248</c:v>
                </c:pt>
                <c:pt idx="156">
                  <c:v>-0.1810398052615465</c:v>
                </c:pt>
                <c:pt idx="157">
                  <c:v>-0.16884952464371886</c:v>
                </c:pt>
                <c:pt idx="158">
                  <c:v>-0.15659415407004812</c:v>
                </c:pt>
                <c:pt idx="159">
                  <c:v>-0.14427597224305638</c:v>
                </c:pt>
                <c:pt idx="160">
                  <c:v>-0.13189720814951472</c:v>
                </c:pt>
                <c:pt idx="161">
                  <c:v>-0.11946004295140221</c:v>
                </c:pt>
                <c:pt idx="162">
                  <c:v>-0.10696661187859252</c:v>
                </c:pt>
                <c:pt idx="163">
                  <c:v>-9.4419006120949805E-2</c:v>
                </c:pt>
                <c:pt idx="164">
                  <c:v>-8.1819274718004112E-2</c:v>
                </c:pt>
                <c:pt idx="165">
                  <c:v>-6.9169426444790225E-2</c:v>
                </c:pt>
                <c:pt idx="166">
                  <c:v>-5.647143169285352E-2</c:v>
                </c:pt>
                <c:pt idx="167">
                  <c:v>-4.3727224345793916E-2</c:v>
                </c:pt>
                <c:pt idx="168">
                  <c:v>-3.0938703649066916E-2</c:v>
                </c:pt>
                <c:pt idx="169">
                  <c:v>-1.8107736074101526E-2</c:v>
                </c:pt>
                <c:pt idx="170">
                  <c:v>-5.2361571770835821E-3</c:v>
                </c:pt>
                <c:pt idx="171">
                  <c:v>7.6742265469388667E-3</c:v>
                </c:pt>
                <c:pt idx="172">
                  <c:v>2.0621635813718148E-2</c:v>
                </c:pt>
                <c:pt idx="173">
                  <c:v>3.3604316702050496E-2</c:v>
                </c:pt>
                <c:pt idx="174">
                  <c:v>4.6620538807185682E-2</c:v>
                </c:pt>
                <c:pt idx="175">
                  <c:v>5.9668593393736612E-2</c:v>
                </c:pt>
                <c:pt idx="176">
                  <c:v>7.2746791546204365E-2</c:v>
                </c:pt>
                <c:pt idx="177">
                  <c:v>8.5853462315015366E-2</c:v>
                </c:pt>
                <c:pt idx="178">
                  <c:v>9.8986950855739386E-2</c:v>
                </c:pt>
                <c:pt idx="179">
                  <c:v>0.11214561655896348</c:v>
                </c:pt>
                <c:pt idx="180">
                  <c:v>0.12532783116806528</c:v>
                </c:pt>
                <c:pt idx="181">
                  <c:v>0.13853197688194011</c:v>
                </c:pt>
                <c:pt idx="182">
                  <c:v>0.15175644443950254</c:v>
                </c:pt>
                <c:pt idx="183">
                  <c:v>0.16499963118259087</c:v>
                </c:pt>
                <c:pt idx="184">
                  <c:v>0.17825993909366356</c:v>
                </c:pt>
                <c:pt idx="185">
                  <c:v>0.19153577280446513</c:v>
                </c:pt>
                <c:pt idx="186">
                  <c:v>0.20482553757160776</c:v>
                </c:pt>
                <c:pt idx="187">
                  <c:v>0.21812763721476286</c:v>
                </c:pt>
                <c:pt idx="188">
                  <c:v>0.23144047201292722</c:v>
                </c:pt>
                <c:pt idx="189">
                  <c:v>0.24476243655394705</c:v>
                </c:pt>
                <c:pt idx="190">
                  <c:v>0.25809191753223404</c:v>
                </c:pt>
                <c:pt idx="191">
                  <c:v>0.27142729148929973</c:v>
                </c:pt>
                <c:pt idx="192">
                  <c:v>0.28476692249145991</c:v>
                </c:pt>
                <c:pt idx="193">
                  <c:v>0.29810915973872398</c:v>
                </c:pt>
                <c:pt idx="194">
                  <c:v>0.31145233509857456</c:v>
                </c:pt>
                <c:pt idx="195">
                  <c:v>0.32479476055798201</c:v>
                </c:pt>
                <c:pt idx="196">
                  <c:v>0.33813472558664054</c:v>
                </c:pt>
                <c:pt idx="197">
                  <c:v>0.35147049440403649</c:v>
                </c:pt>
                <c:pt idx="198">
                  <c:v>0.36480030314254375</c:v>
                </c:pt>
                <c:pt idx="199">
                  <c:v>0.37812235689834361</c:v>
                </c:pt>
                <c:pt idx="200">
                  <c:v>0.39143482666151019</c:v>
                </c:pt>
                <c:pt idx="201">
                  <c:v>0.40473584611616747</c:v>
                </c:pt>
                <c:pt idx="202">
                  <c:v>0.41802350830113583</c:v>
                </c:pt>
                <c:pt idx="203">
                  <c:v>0.43129586212101967</c:v>
                </c:pt>
                <c:pt idx="204">
                  <c:v>0.44455090869717451</c:v>
                </c:pt>
                <c:pt idx="205">
                  <c:v>0.45778659754749457</c:v>
                </c:pt>
                <c:pt idx="206">
                  <c:v>0.47100082258345161</c:v>
                </c:pt>
                <c:pt idx="207">
                  <c:v>0.48419141791229275</c:v>
                </c:pt>
                <c:pt idx="208">
                  <c:v>0.49735615343181244</c:v>
                </c:pt>
                <c:pt idx="209">
                  <c:v>0.51049273020461183</c:v>
                </c:pt>
                <c:pt idx="210">
                  <c:v>0.52359877559829904</c:v>
                </c:pt>
                <c:pt idx="211">
                  <c:v>0.53667183817764419</c:v>
                </c:pt>
                <c:pt idx="212">
                  <c:v>0.54970938233433819</c:v>
                </c:pt>
                <c:pt idx="213">
                  <c:v>0.56270878263967561</c:v>
                </c:pt>
                <c:pt idx="214">
                  <c:v>0.57566731790527947</c:v>
                </c:pt>
                <c:pt idx="215">
                  <c:v>0.58858216493687787</c:v>
                </c:pt>
                <c:pt idx="216">
                  <c:v>0.60145039196618399</c:v>
                </c:pt>
                <c:pt idx="217">
                  <c:v>0.61426895174616736</c:v>
                </c:pt>
                <c:pt idx="218">
                  <c:v>0.62703467429545334</c:v>
                </c:pt>
                <c:pt idx="219">
                  <c:v>0.63974425927833134</c:v>
                </c:pt>
                <c:pt idx="220">
                  <c:v>0.6523942680079029</c:v>
                </c:pt>
                <c:pt idx="221">
                  <c:v>0.6649811150613969</c:v>
                </c:pt>
                <c:pt idx="222">
                  <c:v>0.67750105949861106</c:v>
                </c:pt>
                <c:pt idx="223">
                  <c:v>0.6899501956769859</c:v>
                </c:pt>
                <c:pt idx="224">
                  <c:v>0.70232444366002178</c:v>
                </c:pt>
                <c:pt idx="225">
                  <c:v>0.71461953921974364</c:v>
                </c:pt>
                <c:pt idx="226">
                  <c:v>0.72683102343888328</c:v>
                </c:pt>
                <c:pt idx="227">
                  <c:v>0.73895423192443721</c:v>
                </c:pt>
                <c:pt idx="228">
                  <c:v>0.750984283651565</c:v>
                </c:pt>
                <c:pt idx="229">
                  <c:v>0.76291606946548185</c:v>
                </c:pt>
                <c:pt idx="230">
                  <c:v>0.77474424027936439</c:v>
                </c:pt>
                <c:pt idx="231">
                  <c:v>0.78646319501849615</c:v>
                </c:pt>
                <c:pt idx="232">
                  <c:v>0.79806706837517505</c:v>
                </c:pt>
                <c:pt idx="233">
                  <c:v>0.80954971845553336</c:v>
                </c:pt>
                <c:pt idx="234">
                  <c:v>0.8209047144186099</c:v>
                </c:pt>
                <c:pt idx="235">
                  <c:v>0.8321253242299782</c:v>
                </c:pt>
                <c:pt idx="236">
                  <c:v>0.84320450267722669</c:v>
                </c:pt>
                <c:pt idx="237">
                  <c:v>0.85413487982269887</c:v>
                </c:pt>
                <c:pt idx="238">
                  <c:v>0.86490875010032398</c:v>
                </c:pt>
                <c:pt idx="239">
                  <c:v>0.87551806229799978</c:v>
                </c:pt>
                <c:pt idx="240">
                  <c:v>0.88595441070483805</c:v>
                </c:pt>
                <c:pt idx="241">
                  <c:v>0.89620902774324374</c:v>
                </c:pt>
                <c:pt idx="242">
                  <c:v>0.90627277844884813</c:v>
                </c:pt>
                <c:pt idx="243">
                  <c:v>0.91613615720594532</c:v>
                </c:pt>
                <c:pt idx="244">
                  <c:v>0.92578928719115705</c:v>
                </c:pt>
                <c:pt idx="245">
                  <c:v>0.93522192302213958</c:v>
                </c:pt>
                <c:pt idx="246">
                  <c:v>0.94442345714919296</c:v>
                </c:pt>
                <c:pt idx="247">
                  <c:v>0.9533829305632836</c:v>
                </c:pt>
                <c:pt idx="248">
                  <c:v>0.96208904842114595</c:v>
                </c:pt>
                <c:pt idx="249">
                  <c:v>0.97053020120334255</c:v>
                </c:pt>
                <c:pt idx="250">
                  <c:v>0.97869449202033076</c:v>
                </c:pt>
                <c:pt idx="251">
                  <c:v>0.98656977066027673</c:v>
                </c:pt>
                <c:pt idx="252">
                  <c:v>0.99414367492589839</c:v>
                </c:pt>
                <c:pt idx="253">
                  <c:v>1.0014036797312589</c:v>
                </c:pt>
                <c:pt idx="254">
                  <c:v>1.0083371543189048</c:v>
                </c:pt>
                <c:pt idx="255">
                  <c:v>1.0149314278094181</c:v>
                </c:pt>
                <c:pt idx="256">
                  <c:v>1.0211738631072067</c:v>
                </c:pt>
                <c:pt idx="257">
                  <c:v>1.0270519389577886</c:v>
                </c:pt>
                <c:pt idx="258">
                  <c:v>1.0325533396853166</c:v>
                </c:pt>
                <c:pt idx="259">
                  <c:v>1.0376660518398495</c:v>
                </c:pt>
                <c:pt idx="260">
                  <c:v>1.0423784666609783</c:v>
                </c:pt>
                <c:pt idx="261">
                  <c:v>1.0466794869303113</c:v>
                </c:pt>
                <c:pt idx="262">
                  <c:v>1.0505586364564614</c:v>
                </c:pt>
                <c:pt idx="263">
                  <c:v>1.0540061701316996</c:v>
                </c:pt>
                <c:pt idx="264">
                  <c:v>1.0570131822408391</c:v>
                </c:pt>
                <c:pt idx="265">
                  <c:v>1.0595717105119256</c:v>
                </c:pt>
                <c:pt idx="266">
                  <c:v>1.0616748332955888</c:v>
                </c:pt>
                <c:pt idx="267">
                  <c:v>1.06331675726244</c:v>
                </c:pt>
                <c:pt idx="268">
                  <c:v>1.064492893127241</c:v>
                </c:pt>
                <c:pt idx="269">
                  <c:v>1.0651999171487549</c:v>
                </c:pt>
                <c:pt idx="270">
                  <c:v>1.0654358165107394</c:v>
                </c:pt>
                <c:pt idx="271">
                  <c:v>1.0651999171487549</c:v>
                </c:pt>
                <c:pt idx="272">
                  <c:v>1.064492893127241</c:v>
                </c:pt>
                <c:pt idx="273">
                  <c:v>1.06331675726244</c:v>
                </c:pt>
                <c:pt idx="274">
                  <c:v>1.0616748332955888</c:v>
                </c:pt>
                <c:pt idx="275">
                  <c:v>1.0595717105119256</c:v>
                </c:pt>
                <c:pt idx="276">
                  <c:v>1.0570131822408391</c:v>
                </c:pt>
                <c:pt idx="277">
                  <c:v>1.0540061701316994</c:v>
                </c:pt>
                <c:pt idx="278">
                  <c:v>1.0505586364564614</c:v>
                </c:pt>
                <c:pt idx="279">
                  <c:v>1.046679486930312</c:v>
                </c:pt>
                <c:pt idx="280">
                  <c:v>1.0423784666609783</c:v>
                </c:pt>
                <c:pt idx="281">
                  <c:v>1.0376660518398491</c:v>
                </c:pt>
                <c:pt idx="282">
                  <c:v>1.0325533396853166</c:v>
                </c:pt>
                <c:pt idx="283">
                  <c:v>1.0270519389577888</c:v>
                </c:pt>
                <c:pt idx="284">
                  <c:v>1.0211738631072067</c:v>
                </c:pt>
                <c:pt idx="285">
                  <c:v>1.0149314278094181</c:v>
                </c:pt>
                <c:pt idx="286">
                  <c:v>1.0083371543189048</c:v>
                </c:pt>
                <c:pt idx="287">
                  <c:v>1.0014036797312589</c:v>
                </c:pt>
                <c:pt idx="288">
                  <c:v>0.99414367492589839</c:v>
                </c:pt>
                <c:pt idx="289">
                  <c:v>0.98656977066027696</c:v>
                </c:pt>
                <c:pt idx="290">
                  <c:v>0.97869449202033032</c:v>
                </c:pt>
                <c:pt idx="291">
                  <c:v>0.97053020120334255</c:v>
                </c:pt>
                <c:pt idx="292">
                  <c:v>0.96208904842114595</c:v>
                </c:pt>
                <c:pt idx="293">
                  <c:v>0.9533829305632836</c:v>
                </c:pt>
                <c:pt idx="294">
                  <c:v>0.94442345714919329</c:v>
                </c:pt>
                <c:pt idx="295">
                  <c:v>0.93522192302213947</c:v>
                </c:pt>
                <c:pt idx="296">
                  <c:v>0.92578928719115727</c:v>
                </c:pt>
                <c:pt idx="297">
                  <c:v>0.91613615720594543</c:v>
                </c:pt>
                <c:pt idx="298">
                  <c:v>0.90627277844884813</c:v>
                </c:pt>
                <c:pt idx="299">
                  <c:v>0.89620902774324351</c:v>
                </c:pt>
                <c:pt idx="300">
                  <c:v>0.88595441070483816</c:v>
                </c:pt>
                <c:pt idx="301">
                  <c:v>0.87551806229799989</c:v>
                </c:pt>
                <c:pt idx="302">
                  <c:v>0.86490875010032431</c:v>
                </c:pt>
                <c:pt idx="303">
                  <c:v>0.85413487982269898</c:v>
                </c:pt>
                <c:pt idx="304">
                  <c:v>0.84320450267722635</c:v>
                </c:pt>
                <c:pt idx="305">
                  <c:v>0.83212532422997854</c:v>
                </c:pt>
                <c:pt idx="306">
                  <c:v>0.8209047144186099</c:v>
                </c:pt>
                <c:pt idx="307">
                  <c:v>0.80954971845553358</c:v>
                </c:pt>
                <c:pt idx="308">
                  <c:v>0.79806706837517472</c:v>
                </c:pt>
                <c:pt idx="309">
                  <c:v>0.78646319501849649</c:v>
                </c:pt>
                <c:pt idx="310">
                  <c:v>0.7747442402793645</c:v>
                </c:pt>
                <c:pt idx="311">
                  <c:v>0.76291606946548185</c:v>
                </c:pt>
                <c:pt idx="312">
                  <c:v>0.75098428365156522</c:v>
                </c:pt>
                <c:pt idx="313">
                  <c:v>0.7389542319244371</c:v>
                </c:pt>
                <c:pt idx="314">
                  <c:v>0.72683102343888328</c:v>
                </c:pt>
                <c:pt idx="315">
                  <c:v>0.71461953921974386</c:v>
                </c:pt>
                <c:pt idx="316">
                  <c:v>0.70232444366002189</c:v>
                </c:pt>
                <c:pt idx="317">
                  <c:v>0.68995019567698579</c:v>
                </c:pt>
                <c:pt idx="318">
                  <c:v>0.67750105949861106</c:v>
                </c:pt>
                <c:pt idx="319">
                  <c:v>0.66498111506139723</c:v>
                </c:pt>
                <c:pt idx="320">
                  <c:v>0.65239426800790323</c:v>
                </c:pt>
                <c:pt idx="321">
                  <c:v>0.63974425927833167</c:v>
                </c:pt>
                <c:pt idx="322">
                  <c:v>0.62703467429545334</c:v>
                </c:pt>
                <c:pt idx="323">
                  <c:v>0.61426895174616725</c:v>
                </c:pt>
                <c:pt idx="324">
                  <c:v>0.60145039196618433</c:v>
                </c:pt>
                <c:pt idx="325">
                  <c:v>0.58858216493687832</c:v>
                </c:pt>
                <c:pt idx="326">
                  <c:v>0.57566731790527925</c:v>
                </c:pt>
                <c:pt idx="327">
                  <c:v>0.56270878263967561</c:v>
                </c:pt>
                <c:pt idx="328">
                  <c:v>0.54970938233433853</c:v>
                </c:pt>
                <c:pt idx="329">
                  <c:v>0.53667183817764452</c:v>
                </c:pt>
                <c:pt idx="330">
                  <c:v>0.52359877559829926</c:v>
                </c:pt>
                <c:pt idx="331">
                  <c:v>0.51049273020461183</c:v>
                </c:pt>
                <c:pt idx="332">
                  <c:v>0.49735615343181244</c:v>
                </c:pt>
                <c:pt idx="333">
                  <c:v>0.48419141791229298</c:v>
                </c:pt>
                <c:pt idx="334">
                  <c:v>0.47100082258345188</c:v>
                </c:pt>
                <c:pt idx="335">
                  <c:v>0.45778659754749446</c:v>
                </c:pt>
                <c:pt idx="336">
                  <c:v>0.44455090869717451</c:v>
                </c:pt>
                <c:pt idx="337">
                  <c:v>0.43129586212102</c:v>
                </c:pt>
                <c:pt idx="338">
                  <c:v>0.4180235083011361</c:v>
                </c:pt>
                <c:pt idx="339">
                  <c:v>0.40473584611616781</c:v>
                </c:pt>
                <c:pt idx="340">
                  <c:v>0.39143482666151019</c:v>
                </c:pt>
                <c:pt idx="341">
                  <c:v>0.37812235689834356</c:v>
                </c:pt>
                <c:pt idx="342">
                  <c:v>0.36480030314254397</c:v>
                </c:pt>
                <c:pt idx="343">
                  <c:v>0.35147049440403683</c:v>
                </c:pt>
                <c:pt idx="344">
                  <c:v>0.33813472558664048</c:v>
                </c:pt>
                <c:pt idx="345">
                  <c:v>0.3247947605579819</c:v>
                </c:pt>
                <c:pt idx="346">
                  <c:v>0.3114523350985749</c:v>
                </c:pt>
                <c:pt idx="347">
                  <c:v>0.29810915973872426</c:v>
                </c:pt>
                <c:pt idx="348">
                  <c:v>0.28476692249146024</c:v>
                </c:pt>
                <c:pt idx="349">
                  <c:v>0.27142729148929962</c:v>
                </c:pt>
                <c:pt idx="350">
                  <c:v>0.25809191753223398</c:v>
                </c:pt>
                <c:pt idx="351">
                  <c:v>0.24476243655394736</c:v>
                </c:pt>
                <c:pt idx="352">
                  <c:v>0.23144047201292747</c:v>
                </c:pt>
                <c:pt idx="353">
                  <c:v>0.21812763721476275</c:v>
                </c:pt>
                <c:pt idx="354">
                  <c:v>0.20482553757160765</c:v>
                </c:pt>
                <c:pt idx="355">
                  <c:v>0.19153577280446543</c:v>
                </c:pt>
                <c:pt idx="356">
                  <c:v>0.17825993909366383</c:v>
                </c:pt>
                <c:pt idx="357">
                  <c:v>0.16499963118259151</c:v>
                </c:pt>
                <c:pt idx="358">
                  <c:v>0.15175644443950248</c:v>
                </c:pt>
                <c:pt idx="359">
                  <c:v>0.13853197688194002</c:v>
                </c:pt>
                <c:pt idx="360">
                  <c:v>0.12532783116806556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4-4870-9C99-04F6B3FBF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270696"/>
        <c:axId val="676273320"/>
      </c:lineChart>
      <c:catAx>
        <c:axId val="676270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76273320"/>
        <c:crosses val="autoZero"/>
        <c:auto val="1"/>
        <c:lblAlgn val="ctr"/>
        <c:lblOffset val="100"/>
        <c:noMultiLvlLbl val="0"/>
      </c:catAx>
      <c:valAx>
        <c:axId val="67627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7627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'1'!$G$1</c:f>
              <c:strCache>
                <c:ptCount val="1"/>
                <c:pt idx="0">
                  <c:v>s4 (cm)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'1'!$G$2:$G$362</c:f>
              <c:numCache>
                <c:formatCode>General</c:formatCode>
                <c:ptCount val="361"/>
                <c:pt idx="0">
                  <c:v>69.686269665968865</c:v>
                </c:pt>
                <c:pt idx="1">
                  <c:v>69.744161577694427</c:v>
                </c:pt>
                <c:pt idx="2">
                  <c:v>69.785916444465798</c:v>
                </c:pt>
                <c:pt idx="3">
                  <c:v>69.811560228802009</c:v>
                </c:pt>
                <c:pt idx="4">
                  <c:v>69.821126263083983</c:v>
                </c:pt>
                <c:pt idx="5">
                  <c:v>69.814655246207337</c:v>
                </c:pt>
                <c:pt idx="6">
                  <c:v>69.792195241024359</c:v>
                </c:pt>
                <c:pt idx="7">
                  <c:v>69.75380167248241</c:v>
                </c:pt>
                <c:pt idx="8">
                  <c:v>69.699537326368741</c:v>
                </c:pt>
                <c:pt idx="9">
                  <c:v>69.629472348573046</c:v>
                </c:pt>
                <c:pt idx="10">
                  <c:v>69.543684244779428</c:v>
                </c:pt>
                <c:pt idx="11">
                  <c:v>69.442257880499909</c:v>
                </c:pt>
                <c:pt idx="12">
                  <c:v>69.325285481359614</c:v>
                </c:pt>
                <c:pt idx="13">
                  <c:v>69.192866633542707</c:v>
                </c:pt>
                <c:pt idx="14">
                  <c:v>69.045108284304618</c:v>
                </c:pt>
                <c:pt idx="15">
                  <c:v>68.882124742452191</c:v>
                </c:pt>
                <c:pt idx="16">
                  <c:v>68.704037678688834</c:v>
                </c:pt>
                <c:pt idx="17">
                  <c:v>68.510976125715047</c:v>
                </c:pt>
                <c:pt idx="18">
                  <c:v>68.303076477968006</c:v>
                </c:pt>
                <c:pt idx="19">
                  <c:v>68.080482490874886</c:v>
                </c:pt>
                <c:pt idx="20">
                  <c:v>67.843345279485419</c:v>
                </c:pt>
                <c:pt idx="21">
                  <c:v>67.591823316337454</c:v>
                </c:pt>
                <c:pt idx="22">
                  <c:v>67.326082428397115</c:v>
                </c:pt>
                <c:pt idx="23">
                  <c:v>67.046295792901077</c:v>
                </c:pt>
                <c:pt idx="24">
                  <c:v>66.752643931912502</c:v>
                </c:pt>
                <c:pt idx="25">
                  <c:v>66.445314705385414</c:v>
                </c:pt>
                <c:pt idx="26">
                  <c:v>66.124503302512593</c:v>
                </c:pt>
                <c:pt idx="27">
                  <c:v>65.790412231111901</c:v>
                </c:pt>
                <c:pt idx="28">
                  <c:v>65.443251304782791</c:v>
                </c:pt>
                <c:pt idx="29">
                  <c:v>65.083237627540342</c:v>
                </c:pt>
                <c:pt idx="30">
                  <c:v>64.710595575607329</c:v>
                </c:pt>
                <c:pt idx="31">
                  <c:v>64.325556776016583</c:v>
                </c:pt>
                <c:pt idx="32">
                  <c:v>63.928360081644868</c:v>
                </c:pt>
                <c:pt idx="33">
                  <c:v>63.519251542266979</c:v>
                </c:pt>
                <c:pt idx="34">
                  <c:v>63.098484371183865</c:v>
                </c:pt>
                <c:pt idx="35">
                  <c:v>62.666318906942053</c:v>
                </c:pt>
                <c:pt idx="36">
                  <c:v>62.223022569622785</c:v>
                </c:pt>
                <c:pt idx="37">
                  <c:v>61.768869811139069</c:v>
                </c:pt>
                <c:pt idx="38">
                  <c:v>61.304142058936442</c:v>
                </c:pt>
                <c:pt idx="39">
                  <c:v>60.829127652450246</c:v>
                </c:pt>
                <c:pt idx="40">
                  <c:v>60.34412177162703</c:v>
                </c:pt>
                <c:pt idx="41">
                  <c:v>59.849426356772852</c:v>
                </c:pt>
                <c:pt idx="42">
                  <c:v>59.345350018944835</c:v>
                </c:pt>
                <c:pt idx="43">
                  <c:v>58.832207940057138</c:v>
                </c:pt>
                <c:pt idx="44">
                  <c:v>58.310321761827169</c:v>
                </c:pt>
                <c:pt idx="45">
                  <c:v>57.78001946264429</c:v>
                </c:pt>
                <c:pt idx="46">
                  <c:v>57.241635221401907</c:v>
                </c:pt>
                <c:pt idx="47">
                  <c:v>56.695509267295279</c:v>
                </c:pt>
                <c:pt idx="48">
                  <c:v>56.141987714553316</c:v>
                </c:pt>
                <c:pt idx="49">
                  <c:v>55.581422381043325</c:v>
                </c:pt>
                <c:pt idx="50">
                  <c:v>55.014170589665397</c:v>
                </c:pt>
                <c:pt idx="51">
                  <c:v>54.440594951438577</c:v>
                </c:pt>
                <c:pt idx="52">
                  <c:v>53.861063129175278</c:v>
                </c:pt>
                <c:pt idx="53">
                  <c:v>53.275947580647063</c:v>
                </c:pt>
                <c:pt idx="54">
                  <c:v>52.685625280162597</c:v>
                </c:pt>
                <c:pt idx="55">
                  <c:v>52.090477417512574</c:v>
                </c:pt>
                <c:pt idx="56">
                  <c:v>51.490889073284933</c:v>
                </c:pt>
                <c:pt idx="57">
                  <c:v>50.887248869622127</c:v>
                </c:pt>
                <c:pt idx="58">
                  <c:v>50.279948595579242</c:v>
                </c:pt>
                <c:pt idx="59">
                  <c:v>49.669382806351166</c:v>
                </c:pt>
                <c:pt idx="60">
                  <c:v>49.055948395769747</c:v>
                </c:pt>
                <c:pt idx="61">
                  <c:v>48.44004414162886</c:v>
                </c:pt>
                <c:pt idx="62">
                  <c:v>47.822070223578578</c:v>
                </c:pt>
                <c:pt idx="63">
                  <c:v>47.202427713539002</c:v>
                </c:pt>
                <c:pt idx="64">
                  <c:v>46.581518038820811</c:v>
                </c:pt>
                <c:pt idx="65">
                  <c:v>45.95974241840284</c:v>
                </c:pt>
                <c:pt idx="66">
                  <c:v>45.337501273105531</c:v>
                </c:pt>
                <c:pt idx="67">
                  <c:v>44.71519361071298</c:v>
                </c:pt>
                <c:pt idx="68">
                  <c:v>44.093216387430907</c:v>
                </c:pt>
                <c:pt idx="69">
                  <c:v>43.471963847423197</c:v>
                </c:pt>
                <c:pt idx="70">
                  <c:v>42.851826842538117</c:v>
                </c:pt>
                <c:pt idx="71">
                  <c:v>42.233192134715964</c:v>
                </c:pt>
                <c:pt idx="72">
                  <c:v>41.616441683953177</c:v>
                </c:pt>
                <c:pt idx="73">
                  <c:v>41.001951925080924</c:v>
                </c:pt>
                <c:pt idx="74">
                  <c:v>40.390093036988418</c:v>
                </c:pt>
                <c:pt idx="75">
                  <c:v>39.781228208277156</c:v>
                </c:pt>
                <c:pt idx="76">
                  <c:v>39.175712903661783</c:v>
                </c:pt>
                <c:pt idx="77">
                  <c:v>38.573894135728914</c:v>
                </c:pt>
                <c:pt idx="78">
                  <c:v>37.976109746916933</c:v>
                </c:pt>
                <c:pt idx="79">
                  <c:v>37.382687706780111</c:v>
                </c:pt>
                <c:pt idx="80">
                  <c:v>36.793945429740425</c:v>
                </c:pt>
                <c:pt idx="81">
                  <c:v>36.210189118603019</c:v>
                </c:pt>
                <c:pt idx="82">
                  <c:v>35.631713139110218</c:v>
                </c:pt>
                <c:pt idx="83">
                  <c:v>35.05879943072987</c:v>
                </c:pt>
                <c:pt idx="84">
                  <c:v>34.491716958712047</c:v>
                </c:pt>
                <c:pt idx="85">
                  <c:v>33.930721212204233</c:v>
                </c:pt>
                <c:pt idx="86">
                  <c:v>33.37605375288846</c:v>
                </c:pt>
                <c:pt idx="87">
                  <c:v>32.827941818197459</c:v>
                </c:pt>
                <c:pt idx="88">
                  <c:v>32.286597982686779</c:v>
                </c:pt>
                <c:pt idx="89">
                  <c:v>31.752219880591692</c:v>
                </c:pt>
                <c:pt idx="90">
                  <c:v>31.224989991991993</c:v>
                </c:pt>
                <c:pt idx="91">
                  <c:v>30.705075494354681</c:v>
                </c:pt>
                <c:pt idx="92">
                  <c:v>30.192628180536715</c:v>
                </c:pt>
                <c:pt idx="93">
                  <c:v>29.687784443620828</c:v>
                </c:pt>
                <c:pt idx="94">
                  <c:v>29.190665328240943</c:v>
                </c:pt>
                <c:pt idx="95">
                  <c:v>28.701376647344741</c:v>
                </c:pt>
                <c:pt idx="96">
                  <c:v>28.220009162652836</c:v>
                </c:pt>
                <c:pt idx="97">
                  <c:v>27.746638826421023</c:v>
                </c:pt>
                <c:pt idx="98">
                  <c:v>27.281327081506294</c:v>
                </c:pt>
                <c:pt idx="99">
                  <c:v>26.824121216189166</c:v>
                </c:pt>
                <c:pt idx="100">
                  <c:v>26.375054769724606</c:v>
                </c:pt>
                <c:pt idx="101">
                  <c:v>25.934147984187419</c:v>
                </c:pt>
                <c:pt idx="102">
                  <c:v>25.501408297851366</c:v>
                </c:pt>
                <c:pt idx="103">
                  <c:v>25.076830875097016</c:v>
                </c:pt>
                <c:pt idx="104">
                  <c:v>24.660399167681717</c:v>
                </c:pt>
                <c:pt idx="105">
                  <c:v>24.252085502125908</c:v>
                </c:pt>
                <c:pt idx="106">
                  <c:v>23.85185168796847</c:v>
                </c:pt>
                <c:pt idx="107">
                  <c:v>23.45964964171672</c:v>
                </c:pt>
                <c:pt idx="108">
                  <c:v>23.075422021456333</c:v>
                </c:pt>
                <c:pt idx="109">
                  <c:v>22.699102867286562</c:v>
                </c:pt>
                <c:pt idx="110">
                  <c:v>22.330618242997989</c:v>
                </c:pt>
                <c:pt idx="111">
                  <c:v>21.969886874705175</c:v>
                </c:pt>
                <c:pt idx="112">
                  <c:v>21.616820782476186</c:v>
                </c:pt>
                <c:pt idx="113">
                  <c:v>21.271325901356555</c:v>
                </c:pt>
                <c:pt idx="114">
                  <c:v>20.933302688557518</c:v>
                </c:pt>
                <c:pt idx="115">
                  <c:v>20.602646713960873</c:v>
                </c:pt>
                <c:pt idx="116">
                  <c:v>20.279249231476172</c:v>
                </c:pt>
                <c:pt idx="117">
                  <c:v>19.96299772916619</c:v>
                </c:pt>
                <c:pt idx="118">
                  <c:v>19.653776456425128</c:v>
                </c:pt>
                <c:pt idx="119">
                  <c:v>19.35146692684863</c:v>
                </c:pt>
                <c:pt idx="120">
                  <c:v>19.055948395769747</c:v>
                </c:pt>
                <c:pt idx="121">
                  <c:v>18.767098311747912</c:v>
                </c:pt>
                <c:pt idx="122">
                  <c:v>18.484792741586951</c:v>
                </c:pt>
                <c:pt idx="123">
                  <c:v>18.208906768720507</c:v>
                </c:pt>
                <c:pt idx="124">
                  <c:v>17.939314865040124</c:v>
                </c:pt>
                <c:pt idx="125">
                  <c:v>17.675891236449811</c:v>
                </c:pt>
                <c:pt idx="126">
                  <c:v>17.418510142614213</c:v>
                </c:pt>
                <c:pt idx="127">
                  <c:v>17.167046191524157</c:v>
                </c:pt>
                <c:pt idx="128">
                  <c:v>16.92137460963578</c:v>
                </c:pt>
                <c:pt idx="129">
                  <c:v>16.681371488448335</c:v>
                </c:pt>
                <c:pt idx="130">
                  <c:v>16.446914008473041</c:v>
                </c:pt>
                <c:pt idx="131">
                  <c:v>16.217880641612886</c:v>
                </c:pt>
                <c:pt idx="132">
                  <c:v>15.994151333021826</c:v>
                </c:pt>
                <c:pt idx="133">
                  <c:v>15.775607663545376</c:v>
                </c:pt>
                <c:pt idx="134">
                  <c:v>15.562132993862065</c:v>
                </c:pt>
                <c:pt idx="135">
                  <c:v>15.353612591451434</c:v>
                </c:pt>
                <c:pt idx="136">
                  <c:v>15.149933741508097</c:v>
                </c:pt>
                <c:pt idx="137">
                  <c:v>14.95098584290691</c:v>
                </c:pt>
                <c:pt idx="138">
                  <c:v>14.756660490301186</c:v>
                </c:pt>
                <c:pt idx="139">
                  <c:v>14.566851543406528</c:v>
                </c:pt>
                <c:pt idx="140">
                  <c:v>14.381455184488352</c:v>
                </c:pt>
                <c:pt idx="141">
                  <c:v>14.200369965031989</c:v>
                </c:pt>
                <c:pt idx="142">
                  <c:v>14.023496842533127</c:v>
                </c:pt>
                <c:pt idx="143">
                  <c:v>13.850739208301491</c:v>
                </c:pt>
                <c:pt idx="144">
                  <c:v>13.682002907125938</c:v>
                </c:pt>
                <c:pt idx="145">
                  <c:v>13.517196249602534</c:v>
                </c:pt>
                <c:pt idx="146">
                  <c:v>13.356230017881366</c:v>
                </c:pt>
                <c:pt idx="147">
                  <c:v>13.199017465541541</c:v>
                </c:pt>
                <c:pt idx="148">
                  <c:v>13.045474312259312</c:v>
                </c:pt>
                <c:pt idx="149">
                  <c:v>12.89551873388984</c:v>
                </c:pt>
                <c:pt idx="150">
                  <c:v>12.749071348541008</c:v>
                </c:pt>
                <c:pt idx="151">
                  <c:v>12.606055199176602</c:v>
                </c:pt>
                <c:pt idx="152">
                  <c:v>12.466395733247175</c:v>
                </c:pt>
                <c:pt idx="153">
                  <c:v>12.330020779809825</c:v>
                </c:pt>
                <c:pt idx="154">
                  <c:v>12.19686052456257</c:v>
                </c:pt>
                <c:pt idx="155">
                  <c:v>12.066847483186418</c:v>
                </c:pt>
                <c:pt idx="156">
                  <c:v>11.939916473356458</c:v>
                </c:pt>
                <c:pt idx="157">
                  <c:v>11.816004585754655</c:v>
                </c:pt>
                <c:pt idx="158">
                  <c:v>11.695051154389873</c:v>
                </c:pt>
                <c:pt idx="159">
                  <c:v>11.576997726505351</c:v>
                </c:pt>
                <c:pt idx="160">
                  <c:v>11.461788032330926</c:v>
                </c:pt>
                <c:pt idx="161">
                  <c:v>11.349367954915877</c:v>
                </c:pt>
                <c:pt idx="162">
                  <c:v>11.239685500258791</c:v>
                </c:pt>
                <c:pt idx="163">
                  <c:v>11.132690767932921</c:v>
                </c:pt>
                <c:pt idx="164">
                  <c:v>11.028335922389701</c:v>
                </c:pt>
                <c:pt idx="165">
                  <c:v>10.926575165108101</c:v>
                </c:pt>
                <c:pt idx="166">
                  <c:v>10.827364707744831</c:v>
                </c:pt>
                <c:pt idx="167">
                  <c:v>10.730662746428603</c:v>
                </c:pt>
                <c:pt idx="168">
                  <c:v>10.636429437331273</c:v>
                </c:pt>
                <c:pt idx="169">
                  <c:v>10.54462687364007</c:v>
                </c:pt>
                <c:pt idx="170">
                  <c:v>10.455219064046943</c:v>
                </c:pt>
                <c:pt idx="171">
                  <c:v>10.368171912864778</c:v>
                </c:pt>
                <c:pt idx="172">
                  <c:v>10.283453201874522</c:v>
                </c:pt>
                <c:pt idx="173">
                  <c:v>10.201032574003094</c:v>
                </c:pt>
                <c:pt idx="174">
                  <c:v>10.120881518927966</c:v>
                </c:pt>
                <c:pt idx="175">
                  <c:v>10.042973360702611</c:v>
                </c:pt>
                <c:pt idx="176">
                  <c:v>9.9672832474945317</c:v>
                </c:pt>
                <c:pt idx="177">
                  <c:v>9.8937881435275834</c:v>
                </c:pt>
                <c:pt idx="178">
                  <c:v>9.8224668233200454</c:v>
                </c:pt>
                <c:pt idx="179">
                  <c:v>9.7532998683109504</c:v>
                </c:pt>
                <c:pt idx="180">
                  <c:v>9.6862696659688581</c:v>
                </c:pt>
                <c:pt idx="181">
                  <c:v>9.6213604114798308</c:v>
                </c:pt>
                <c:pt idx="182">
                  <c:v>9.5585581121145999</c:v>
                </c:pt>
                <c:pt idx="183">
                  <c:v>9.4978505943787788</c:v>
                </c:pt>
                <c:pt idx="184">
                  <c:v>9.4392275140548527</c:v>
                </c:pt>
                <c:pt idx="185">
                  <c:v>9.3826803692501528</c:v>
                </c:pt>
                <c:pt idx="186">
                  <c:v>9.328202516570812</c:v>
                </c:pt>
                <c:pt idx="187">
                  <c:v>9.2757891905491938</c:v>
                </c:pt>
                <c:pt idx="188">
                  <c:v>9.2254375264593698</c:v>
                </c:pt>
                <c:pt idx="189">
                  <c:v>9.177146586663774</c:v>
                </c:pt>
                <c:pt idx="190">
                  <c:v>9.1309173906432619</c:v>
                </c:pt>
                <c:pt idx="191">
                  <c:v>9.0867529488725722</c:v>
                </c:pt>
                <c:pt idx="192">
                  <c:v>9.0446583007135821</c:v>
                </c:pt>
                <c:pt idx="193">
                  <c:v>9.0046405565104095</c:v>
                </c:pt>
                <c:pt idx="194">
                  <c:v>8.9667089440821108</c:v>
                </c:pt>
                <c:pt idx="195">
                  <c:v>8.9308748598216425</c:v>
                </c:pt>
                <c:pt idx="196">
                  <c:v>8.8971519246235147</c:v>
                </c:pt>
                <c:pt idx="197">
                  <c:v>8.865556044876481</c:v>
                </c:pt>
                <c:pt idx="198">
                  <c:v>8.836105478773149</c:v>
                </c:pt>
                <c:pt idx="199">
                  <c:v>8.8088209082035966</c:v>
                </c:pt>
                <c:pt idx="200">
                  <c:v>8.7837255165169026</c:v>
                </c:pt>
                <c:pt idx="201">
                  <c:v>8.7608450724515201</c:v>
                </c:pt>
                <c:pt idx="202">
                  <c:v>8.7402080205526502</c:v>
                </c:pt>
                <c:pt idx="203">
                  <c:v>8.7218455784133226</c:v>
                </c:pt>
                <c:pt idx="204">
                  <c:v>8.7057918410939266</c:v>
                </c:pt>
                <c:pt idx="205">
                  <c:v>8.6920838930938586</c:v>
                </c:pt>
                <c:pt idx="206">
                  <c:v>8.6807619282672235</c:v>
                </c:pt>
                <c:pt idx="207">
                  <c:v>8.6718693780932483</c:v>
                </c:pt>
                <c:pt idx="208">
                  <c:v>8.6654530487299475</c:v>
                </c:pt>
                <c:pt idx="209">
                  <c:v>8.6615632672962981</c:v>
                </c:pt>
                <c:pt idx="210">
                  <c:v>8.6602540378443855</c:v>
                </c:pt>
                <c:pt idx="211">
                  <c:v>8.661583207496605</c:v>
                </c:pt>
                <c:pt idx="212">
                  <c:v>8.6656126432346241</c:v>
                </c:pt>
                <c:pt idx="213">
                  <c:v>8.6724084198350795</c:v>
                </c:pt>
                <c:pt idx="214">
                  <c:v>8.6820410194511268</c:v>
                </c:pt>
                <c:pt idx="215">
                  <c:v>8.69458554333821</c:v>
                </c:pt>
                <c:pt idx="216">
                  <c:v>8.7101219362144988</c:v>
                </c:pt>
                <c:pt idx="217">
                  <c:v>8.7287352237317997</c:v>
                </c:pt>
                <c:pt idx="218">
                  <c:v>8.7505157635069857</c:v>
                </c:pt>
                <c:pt idx="219">
                  <c:v>8.7755595101275894</c:v>
                </c:pt>
                <c:pt idx="220">
                  <c:v>8.8039682944942363</c:v>
                </c:pt>
                <c:pt idx="221">
                  <c:v>8.8358501177944646</c:v>
                </c:pt>
                <c:pt idx="222">
                  <c:v>8.871319460314659</c:v>
                </c:pt>
                <c:pt idx="223">
                  <c:v>8.9104976051849185</c:v>
                </c:pt>
                <c:pt idx="224">
                  <c:v>8.9535129770116448</c:v>
                </c:pt>
                <c:pt idx="225">
                  <c:v>9.0005014951801989</c:v>
                </c:pt>
                <c:pt idx="226">
                  <c:v>9.0516069413984575</c:v>
                </c:pt>
                <c:pt idx="227">
                  <c:v>9.106981340797411</c:v>
                </c:pt>
                <c:pt idx="228">
                  <c:v>9.1667853555981402</c:v>
                </c:pt>
                <c:pt idx="229">
                  <c:v>9.2311886899898177</c:v>
                </c:pt>
                <c:pt idx="230">
                  <c:v>9.3003705044322729</c:v>
                </c:pt>
                <c:pt idx="231">
                  <c:v>9.3745198370899736</c:v>
                </c:pt>
                <c:pt idx="232">
                  <c:v>9.4538360295139867</c:v>
                </c:pt>
                <c:pt idx="233">
                  <c:v>9.5385291530041734</c:v>
                </c:pt>
                <c:pt idx="234">
                  <c:v>9.6288204312974273</c:v>
                </c:pt>
                <c:pt idx="235">
                  <c:v>9.7249426543293005</c:v>
                </c:pt>
                <c:pt idx="236">
                  <c:v>9.8271405767988647</c:v>
                </c:pt>
                <c:pt idx="237">
                  <c:v>9.9356712941240239</c:v>
                </c:pt>
                <c:pt idx="238">
                  <c:v>10.050804587102631</c:v>
                </c:pt>
                <c:pt idx="239">
                  <c:v>10.172823225195314</c:v>
                </c:pt>
                <c:pt idx="240">
                  <c:v>10.302023216823354</c:v>
                </c:pt>
                <c:pt idx="241">
                  <c:v>10.438713993443102</c:v>
                </c:pt>
                <c:pt idx="242">
                  <c:v>10.583218512437622</c:v>
                </c:pt>
                <c:pt idx="243">
                  <c:v>10.735873262090612</c:v>
                </c:pt>
                <c:pt idx="244">
                  <c:v>10.897028150121754</c:v>
                </c:pt>
                <c:pt idx="245">
                  <c:v>11.067046255530093</c:v>
                </c:pt>
                <c:pt idx="246">
                  <c:v>11.246303421892552</c:v>
                </c:pt>
                <c:pt idx="247">
                  <c:v>11.435187668898918</c:v>
                </c:pt>
                <c:pt idx="248">
                  <c:v>11.634098397895055</c:v>
                </c:pt>
                <c:pt idx="249">
                  <c:v>11.843445366697068</c:v>
                </c:pt>
                <c:pt idx="250">
                  <c:v>12.063647409093273</c:v>
                </c:pt>
                <c:pt idx="251">
                  <c:v>12.295130875449848</c:v>
                </c:pt>
                <c:pt idx="252">
                  <c:v>12.538327772868106</c:v>
                </c:pt>
                <c:pt idx="253">
                  <c:v>12.79367358659521</c:v>
                </c:pt>
                <c:pt idx="254">
                  <c:v>13.061604769040059</c:v>
                </c:pt>
                <c:pt idx="255">
                  <c:v>13.342555888931576</c:v>
                </c:pt>
                <c:pt idx="256">
                  <c:v>13.63695644096315</c:v>
                </c:pt>
                <c:pt idx="257">
                  <c:v>13.945227325702755</c:v>
                </c:pt>
                <c:pt idx="258">
                  <c:v>14.267777020513995</c:v>
                </c:pt>
                <c:pt idx="259">
                  <c:v>14.604997474509112</c:v>
                </c:pt>
                <c:pt idx="260">
                  <c:v>14.957259773768424</c:v>
                </c:pt>
                <c:pt idx="261">
                  <c:v>15.324909636700397</c:v>
                </c:pt>
                <c:pt idx="262">
                  <c:v>15.708262812808798</c:v>
                </c:pt>
                <c:pt idx="263">
                  <c:v>16.10760047050038</c:v>
                </c:pt>
                <c:pt idx="264">
                  <c:v>16.523164670029818</c:v>
                </c:pt>
                <c:pt idx="265">
                  <c:v>16.955154025358031</c:v>
                </c:pt>
                <c:pt idx="266">
                  <c:v>17.403719662754536</c:v>
                </c:pt>
                <c:pt idx="267">
                  <c:v>17.868961583720544</c:v>
                </c:pt>
                <c:pt idx="268">
                  <c:v>18.350925534777346</c:v>
                </c:pt>
                <c:pt idx="269">
                  <c:v>18.849600476697088</c:v>
                </c:pt>
                <c:pt idx="270">
                  <c:v>19.364916731037077</c:v>
                </c:pt>
                <c:pt idx="271">
                  <c:v>19.896744862934085</c:v>
                </c:pt>
                <c:pt idx="272">
                  <c:v>20.444895336927409</c:v>
                </c:pt>
                <c:pt idx="273">
                  <c:v>21.009118958297194</c:v>
                </c:pt>
                <c:pt idx="274">
                  <c:v>21.58910808740206</c:v>
                </c:pt>
                <c:pt idx="275">
                  <c:v>22.184498590217515</c:v>
                </c:pt>
                <c:pt idx="276">
                  <c:v>22.794872466089011</c:v>
                </c:pt>
                <c:pt idx="277">
                  <c:v>23.41976107480923</c:v>
                </c:pt>
                <c:pt idx="278">
                  <c:v>24.058648870412735</c:v>
                </c:pt>
                <c:pt idx="279">
                  <c:v>24.710977539114229</c:v>
                </c:pt>
                <c:pt idx="280">
                  <c:v>25.376150433784233</c:v>
                </c:pt>
                <c:pt idx="281">
                  <c:v>26.053537197101814</c:v>
                </c:pt>
                <c:pt idx="282">
                  <c:v>26.74247846957957</c:v>
                </c:pt>
                <c:pt idx="283">
                  <c:v>27.442290586334657</c:v>
                </c:pt>
                <c:pt idx="284">
                  <c:v>28.152270176943205</c:v>
                </c:pt>
                <c:pt idx="285">
                  <c:v>28.871698595082805</c:v>
                </c:pt>
                <c:pt idx="286">
                  <c:v>29.599846118060007</c:v>
                </c:pt>
                <c:pt idx="287">
                  <c:v>30.335975869959427</c:v>
                </c:pt>
                <c:pt idx="288">
                  <c:v>31.079347435364951</c:v>
                </c:pt>
                <c:pt idx="289">
                  <c:v>31.82922014287923</c:v>
                </c:pt>
                <c:pt idx="290">
                  <c:v>32.584856008633409</c:v>
                </c:pt>
                <c:pt idx="291">
                  <c:v>33.345522339415098</c:v>
                </c:pt>
                <c:pt idx="292">
                  <c:v>34.110494002849784</c:v>
                </c:pt>
                <c:pt idx="293">
                  <c:v>34.879055378255337</c:v>
                </c:pt>
                <c:pt idx="294">
                  <c:v>35.650502006440533</c:v>
                </c:pt>
                <c:pt idx="295">
                  <c:v>36.424141959972061</c:v>
                </c:pt>
                <c:pt idx="296">
                  <c:v>37.199296957466402</c:v>
                </c:pt>
                <c:pt idx="297">
                  <c:v>37.975303246463412</c:v>
                </c:pt>
                <c:pt idx="298">
                  <c:v>38.751512279591054</c:v>
                </c:pt>
                <c:pt idx="299">
                  <c:v>39.527291208223332</c:v>
                </c:pt>
                <c:pt idx="300">
                  <c:v>40.302023216823372</c:v>
                </c:pt>
                <c:pt idx="301">
                  <c:v>41.075107719798567</c:v>
                </c:pt>
                <c:pt idx="302">
                  <c:v>41.84596044109491</c:v>
                </c:pt>
                <c:pt idx="303">
                  <c:v>42.614013395025623</c:v>
                </c:pt>
                <c:pt idx="304">
                  <c:v>43.378714785043684</c:v>
                </c:pt>
                <c:pt idx="305">
                  <c:v>44.139528835392063</c:v>
                </c:pt>
                <c:pt idx="306">
                  <c:v>44.895935568845815</c:v>
                </c:pt>
                <c:pt idx="307">
                  <c:v>45.647430542127054</c:v>
                </c:pt>
                <c:pt idx="308">
                  <c:v>46.393524549053495</c:v>
                </c:pt>
                <c:pt idx="309">
                  <c:v>47.133743300080226</c:v>
                </c:pt>
                <c:pt idx="310">
                  <c:v>47.867627085624626</c:v>
                </c:pt>
                <c:pt idx="311">
                  <c:v>48.594730429420252</c:v>
                </c:pt>
                <c:pt idx="312">
                  <c:v>49.314621737129613</c:v>
                </c:pt>
                <c:pt idx="313">
                  <c:v>50.026882944547324</c:v>
                </c:pt>
                <c:pt idx="314">
                  <c:v>50.731109168938289</c:v>
                </c:pt>
                <c:pt idx="315">
                  <c:v>51.426908366373041</c:v>
                </c:pt>
                <c:pt idx="316">
                  <c:v>52.113900997330703</c:v>
                </c:pt>
                <c:pt idx="317">
                  <c:v>52.791719702335158</c:v>
                </c:pt>
                <c:pt idx="318">
                  <c:v>53.460008988958315</c:v>
                </c:pt>
                <c:pt idx="319">
                  <c:v>54.118424931160774</c:v>
                </c:pt>
                <c:pt idx="320">
                  <c:v>54.766634881632903</c:v>
                </c:pt>
                <c:pt idx="321">
                  <c:v>55.404317197545822</c:v>
                </c:pt>
                <c:pt idx="322">
                  <c:v>56.031160979910311</c:v>
                </c:pt>
                <c:pt idx="323">
                  <c:v>56.646865826569382</c:v>
                </c:pt>
                <c:pt idx="324">
                  <c:v>57.251141598711328</c:v>
                </c:pt>
                <c:pt idx="325">
                  <c:v>57.843708200677696</c:v>
                </c:pt>
                <c:pt idx="326">
                  <c:v>58.42429537275364</c:v>
                </c:pt>
                <c:pt idx="327">
                  <c:v>58.992642496560521</c:v>
                </c:pt>
                <c:pt idx="328">
                  <c:v>59.548498412620177</c:v>
                </c:pt>
                <c:pt idx="329">
                  <c:v>60.09162124962333</c:v>
                </c:pt>
                <c:pt idx="330">
                  <c:v>60.621778264910695</c:v>
                </c:pt>
                <c:pt idx="331">
                  <c:v>61.138745695660049</c:v>
                </c:pt>
                <c:pt idx="332">
                  <c:v>61.642308620265567</c:v>
                </c:pt>
                <c:pt idx="333">
                  <c:v>62.132260829395307</c:v>
                </c:pt>
                <c:pt idx="334">
                  <c:v>62.608404706217229</c:v>
                </c:pt>
                <c:pt idx="335">
                  <c:v>63.070551115292865</c:v>
                </c:pt>
                <c:pt idx="336">
                  <c:v>63.518519299649981</c:v>
                </c:pt>
                <c:pt idx="337">
                  <c:v>63.95213678555973</c:v>
                </c:pt>
                <c:pt idx="338">
                  <c:v>64.371239294559899</c:v>
                </c:pt>
                <c:pt idx="339">
                  <c:v>64.775670662283616</c:v>
                </c:pt>
                <c:pt idx="340">
                  <c:v>65.165282763671399</c:v>
                </c:pt>
                <c:pt idx="341">
                  <c:v>65.539935444162609</c:v>
                </c:pt>
                <c:pt idx="342">
                  <c:v>65.899496456482368</c:v>
                </c:pt>
                <c:pt idx="343">
                  <c:v>66.243841402658603</c:v>
                </c:pt>
                <c:pt idx="344">
                  <c:v>66.572853680922648</c:v>
                </c:pt>
                <c:pt idx="345">
                  <c:v>66.886424437165743</c:v>
                </c:pt>
                <c:pt idx="346">
                  <c:v>67.184452520641898</c:v>
                </c:pt>
                <c:pt idx="347">
                  <c:v>67.466844443624524</c:v>
                </c:pt>
                <c:pt idx="348">
                  <c:v>67.733514344741906</c:v>
                </c:pt>
                <c:pt idx="349">
                  <c:v>67.984383955732412</c:v>
                </c:pt>
                <c:pt idx="350">
                  <c:v>68.219382571375746</c:v>
                </c:pt>
                <c:pt idx="351">
                  <c:v>68.438447022372031</c:v>
                </c:pt>
                <c:pt idx="352">
                  <c:v>68.641521650953578</c:v>
                </c:pt>
                <c:pt idx="353">
                  <c:v>68.828558289028521</c:v>
                </c:pt>
                <c:pt idx="354">
                  <c:v>68.999516238667212</c:v>
                </c:pt>
                <c:pt idx="355">
                  <c:v>69.154362254754886</c:v>
                </c:pt>
                <c:pt idx="356">
                  <c:v>69.293070529644311</c:v>
                </c:pt>
                <c:pt idx="357">
                  <c:v>69.415622679653197</c:v>
                </c:pt>
                <c:pt idx="358">
                  <c:v>69.522007733260352</c:v>
                </c:pt>
                <c:pt idx="359">
                  <c:v>69.612222120863308</c:v>
                </c:pt>
                <c:pt idx="360">
                  <c:v>69.686269665968865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C-4FD8-A3D2-9078D6DF0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495808"/>
        <c:axId val="673497448"/>
      </c:lineChart>
      <c:catAx>
        <c:axId val="67349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73497448"/>
        <c:crosses val="autoZero"/>
        <c:auto val="1"/>
        <c:lblAlgn val="ctr"/>
        <c:lblOffset val="100"/>
        <c:noMultiLvlLbl val="0"/>
      </c:catAx>
      <c:valAx>
        <c:axId val="67349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7349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'2'!$E$1</c:f>
              <c:strCache>
                <c:ptCount val="1"/>
                <c:pt idx="0">
                  <c:v>s32 (rad)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'2'!$E$2:$E$74</c:f>
              <c:numCache>
                <c:formatCode>General</c:formatCode>
                <c:ptCount val="73"/>
                <c:pt idx="0">
                  <c:v>0</c:v>
                </c:pt>
                <c:pt idx="1">
                  <c:v>0.23763635310309228</c:v>
                </c:pt>
                <c:pt idx="2">
                  <c:v>0.46232915679685699</c:v>
                </c:pt>
                <c:pt idx="3">
                  <c:v>0.66573904232458203</c:v>
                </c:pt>
                <c:pt idx="4">
                  <c:v>0.84528032482744375</c:v>
                </c:pt>
                <c:pt idx="5">
                  <c:v>1.0023759007378736</c:v>
                </c:pt>
                <c:pt idx="6">
                  <c:v>1.1402160532835495</c:v>
                </c:pt>
                <c:pt idx="7">
                  <c:v>1.2622895359525619</c:v>
                </c:pt>
                <c:pt idx="8">
                  <c:v>1.3717210244112217</c:v>
                </c:pt>
                <c:pt idx="9">
                  <c:v>1.4710822142594531</c:v>
                </c:pt>
                <c:pt idx="10">
                  <c:v>1.5624106217592948</c:v>
                </c:pt>
                <c:pt idx="11">
                  <c:v>-1.4942968877668035</c:v>
                </c:pt>
                <c:pt idx="12">
                  <c:v>-1.4146194558163996</c:v>
                </c:pt>
                <c:pt idx="13">
                  <c:v>-1.3391866515630246</c:v>
                </c:pt>
                <c:pt idx="14">
                  <c:v>-1.2672430803310424</c:v>
                </c:pt>
                <c:pt idx="15">
                  <c:v>-1.1981914722679221</c:v>
                </c:pt>
                <c:pt idx="16">
                  <c:v>-1.1315553655977437</c:v>
                </c:pt>
                <c:pt idx="17">
                  <c:v>-1.0669511515513241</c:v>
                </c:pt>
                <c:pt idx="18">
                  <c:v>-1.0040671092713902</c:v>
                </c:pt>
                <c:pt idx="19">
                  <c:v>-0.94264761119350271</c:v>
                </c:pt>
                <c:pt idx="20">
                  <c:v>-0.88248114604968952</c:v>
                </c:pt>
                <c:pt idx="21">
                  <c:v>-0.82339116743524043</c:v>
                </c:pt>
                <c:pt idx="22">
                  <c:v>-0.76522904379632817</c:v>
                </c:pt>
                <c:pt idx="23">
                  <c:v>-0.70786858092442395</c:v>
                </c:pt>
                <c:pt idx="24">
                  <c:v>-0.65120172919307784</c:v>
                </c:pt>
                <c:pt idx="25">
                  <c:v>-0.59513518965162115</c:v>
                </c:pt>
                <c:pt idx="26">
                  <c:v>-0.53958770676340051</c:v>
                </c:pt>
                <c:pt idx="27">
                  <c:v>-0.48448788906356949</c:v>
                </c:pt>
                <c:pt idx="28">
                  <c:v>-0.42977243804186871</c:v>
                </c:pt>
                <c:pt idx="29">
                  <c:v>-0.37538469419515708</c:v>
                </c:pt>
                <c:pt idx="30">
                  <c:v>-0.32127343032442285</c:v>
                </c:pt>
                <c:pt idx="31">
                  <c:v>-0.26739183781636572</c:v>
                </c:pt>
                <c:pt idx="32">
                  <c:v>-0.21369666330529805</c:v>
                </c:pt>
                <c:pt idx="33">
                  <c:v>-0.16014746179508654</c:v>
                </c:pt>
                <c:pt idx="34">
                  <c:v>-0.10670593877533377</c:v>
                </c:pt>
                <c:pt idx="35">
                  <c:v>-5.333535862130568E-2</c:v>
                </c:pt>
                <c:pt idx="36">
                  <c:v>-7.4870183355526777E-17</c:v>
                </c:pt>
                <c:pt idx="37">
                  <c:v>5.3335358621305527E-2</c:v>
                </c:pt>
                <c:pt idx="38">
                  <c:v>0.10670593877533389</c:v>
                </c:pt>
                <c:pt idx="39">
                  <c:v>0.16014746179508638</c:v>
                </c:pt>
                <c:pt idx="40">
                  <c:v>0.21369666330529791</c:v>
                </c:pt>
                <c:pt idx="41">
                  <c:v>0.26739183781636555</c:v>
                </c:pt>
                <c:pt idx="42">
                  <c:v>0.32127343032442301</c:v>
                </c:pt>
                <c:pt idx="43">
                  <c:v>0.37538469419515719</c:v>
                </c:pt>
                <c:pt idx="44">
                  <c:v>0.4297724380418686</c:v>
                </c:pt>
                <c:pt idx="45">
                  <c:v>0.48448788906356943</c:v>
                </c:pt>
                <c:pt idx="46">
                  <c:v>0.53958770676340029</c:v>
                </c:pt>
                <c:pt idx="47">
                  <c:v>0.59513518965162093</c:v>
                </c:pt>
                <c:pt idx="48">
                  <c:v>0.65120172919307728</c:v>
                </c:pt>
                <c:pt idx="49">
                  <c:v>0.70786858092442406</c:v>
                </c:pt>
                <c:pt idx="50">
                  <c:v>0.76522904379632828</c:v>
                </c:pt>
                <c:pt idx="51">
                  <c:v>0.82339116743524055</c:v>
                </c:pt>
                <c:pt idx="52">
                  <c:v>0.88248114604968952</c:v>
                </c:pt>
                <c:pt idx="53">
                  <c:v>0.94264761119350271</c:v>
                </c:pt>
                <c:pt idx="54">
                  <c:v>1.0040671092713902</c:v>
                </c:pt>
                <c:pt idx="55">
                  <c:v>1.0669511515513239</c:v>
                </c:pt>
                <c:pt idx="56">
                  <c:v>1.1315553655977435</c:v>
                </c:pt>
                <c:pt idx="57">
                  <c:v>1.1981914722679217</c:v>
                </c:pt>
                <c:pt idx="58">
                  <c:v>1.2672430803310426</c:v>
                </c:pt>
                <c:pt idx="59">
                  <c:v>1.3391866515630249</c:v>
                </c:pt>
                <c:pt idx="60">
                  <c:v>1.4146194558163996</c:v>
                </c:pt>
                <c:pt idx="61">
                  <c:v>1.4942968877668033</c:v>
                </c:pt>
                <c:pt idx="62">
                  <c:v>-1.562410621759295</c:v>
                </c:pt>
                <c:pt idx="63">
                  <c:v>-1.4710822142594535</c:v>
                </c:pt>
                <c:pt idx="64">
                  <c:v>-1.3717210244112221</c:v>
                </c:pt>
                <c:pt idx="65">
                  <c:v>-1.2622895359525625</c:v>
                </c:pt>
                <c:pt idx="66">
                  <c:v>-1.1402160532835506</c:v>
                </c:pt>
                <c:pt idx="67">
                  <c:v>-1.0023759007378734</c:v>
                </c:pt>
                <c:pt idx="68">
                  <c:v>-0.84528032482744353</c:v>
                </c:pt>
                <c:pt idx="69">
                  <c:v>-0.66573904232458192</c:v>
                </c:pt>
                <c:pt idx="70">
                  <c:v>-0.46232915679685704</c:v>
                </c:pt>
                <c:pt idx="71">
                  <c:v>-0.23763635310309267</c:v>
                </c:pt>
                <c:pt idx="72">
                  <c:v>-6.7383165019974101E-16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D-4F2D-A5C5-5A2942854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758992"/>
        <c:axId val="664763256"/>
      </c:lineChart>
      <c:catAx>
        <c:axId val="66475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64763256"/>
        <c:crosses val="autoZero"/>
        <c:auto val="1"/>
        <c:lblAlgn val="ctr"/>
        <c:lblOffset val="100"/>
        <c:noMultiLvlLbl val="0"/>
      </c:catAx>
      <c:valAx>
        <c:axId val="66476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6475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'2'!$F$1</c:f>
              <c:strCache>
                <c:ptCount val="1"/>
                <c:pt idx="0">
                  <c:v>s31 (cm)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'2'!$F$3:$F$74</c:f>
              <c:numCache>
                <c:formatCode>General</c:formatCode>
                <c:ptCount val="72"/>
                <c:pt idx="0">
                  <c:v>20.362966688250012</c:v>
                </c:pt>
                <c:pt idx="1">
                  <c:v>21.412383120591667</c:v>
                </c:pt>
                <c:pt idx="2">
                  <c:v>23.047463391598804</c:v>
                </c:pt>
                <c:pt idx="3">
                  <c:v>25.143257743861529</c:v>
                </c:pt>
                <c:pt idx="4">
                  <c:v>27.581062704487977</c:v>
                </c:pt>
                <c:pt idx="5">
                  <c:v>30.26222390092822</c:v>
                </c:pt>
                <c:pt idx="6">
                  <c:v>33.109887186267812</c:v>
                </c:pt>
                <c:pt idx="7">
                  <c:v>36.065619279196277</c:v>
                </c:pt>
                <c:pt idx="8">
                  <c:v>39.08502133083455</c:v>
                </c:pt>
                <c:pt idx="9">
                  <c:v>42.133925792724597</c:v>
                </c:pt>
                <c:pt idx="10">
                  <c:v>-45.18551449356832</c:v>
                </c:pt>
                <c:pt idx="11">
                  <c:v>-48.218253804964775</c:v>
                </c:pt>
                <c:pt idx="12">
                  <c:v>-51.21444808155514</c:v>
                </c:pt>
                <c:pt idx="13">
                  <c:v>-54.159232344967506</c:v>
                </c:pt>
                <c:pt idx="14">
                  <c:v>-57.039869182487564</c:v>
                </c:pt>
                <c:pt idx="15">
                  <c:v>-59.845254749080297</c:v>
                </c:pt>
                <c:pt idx="16">
                  <c:v>-62.565568729306023</c:v>
                </c:pt>
                <c:pt idx="17">
                  <c:v>-65.192024052026483</c:v>
                </c:pt>
                <c:pt idx="18">
                  <c:v>-67.716686345231651</c:v>
                </c:pt>
                <c:pt idx="19">
                  <c:v>-70.13234263888296</c:v>
                </c:pt>
                <c:pt idx="20">
                  <c:v>-72.432405204057019</c:v>
                </c:pt>
                <c:pt idx="21">
                  <c:v>-74.610840712351077</c:v>
                </c:pt>
                <c:pt idx="22">
                  <c:v>-76.662117813830918</c:v>
                </c:pt>
                <c:pt idx="23">
                  <c:v>-78.581168227508556</c:v>
                </c:pt>
                <c:pt idx="24">
                  <c:v>-80.363357819042932</c:v>
                </c:pt>
                <c:pt idx="25">
                  <c:v>-82.004465105829297</c:v>
                </c:pt>
                <c:pt idx="26">
                  <c:v>-83.500665312129158</c:v>
                </c:pt>
                <c:pt idx="27">
                  <c:v>-84.848518584640388</c:v>
                </c:pt>
                <c:pt idx="28">
                  <c:v>-86.04496133134478</c:v>
                </c:pt>
                <c:pt idx="29">
                  <c:v>-87.087299904004894</c:v>
                </c:pt>
                <c:pt idx="30">
                  <c:v>-87.973206035082626</c:v>
                </c:pt>
                <c:pt idx="31">
                  <c:v>-88.700713582393163</c:v>
                </c:pt>
                <c:pt idx="32">
                  <c:v>-89.268216243033052</c:v>
                </c:pt>
                <c:pt idx="33">
                  <c:v>-89.67446598166616</c:v>
                </c:pt>
                <c:pt idx="34">
                  <c:v>-89.918571984063561</c:v>
                </c:pt>
                <c:pt idx="35">
                  <c:v>-90</c:v>
                </c:pt>
                <c:pt idx="36">
                  <c:v>-89.918571984063576</c:v>
                </c:pt>
                <c:pt idx="37">
                  <c:v>-89.67446598166616</c:v>
                </c:pt>
                <c:pt idx="38">
                  <c:v>-89.268216243033066</c:v>
                </c:pt>
                <c:pt idx="39">
                  <c:v>-88.700713582393178</c:v>
                </c:pt>
                <c:pt idx="40">
                  <c:v>-87.97320603508264</c:v>
                </c:pt>
                <c:pt idx="41">
                  <c:v>-87.08729990400488</c:v>
                </c:pt>
                <c:pt idx="42">
                  <c:v>-86.04496133134478</c:v>
                </c:pt>
                <c:pt idx="43">
                  <c:v>-84.848518584640374</c:v>
                </c:pt>
                <c:pt idx="44">
                  <c:v>-83.500665312129144</c:v>
                </c:pt>
                <c:pt idx="45">
                  <c:v>-82.004465105829311</c:v>
                </c:pt>
                <c:pt idx="46">
                  <c:v>-80.363357819042932</c:v>
                </c:pt>
                <c:pt idx="47">
                  <c:v>-78.58116822750857</c:v>
                </c:pt>
                <c:pt idx="48">
                  <c:v>-76.662117813830903</c:v>
                </c:pt>
                <c:pt idx="49">
                  <c:v>-74.610840712351063</c:v>
                </c:pt>
                <c:pt idx="50">
                  <c:v>-72.432405204057005</c:v>
                </c:pt>
                <c:pt idx="51">
                  <c:v>-70.13234263888296</c:v>
                </c:pt>
                <c:pt idx="52">
                  <c:v>-67.716686345231651</c:v>
                </c:pt>
                <c:pt idx="53">
                  <c:v>-65.192024052026483</c:v>
                </c:pt>
                <c:pt idx="54">
                  <c:v>-62.56556872930603</c:v>
                </c:pt>
                <c:pt idx="55">
                  <c:v>-59.845254749080311</c:v>
                </c:pt>
                <c:pt idx="56">
                  <c:v>-57.039869182487585</c:v>
                </c:pt>
                <c:pt idx="57">
                  <c:v>-54.159232344967506</c:v>
                </c:pt>
                <c:pt idx="58">
                  <c:v>-51.21444808155514</c:v>
                </c:pt>
                <c:pt idx="59">
                  <c:v>-48.218253804964775</c:v>
                </c:pt>
                <c:pt idx="60">
                  <c:v>-45.18551449356832</c:v>
                </c:pt>
                <c:pt idx="61">
                  <c:v>42.133925792724604</c:v>
                </c:pt>
                <c:pt idx="62">
                  <c:v>39.085021330834564</c:v>
                </c:pt>
                <c:pt idx="63">
                  <c:v>36.065619279196291</c:v>
                </c:pt>
                <c:pt idx="64">
                  <c:v>33.109887186267827</c:v>
                </c:pt>
                <c:pt idx="65">
                  <c:v>30.262223900928237</c:v>
                </c:pt>
                <c:pt idx="66">
                  <c:v>27.581062704487969</c:v>
                </c:pt>
                <c:pt idx="67">
                  <c:v>25.143257743861525</c:v>
                </c:pt>
                <c:pt idx="68">
                  <c:v>23.047463391598804</c:v>
                </c:pt>
                <c:pt idx="69">
                  <c:v>21.412383120591667</c:v>
                </c:pt>
                <c:pt idx="70">
                  <c:v>20.362966688250015</c:v>
                </c:pt>
                <c:pt idx="7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1A-4C6B-8739-4F465619F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660208"/>
        <c:axId val="711660536"/>
      </c:lineChart>
      <c:catAx>
        <c:axId val="711660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1660536"/>
        <c:crosses val="autoZero"/>
        <c:auto val="1"/>
        <c:lblAlgn val="ctr"/>
        <c:lblOffset val="100"/>
        <c:noMultiLvlLbl val="0"/>
      </c:catAx>
      <c:valAx>
        <c:axId val="71166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166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Yörünge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 Yörünge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'3'!$AG$3:$AG$363</c:f>
              <c:numCache>
                <c:formatCode>General</c:formatCode>
                <c:ptCount val="361"/>
                <c:pt idx="0">
                  <c:v>15</c:v>
                </c:pt>
                <c:pt idx="1">
                  <c:v>14.997715427345868</c:v>
                </c:pt>
                <c:pt idx="2">
                  <c:v>14.990862405286437</c:v>
                </c:pt>
                <c:pt idx="3">
                  <c:v>14.979443021318607</c:v>
                </c:pt>
                <c:pt idx="4">
                  <c:v>14.963460753897364</c:v>
                </c:pt>
                <c:pt idx="5">
                  <c:v>14.942920471376183</c:v>
                </c:pt>
                <c:pt idx="6">
                  <c:v>14.9178284305241</c:v>
                </c:pt>
                <c:pt idx="7">
                  <c:v>14.888192274619829</c:v>
                </c:pt>
                <c:pt idx="8">
                  <c:v>14.854021031123555</c:v>
                </c:pt>
                <c:pt idx="9">
                  <c:v>14.815325108927066</c:v>
                </c:pt>
                <c:pt idx="10">
                  <c:v>14.772116295183121</c:v>
                </c:pt>
                <c:pt idx="11">
                  <c:v>14.72440775171496</c:v>
                </c:pt>
                <c:pt idx="12">
                  <c:v>14.672214011007085</c:v>
                </c:pt>
                <c:pt idx="13">
                  <c:v>14.615550971778529</c:v>
                </c:pt>
                <c:pt idx="14">
                  <c:v>14.554435894139948</c:v>
                </c:pt>
                <c:pt idx="15">
                  <c:v>14.488887394336025</c:v>
                </c:pt>
                <c:pt idx="16">
                  <c:v>14.418925439074783</c:v>
                </c:pt>
                <c:pt idx="17">
                  <c:v>14.344571339445531</c:v>
                </c:pt>
                <c:pt idx="18">
                  <c:v>14.265847744427303</c:v>
                </c:pt>
                <c:pt idx="19">
                  <c:v>14.182778633989752</c:v>
                </c:pt>
                <c:pt idx="20">
                  <c:v>14.095389311788626</c:v>
                </c:pt>
                <c:pt idx="21">
                  <c:v>14.003706397458027</c:v>
                </c:pt>
                <c:pt idx="22">
                  <c:v>13.90775781850181</c:v>
                </c:pt>
                <c:pt idx="23">
                  <c:v>13.807572801786606</c:v>
                </c:pt>
                <c:pt idx="24">
                  <c:v>13.703181864639014</c:v>
                </c:pt>
                <c:pt idx="25">
                  <c:v>13.59461680554975</c:v>
                </c:pt>
                <c:pt idx="26">
                  <c:v>13.481910694487505</c:v>
                </c:pt>
                <c:pt idx="27">
                  <c:v>13.365097862825518</c:v>
                </c:pt>
                <c:pt idx="28">
                  <c:v>13.244213892883906</c:v>
                </c:pt>
                <c:pt idx="29">
                  <c:v>13.119295607090937</c:v>
                </c:pt>
                <c:pt idx="30">
                  <c:v>12.99038105676658</c:v>
                </c:pt>
                <c:pt idx="31">
                  <c:v>12.857509510531685</c:v>
                </c:pt>
                <c:pt idx="32">
                  <c:v>12.72072144234639</c:v>
                </c:pt>
                <c:pt idx="33">
                  <c:v>12.58005851918136</c:v>
                </c:pt>
                <c:pt idx="34">
                  <c:v>12.435563588325625</c:v>
                </c:pt>
                <c:pt idx="35">
                  <c:v>12.287280664334878</c:v>
                </c:pt>
                <c:pt idx="36">
                  <c:v>12.135254915624213</c:v>
                </c:pt>
                <c:pt idx="37">
                  <c:v>11.979532650709393</c:v>
                </c:pt>
                <c:pt idx="38">
                  <c:v>11.820161304100829</c:v>
                </c:pt>
                <c:pt idx="39">
                  <c:v>11.657189421854564</c:v>
                </c:pt>
                <c:pt idx="40">
                  <c:v>11.490666646784669</c:v>
                </c:pt>
                <c:pt idx="41">
                  <c:v>11.320643703341581</c:v>
                </c:pt>
                <c:pt idx="42">
                  <c:v>11.147172382160914</c:v>
                </c:pt>
                <c:pt idx="43">
                  <c:v>10.970305524287557</c:v>
                </c:pt>
                <c:pt idx="44">
                  <c:v>10.790097005079767</c:v>
                </c:pt>
                <c:pt idx="45">
                  <c:v>10.606601717798213</c:v>
                </c:pt>
                <c:pt idx="46">
                  <c:v>10.419875556884959</c:v>
                </c:pt>
                <c:pt idx="47">
                  <c:v>10.229975400937477</c:v>
                </c:pt>
                <c:pt idx="48">
                  <c:v>10.036959095382873</c:v>
                </c:pt>
                <c:pt idx="49">
                  <c:v>9.8408854348576096</c:v>
                </c:pt>
                <c:pt idx="50">
                  <c:v>9.6418141452980901</c:v>
                </c:pt>
                <c:pt idx="51">
                  <c:v>9.4398058657475623</c:v>
                </c:pt>
                <c:pt idx="52">
                  <c:v>9.2349221298848736</c:v>
                </c:pt>
                <c:pt idx="53">
                  <c:v>9.0272253472807265</c:v>
                </c:pt>
                <c:pt idx="54">
                  <c:v>8.8167787843870968</c:v>
                </c:pt>
                <c:pt idx="55">
                  <c:v>8.6036465452656916</c:v>
                </c:pt>
                <c:pt idx="56">
                  <c:v>8.3878935520612021</c:v>
                </c:pt>
                <c:pt idx="57">
                  <c:v>8.1695855252254059</c:v>
                </c:pt>
                <c:pt idx="58">
                  <c:v>7.9487889634980737</c:v>
                </c:pt>
                <c:pt idx="59">
                  <c:v>7.7255711236508127</c:v>
                </c:pt>
                <c:pt idx="60">
                  <c:v>7.5000000000000018</c:v>
                </c:pt>
                <c:pt idx="61">
                  <c:v>7.2721443036950566</c:v>
                </c:pt>
                <c:pt idx="62">
                  <c:v>7.0420734417883626</c:v>
                </c:pt>
                <c:pt idx="63">
                  <c:v>6.8098574960932021</c:v>
                </c:pt>
                <c:pt idx="64">
                  <c:v>6.5755672018361615</c:v>
                </c:pt>
                <c:pt idx="65">
                  <c:v>6.3392739261104918</c:v>
                </c:pt>
                <c:pt idx="66">
                  <c:v>6.1010496461370032</c:v>
                </c:pt>
                <c:pt idx="67">
                  <c:v>5.8609669273391054</c:v>
                </c:pt>
                <c:pt idx="68">
                  <c:v>5.6190989012386794</c:v>
                </c:pt>
                <c:pt idx="69">
                  <c:v>5.3755192431795056</c:v>
                </c:pt>
                <c:pt idx="70">
                  <c:v>5.1303021498850327</c:v>
                </c:pt>
                <c:pt idx="71">
                  <c:v>4.8835223168573512</c:v>
                </c:pt>
                <c:pt idx="72">
                  <c:v>4.6352549156242118</c:v>
                </c:pt>
                <c:pt idx="73">
                  <c:v>4.385575570841052</c:v>
                </c:pt>
                <c:pt idx="74">
                  <c:v>4.1345603372549871</c:v>
                </c:pt>
                <c:pt idx="75">
                  <c:v>3.8822856765378111</c:v>
                </c:pt>
                <c:pt idx="76">
                  <c:v>3.628828433995015</c:v>
                </c:pt>
                <c:pt idx="77">
                  <c:v>3.3742658151579739</c:v>
                </c:pt>
                <c:pt idx="78">
                  <c:v>3.1186753622663916</c:v>
                </c:pt>
                <c:pt idx="79">
                  <c:v>2.8621349306481738</c:v>
                </c:pt>
                <c:pt idx="80">
                  <c:v>2.6047226650039561</c:v>
                </c:pt>
                <c:pt idx="81">
                  <c:v>2.3465169756034641</c:v>
                </c:pt>
                <c:pt idx="82">
                  <c:v>2.0875965144009818</c:v>
                </c:pt>
                <c:pt idx="83">
                  <c:v>1.8280401510772124</c:v>
                </c:pt>
                <c:pt idx="84">
                  <c:v>1.5679269490148018</c:v>
                </c:pt>
                <c:pt idx="85">
                  <c:v>1.3073361412148721</c:v>
                </c:pt>
                <c:pt idx="86">
                  <c:v>1.0463471061618785</c:v>
                </c:pt>
                <c:pt idx="87">
                  <c:v>0.7850393436441595</c:v>
                </c:pt>
                <c:pt idx="88">
                  <c:v>0.52349245053751625</c:v>
                </c:pt>
                <c:pt idx="89">
                  <c:v>0.261786096559254</c:v>
                </c:pt>
                <c:pt idx="90">
                  <c:v>9.1886134118146501E-16</c:v>
                </c:pt>
                <c:pt idx="91">
                  <c:v>-0.26178609655925217</c:v>
                </c:pt>
                <c:pt idx="92">
                  <c:v>-0.52349245053751436</c:v>
                </c:pt>
                <c:pt idx="93">
                  <c:v>-0.78503934364415762</c:v>
                </c:pt>
                <c:pt idx="94">
                  <c:v>-1.0463471061618799</c:v>
                </c:pt>
                <c:pt idx="95">
                  <c:v>-1.3073361412148736</c:v>
                </c:pt>
                <c:pt idx="96">
                  <c:v>-1.5679269490148033</c:v>
                </c:pt>
                <c:pt idx="97">
                  <c:v>-1.8280401510772104</c:v>
                </c:pt>
                <c:pt idx="98">
                  <c:v>-2.0875965144009805</c:v>
                </c:pt>
                <c:pt idx="99">
                  <c:v>-2.3465169756034623</c:v>
                </c:pt>
                <c:pt idx="100">
                  <c:v>-2.6047226650039548</c:v>
                </c:pt>
                <c:pt idx="101">
                  <c:v>-2.862134930648172</c:v>
                </c:pt>
                <c:pt idx="102">
                  <c:v>-3.1186753622663903</c:v>
                </c:pt>
                <c:pt idx="103">
                  <c:v>-3.3742658151579756</c:v>
                </c:pt>
                <c:pt idx="104">
                  <c:v>-3.6288284339950168</c:v>
                </c:pt>
                <c:pt idx="105">
                  <c:v>-3.8822856765378129</c:v>
                </c:pt>
                <c:pt idx="106">
                  <c:v>-4.1345603372549862</c:v>
                </c:pt>
                <c:pt idx="107">
                  <c:v>-4.3855755708410502</c:v>
                </c:pt>
                <c:pt idx="108">
                  <c:v>-4.63525491562421</c:v>
                </c:pt>
                <c:pt idx="109">
                  <c:v>-4.8835223168573494</c:v>
                </c:pt>
                <c:pt idx="110">
                  <c:v>-5.130302149885031</c:v>
                </c:pt>
                <c:pt idx="111">
                  <c:v>-5.3755192431795038</c:v>
                </c:pt>
                <c:pt idx="112">
                  <c:v>-5.6190989012386812</c:v>
                </c:pt>
                <c:pt idx="113">
                  <c:v>-5.8609669273391063</c:v>
                </c:pt>
                <c:pt idx="114">
                  <c:v>-6.1010496461370041</c:v>
                </c:pt>
                <c:pt idx="115">
                  <c:v>-6.33927392611049</c:v>
                </c:pt>
                <c:pt idx="116">
                  <c:v>-6.5755672018361624</c:v>
                </c:pt>
                <c:pt idx="117">
                  <c:v>-6.8098574960932003</c:v>
                </c:pt>
                <c:pt idx="118">
                  <c:v>-7.0420734417883635</c:v>
                </c:pt>
                <c:pt idx="119">
                  <c:v>-7.2721443036950548</c:v>
                </c:pt>
                <c:pt idx="120">
                  <c:v>-7.4999999999999964</c:v>
                </c:pt>
                <c:pt idx="121">
                  <c:v>-7.7255711236508144</c:v>
                </c:pt>
                <c:pt idx="122">
                  <c:v>-7.948788963498072</c:v>
                </c:pt>
                <c:pt idx="123">
                  <c:v>-8.1695855252254059</c:v>
                </c:pt>
                <c:pt idx="124">
                  <c:v>-8.3878935520612004</c:v>
                </c:pt>
                <c:pt idx="125">
                  <c:v>-8.6036465452656916</c:v>
                </c:pt>
                <c:pt idx="126">
                  <c:v>-8.8167787843870951</c:v>
                </c:pt>
                <c:pt idx="127">
                  <c:v>-9.0272253472807265</c:v>
                </c:pt>
                <c:pt idx="128">
                  <c:v>-9.2349221298848736</c:v>
                </c:pt>
                <c:pt idx="129">
                  <c:v>-9.4398058657475588</c:v>
                </c:pt>
                <c:pt idx="130">
                  <c:v>-9.6418141452980901</c:v>
                </c:pt>
                <c:pt idx="131">
                  <c:v>-9.8408854348576078</c:v>
                </c:pt>
                <c:pt idx="132">
                  <c:v>-10.036959095382873</c:v>
                </c:pt>
                <c:pt idx="133">
                  <c:v>-10.229975400937475</c:v>
                </c:pt>
                <c:pt idx="134">
                  <c:v>-10.419875556884961</c:v>
                </c:pt>
                <c:pt idx="135">
                  <c:v>-10.606601717798211</c:v>
                </c:pt>
                <c:pt idx="136">
                  <c:v>-10.790097005079767</c:v>
                </c:pt>
                <c:pt idx="137">
                  <c:v>-10.970305524287557</c:v>
                </c:pt>
                <c:pt idx="138">
                  <c:v>-11.14717238216091</c:v>
                </c:pt>
                <c:pt idx="139">
                  <c:v>-11.320643703341581</c:v>
                </c:pt>
                <c:pt idx="140">
                  <c:v>-11.490666646784668</c:v>
                </c:pt>
                <c:pt idx="141">
                  <c:v>-11.657189421854564</c:v>
                </c:pt>
                <c:pt idx="142">
                  <c:v>-11.820161304100829</c:v>
                </c:pt>
                <c:pt idx="143">
                  <c:v>-11.979532650709395</c:v>
                </c:pt>
                <c:pt idx="144">
                  <c:v>-12.135254915624211</c:v>
                </c:pt>
                <c:pt idx="145">
                  <c:v>-12.28728066433488</c:v>
                </c:pt>
                <c:pt idx="146">
                  <c:v>-12.435563588325625</c:v>
                </c:pt>
                <c:pt idx="147">
                  <c:v>-12.580058519181359</c:v>
                </c:pt>
                <c:pt idx="148">
                  <c:v>-12.72072144234639</c:v>
                </c:pt>
                <c:pt idx="149">
                  <c:v>-12.857509510531683</c:v>
                </c:pt>
                <c:pt idx="150">
                  <c:v>-12.99038105676658</c:v>
                </c:pt>
                <c:pt idx="151">
                  <c:v>-13.119295607090937</c:v>
                </c:pt>
                <c:pt idx="152">
                  <c:v>-13.244213892883906</c:v>
                </c:pt>
                <c:pt idx="153">
                  <c:v>-13.365097862825516</c:v>
                </c:pt>
                <c:pt idx="154">
                  <c:v>-13.481910694487505</c:v>
                </c:pt>
                <c:pt idx="155">
                  <c:v>-13.59461680554975</c:v>
                </c:pt>
                <c:pt idx="156">
                  <c:v>-13.703181864639012</c:v>
                </c:pt>
                <c:pt idx="157">
                  <c:v>-13.807572801786606</c:v>
                </c:pt>
                <c:pt idx="158">
                  <c:v>-13.90775781850181</c:v>
                </c:pt>
                <c:pt idx="159">
                  <c:v>-14.003706397458027</c:v>
                </c:pt>
                <c:pt idx="160">
                  <c:v>-14.095389311788624</c:v>
                </c:pt>
                <c:pt idx="161">
                  <c:v>-14.182778633989752</c:v>
                </c:pt>
                <c:pt idx="162">
                  <c:v>-14.265847744427303</c:v>
                </c:pt>
                <c:pt idx="163">
                  <c:v>-14.344571339445533</c:v>
                </c:pt>
                <c:pt idx="164">
                  <c:v>-14.418925439074783</c:v>
                </c:pt>
                <c:pt idx="165">
                  <c:v>-14.488887394336023</c:v>
                </c:pt>
                <c:pt idx="166">
                  <c:v>-14.554435894139948</c:v>
                </c:pt>
                <c:pt idx="167">
                  <c:v>-14.615550971778527</c:v>
                </c:pt>
                <c:pt idx="168">
                  <c:v>-14.672214011007085</c:v>
                </c:pt>
                <c:pt idx="169">
                  <c:v>-14.72440775171496</c:v>
                </c:pt>
                <c:pt idx="170">
                  <c:v>-14.772116295183121</c:v>
                </c:pt>
                <c:pt idx="171">
                  <c:v>-14.815325108927064</c:v>
                </c:pt>
                <c:pt idx="172">
                  <c:v>-14.854021031123555</c:v>
                </c:pt>
                <c:pt idx="173">
                  <c:v>-14.888192274619829</c:v>
                </c:pt>
                <c:pt idx="174">
                  <c:v>-14.9178284305241</c:v>
                </c:pt>
                <c:pt idx="175">
                  <c:v>-14.942920471376183</c:v>
                </c:pt>
                <c:pt idx="176">
                  <c:v>-14.963460753897364</c:v>
                </c:pt>
                <c:pt idx="177">
                  <c:v>-14.979443021318607</c:v>
                </c:pt>
                <c:pt idx="178">
                  <c:v>-14.990862405286437</c:v>
                </c:pt>
                <c:pt idx="179">
                  <c:v>-14.997715427345868</c:v>
                </c:pt>
                <c:pt idx="180">
                  <c:v>-15</c:v>
                </c:pt>
                <c:pt idx="181">
                  <c:v>-14.997715427345868</c:v>
                </c:pt>
                <c:pt idx="182">
                  <c:v>-14.990862405286437</c:v>
                </c:pt>
                <c:pt idx="183">
                  <c:v>-14.979443021318607</c:v>
                </c:pt>
                <c:pt idx="184">
                  <c:v>-14.963460753897364</c:v>
                </c:pt>
                <c:pt idx="185">
                  <c:v>-14.942920471376183</c:v>
                </c:pt>
                <c:pt idx="186">
                  <c:v>-14.9178284305241</c:v>
                </c:pt>
                <c:pt idx="187">
                  <c:v>-14.888192274619831</c:v>
                </c:pt>
                <c:pt idx="188">
                  <c:v>-14.854021031123553</c:v>
                </c:pt>
                <c:pt idx="189">
                  <c:v>-14.815325108927066</c:v>
                </c:pt>
                <c:pt idx="190">
                  <c:v>-14.772116295183121</c:v>
                </c:pt>
                <c:pt idx="191">
                  <c:v>-14.72440775171496</c:v>
                </c:pt>
                <c:pt idx="192">
                  <c:v>-14.672214011007084</c:v>
                </c:pt>
                <c:pt idx="193">
                  <c:v>-14.615550971778529</c:v>
                </c:pt>
                <c:pt idx="194">
                  <c:v>-14.554435894139948</c:v>
                </c:pt>
                <c:pt idx="195">
                  <c:v>-14.488887394336025</c:v>
                </c:pt>
                <c:pt idx="196">
                  <c:v>-14.418925439074783</c:v>
                </c:pt>
                <c:pt idx="197">
                  <c:v>-14.344571339445531</c:v>
                </c:pt>
                <c:pt idx="198">
                  <c:v>-14.265847744427305</c:v>
                </c:pt>
                <c:pt idx="199">
                  <c:v>-14.18277863398975</c:v>
                </c:pt>
                <c:pt idx="200">
                  <c:v>-14.095389311788626</c:v>
                </c:pt>
                <c:pt idx="201">
                  <c:v>-14.003706397458027</c:v>
                </c:pt>
                <c:pt idx="202">
                  <c:v>-13.90775781850181</c:v>
                </c:pt>
                <c:pt idx="203">
                  <c:v>-13.807572801786606</c:v>
                </c:pt>
                <c:pt idx="204">
                  <c:v>-13.703181864639014</c:v>
                </c:pt>
                <c:pt idx="205">
                  <c:v>-13.594616805549752</c:v>
                </c:pt>
                <c:pt idx="206">
                  <c:v>-13.481910694487503</c:v>
                </c:pt>
                <c:pt idx="207">
                  <c:v>-13.365097862825518</c:v>
                </c:pt>
                <c:pt idx="208">
                  <c:v>-13.244213892883904</c:v>
                </c:pt>
                <c:pt idx="209">
                  <c:v>-13.119295607090939</c:v>
                </c:pt>
                <c:pt idx="210">
                  <c:v>-12.990381056766578</c:v>
                </c:pt>
                <c:pt idx="211">
                  <c:v>-12.857509510531685</c:v>
                </c:pt>
                <c:pt idx="212">
                  <c:v>-12.720721442346392</c:v>
                </c:pt>
                <c:pt idx="213">
                  <c:v>-12.58005851918136</c:v>
                </c:pt>
                <c:pt idx="214">
                  <c:v>-12.435563588325628</c:v>
                </c:pt>
                <c:pt idx="215">
                  <c:v>-12.287280664334878</c:v>
                </c:pt>
                <c:pt idx="216">
                  <c:v>-12.135254915624213</c:v>
                </c:pt>
                <c:pt idx="217">
                  <c:v>-11.979532650709393</c:v>
                </c:pt>
                <c:pt idx="218">
                  <c:v>-11.82016130410083</c:v>
                </c:pt>
                <c:pt idx="219">
                  <c:v>-11.657189421854563</c:v>
                </c:pt>
                <c:pt idx="220">
                  <c:v>-11.490666646784669</c:v>
                </c:pt>
                <c:pt idx="221">
                  <c:v>-11.320643703341581</c:v>
                </c:pt>
                <c:pt idx="222">
                  <c:v>-11.147172382160914</c:v>
                </c:pt>
                <c:pt idx="223">
                  <c:v>-10.970305524287559</c:v>
                </c:pt>
                <c:pt idx="224">
                  <c:v>-10.790097005079765</c:v>
                </c:pt>
                <c:pt idx="225">
                  <c:v>-10.606601717798215</c:v>
                </c:pt>
                <c:pt idx="226">
                  <c:v>-10.419875556884959</c:v>
                </c:pt>
                <c:pt idx="227">
                  <c:v>-10.229975400937478</c:v>
                </c:pt>
                <c:pt idx="228">
                  <c:v>-10.036959095382873</c:v>
                </c:pt>
                <c:pt idx="229">
                  <c:v>-9.8408854348576096</c:v>
                </c:pt>
                <c:pt idx="230">
                  <c:v>-9.6418141452980919</c:v>
                </c:pt>
                <c:pt idx="231">
                  <c:v>-9.4398058657475676</c:v>
                </c:pt>
                <c:pt idx="232">
                  <c:v>-9.2349221298848718</c:v>
                </c:pt>
                <c:pt idx="233">
                  <c:v>-9.0272253472807247</c:v>
                </c:pt>
                <c:pt idx="234">
                  <c:v>-8.8167787843870986</c:v>
                </c:pt>
                <c:pt idx="235">
                  <c:v>-8.6036465452656952</c:v>
                </c:pt>
                <c:pt idx="236">
                  <c:v>-8.3878935520611986</c:v>
                </c:pt>
                <c:pt idx="237">
                  <c:v>-8.1695855252254042</c:v>
                </c:pt>
                <c:pt idx="238">
                  <c:v>-7.9487889634980755</c:v>
                </c:pt>
                <c:pt idx="239">
                  <c:v>-7.7255711236508171</c:v>
                </c:pt>
                <c:pt idx="240">
                  <c:v>-7.5000000000000071</c:v>
                </c:pt>
                <c:pt idx="241">
                  <c:v>-7.2721443036950522</c:v>
                </c:pt>
                <c:pt idx="242">
                  <c:v>-7.0420734417883608</c:v>
                </c:pt>
                <c:pt idx="243">
                  <c:v>-6.8098574960932039</c:v>
                </c:pt>
                <c:pt idx="244">
                  <c:v>-6.5755672018361659</c:v>
                </c:pt>
                <c:pt idx="245">
                  <c:v>-6.3392739261104873</c:v>
                </c:pt>
                <c:pt idx="246">
                  <c:v>-6.1010496461370014</c:v>
                </c:pt>
                <c:pt idx="247">
                  <c:v>-5.8609669273391072</c:v>
                </c:pt>
                <c:pt idx="248">
                  <c:v>-5.6190989012386847</c:v>
                </c:pt>
                <c:pt idx="249">
                  <c:v>-5.3755192431795109</c:v>
                </c:pt>
                <c:pt idx="250">
                  <c:v>-5.1303021498850283</c:v>
                </c:pt>
                <c:pt idx="251">
                  <c:v>-4.8835223168573494</c:v>
                </c:pt>
                <c:pt idx="252">
                  <c:v>-4.6352549156242135</c:v>
                </c:pt>
                <c:pt idx="253">
                  <c:v>-4.3855755708410564</c:v>
                </c:pt>
                <c:pt idx="254">
                  <c:v>-4.1345603372549835</c:v>
                </c:pt>
                <c:pt idx="255">
                  <c:v>-3.8822856765378093</c:v>
                </c:pt>
                <c:pt idx="256">
                  <c:v>-3.6288284339950168</c:v>
                </c:pt>
                <c:pt idx="257">
                  <c:v>-3.3742658151579787</c:v>
                </c:pt>
                <c:pt idx="258">
                  <c:v>-3.118675362266397</c:v>
                </c:pt>
                <c:pt idx="259">
                  <c:v>-2.8621349306481694</c:v>
                </c:pt>
                <c:pt idx="260">
                  <c:v>-2.6047226650039548</c:v>
                </c:pt>
                <c:pt idx="261">
                  <c:v>-2.3465169756034654</c:v>
                </c:pt>
                <c:pt idx="262">
                  <c:v>-2.0875965144009876</c:v>
                </c:pt>
                <c:pt idx="263">
                  <c:v>-1.8280401510772075</c:v>
                </c:pt>
                <c:pt idx="264">
                  <c:v>-1.5679269490148005</c:v>
                </c:pt>
                <c:pt idx="265">
                  <c:v>-1.3073361412148738</c:v>
                </c:pt>
                <c:pt idx="266">
                  <c:v>-1.0463471061618836</c:v>
                </c:pt>
                <c:pt idx="267">
                  <c:v>-0.78503934364416461</c:v>
                </c:pt>
                <c:pt idx="268">
                  <c:v>-0.52349245053751137</c:v>
                </c:pt>
                <c:pt idx="269">
                  <c:v>-0.26178609655925245</c:v>
                </c:pt>
                <c:pt idx="270">
                  <c:v>-2.756584023544395E-15</c:v>
                </c:pt>
                <c:pt idx="271">
                  <c:v>0.26178609655924695</c:v>
                </c:pt>
                <c:pt idx="272">
                  <c:v>0.52349245053751925</c:v>
                </c:pt>
                <c:pt idx="273">
                  <c:v>0.78503934364415917</c:v>
                </c:pt>
                <c:pt idx="274">
                  <c:v>1.0463471061618783</c:v>
                </c:pt>
                <c:pt idx="275">
                  <c:v>1.3073361412148683</c:v>
                </c:pt>
                <c:pt idx="276">
                  <c:v>1.5679269490147947</c:v>
                </c:pt>
                <c:pt idx="277">
                  <c:v>1.8280401510772153</c:v>
                </c:pt>
                <c:pt idx="278">
                  <c:v>2.0875965144009818</c:v>
                </c:pt>
                <c:pt idx="279">
                  <c:v>2.3465169756034601</c:v>
                </c:pt>
                <c:pt idx="280">
                  <c:v>2.6047226650039494</c:v>
                </c:pt>
                <c:pt idx="281">
                  <c:v>2.8621349306481765</c:v>
                </c:pt>
                <c:pt idx="282">
                  <c:v>3.1186753622663912</c:v>
                </c:pt>
                <c:pt idx="283">
                  <c:v>3.3742658151579739</c:v>
                </c:pt>
                <c:pt idx="284">
                  <c:v>3.6288284339950119</c:v>
                </c:pt>
                <c:pt idx="285">
                  <c:v>3.8822856765378044</c:v>
                </c:pt>
                <c:pt idx="286">
                  <c:v>4.1345603372549906</c:v>
                </c:pt>
                <c:pt idx="287">
                  <c:v>4.3855755708410511</c:v>
                </c:pt>
                <c:pt idx="288">
                  <c:v>4.6352549156242082</c:v>
                </c:pt>
                <c:pt idx="289">
                  <c:v>4.8835223168573449</c:v>
                </c:pt>
                <c:pt idx="290">
                  <c:v>5.1303021498850345</c:v>
                </c:pt>
                <c:pt idx="291">
                  <c:v>5.3755192431795056</c:v>
                </c:pt>
                <c:pt idx="292">
                  <c:v>5.6190989012386794</c:v>
                </c:pt>
                <c:pt idx="293">
                  <c:v>5.8609669273391027</c:v>
                </c:pt>
                <c:pt idx="294">
                  <c:v>6.1010496461369961</c:v>
                </c:pt>
                <c:pt idx="295">
                  <c:v>6.3392739261104945</c:v>
                </c:pt>
                <c:pt idx="296">
                  <c:v>6.5755672018361615</c:v>
                </c:pt>
                <c:pt idx="297">
                  <c:v>6.8098574960931995</c:v>
                </c:pt>
                <c:pt idx="298">
                  <c:v>7.0420734417883564</c:v>
                </c:pt>
                <c:pt idx="299">
                  <c:v>7.2721443036950593</c:v>
                </c:pt>
                <c:pt idx="300">
                  <c:v>7.5000000000000018</c:v>
                </c:pt>
                <c:pt idx="301">
                  <c:v>7.7255711236508127</c:v>
                </c:pt>
                <c:pt idx="302">
                  <c:v>7.9487889634980702</c:v>
                </c:pt>
                <c:pt idx="303">
                  <c:v>8.1695855252253988</c:v>
                </c:pt>
                <c:pt idx="304">
                  <c:v>8.3878935520612057</c:v>
                </c:pt>
                <c:pt idx="305">
                  <c:v>8.6036465452656898</c:v>
                </c:pt>
                <c:pt idx="306">
                  <c:v>8.8167787843870933</c:v>
                </c:pt>
                <c:pt idx="307">
                  <c:v>9.0272253472807193</c:v>
                </c:pt>
                <c:pt idx="308">
                  <c:v>9.2349221298848772</c:v>
                </c:pt>
                <c:pt idx="309">
                  <c:v>9.4398058657475623</c:v>
                </c:pt>
                <c:pt idx="310">
                  <c:v>9.6418141452980883</c:v>
                </c:pt>
                <c:pt idx="311">
                  <c:v>9.840885434857606</c:v>
                </c:pt>
                <c:pt idx="312">
                  <c:v>10.036959095382867</c:v>
                </c:pt>
                <c:pt idx="313">
                  <c:v>10.229975400937478</c:v>
                </c:pt>
                <c:pt idx="314">
                  <c:v>10.419875556884959</c:v>
                </c:pt>
                <c:pt idx="315">
                  <c:v>10.60660171779821</c:v>
                </c:pt>
                <c:pt idx="316">
                  <c:v>10.790097005079764</c:v>
                </c:pt>
                <c:pt idx="317">
                  <c:v>10.970305524287561</c:v>
                </c:pt>
                <c:pt idx="318">
                  <c:v>11.147172382160914</c:v>
                </c:pt>
                <c:pt idx="319">
                  <c:v>11.320643703341579</c:v>
                </c:pt>
                <c:pt idx="320">
                  <c:v>11.490666646784668</c:v>
                </c:pt>
                <c:pt idx="321">
                  <c:v>11.657189421854559</c:v>
                </c:pt>
                <c:pt idx="322">
                  <c:v>11.82016130410083</c:v>
                </c:pt>
                <c:pt idx="323">
                  <c:v>11.979532650709393</c:v>
                </c:pt>
                <c:pt idx="324">
                  <c:v>12.135254915624211</c:v>
                </c:pt>
                <c:pt idx="325">
                  <c:v>12.287280664334874</c:v>
                </c:pt>
                <c:pt idx="326">
                  <c:v>12.435563588325628</c:v>
                </c:pt>
                <c:pt idx="327">
                  <c:v>12.58005851918136</c:v>
                </c:pt>
                <c:pt idx="328">
                  <c:v>12.72072144234639</c:v>
                </c:pt>
                <c:pt idx="329">
                  <c:v>12.857509510531681</c:v>
                </c:pt>
                <c:pt idx="330">
                  <c:v>12.990381056766577</c:v>
                </c:pt>
                <c:pt idx="331">
                  <c:v>13.119295607090939</c:v>
                </c:pt>
                <c:pt idx="332">
                  <c:v>13.244213892883904</c:v>
                </c:pt>
                <c:pt idx="333">
                  <c:v>13.365097862825516</c:v>
                </c:pt>
                <c:pt idx="334">
                  <c:v>13.481910694487503</c:v>
                </c:pt>
                <c:pt idx="335">
                  <c:v>13.594616805549752</c:v>
                </c:pt>
                <c:pt idx="336">
                  <c:v>13.703181864639015</c:v>
                </c:pt>
                <c:pt idx="337">
                  <c:v>13.807572801786604</c:v>
                </c:pt>
                <c:pt idx="338">
                  <c:v>13.90775781850181</c:v>
                </c:pt>
                <c:pt idx="339">
                  <c:v>14.003706397458023</c:v>
                </c:pt>
                <c:pt idx="340">
                  <c:v>14.095389311788626</c:v>
                </c:pt>
                <c:pt idx="341">
                  <c:v>14.182778633989752</c:v>
                </c:pt>
                <c:pt idx="342">
                  <c:v>14.265847744427303</c:v>
                </c:pt>
                <c:pt idx="343">
                  <c:v>14.34457133944553</c:v>
                </c:pt>
                <c:pt idx="344">
                  <c:v>14.418925439074783</c:v>
                </c:pt>
                <c:pt idx="345">
                  <c:v>14.488887394336025</c:v>
                </c:pt>
                <c:pt idx="346">
                  <c:v>14.554435894139948</c:v>
                </c:pt>
                <c:pt idx="347">
                  <c:v>14.615550971778527</c:v>
                </c:pt>
                <c:pt idx="348">
                  <c:v>14.672214011007084</c:v>
                </c:pt>
                <c:pt idx="349">
                  <c:v>14.72440775171496</c:v>
                </c:pt>
                <c:pt idx="350">
                  <c:v>14.772116295183121</c:v>
                </c:pt>
                <c:pt idx="351">
                  <c:v>14.815325108927064</c:v>
                </c:pt>
                <c:pt idx="352">
                  <c:v>14.854021031123553</c:v>
                </c:pt>
                <c:pt idx="353">
                  <c:v>14.888192274619831</c:v>
                </c:pt>
                <c:pt idx="354">
                  <c:v>14.9178284305241</c:v>
                </c:pt>
                <c:pt idx="355">
                  <c:v>14.942920471376183</c:v>
                </c:pt>
                <c:pt idx="356">
                  <c:v>14.963460753897364</c:v>
                </c:pt>
                <c:pt idx="357">
                  <c:v>14.979443021318607</c:v>
                </c:pt>
                <c:pt idx="358">
                  <c:v>14.990862405286437</c:v>
                </c:pt>
                <c:pt idx="359">
                  <c:v>14.997715427345868</c:v>
                </c:pt>
                <c:pt idx="360">
                  <c:v>15</c:v>
                </c:pt>
              </c:numCache>
            </c:numRef>
          </c:xVal>
          <c:yVal>
            <c:numRef>
              <c:f>'3'!$AH$3:$AH$363</c:f>
              <c:numCache>
                <c:formatCode>General</c:formatCode>
                <c:ptCount val="361"/>
                <c:pt idx="0">
                  <c:v>0</c:v>
                </c:pt>
                <c:pt idx="1">
                  <c:v>0.26178609655925267</c:v>
                </c:pt>
                <c:pt idx="2">
                  <c:v>0.52349245053751459</c:v>
                </c:pt>
                <c:pt idx="3">
                  <c:v>0.78503934364415751</c:v>
                </c:pt>
                <c:pt idx="4">
                  <c:v>1.0463471061618796</c:v>
                </c:pt>
                <c:pt idx="5">
                  <c:v>1.3073361412148725</c:v>
                </c:pt>
                <c:pt idx="6">
                  <c:v>1.567926949014802</c:v>
                </c:pt>
                <c:pt idx="7">
                  <c:v>1.8280401510772122</c:v>
                </c:pt>
                <c:pt idx="8">
                  <c:v>2.0875965144009814</c:v>
                </c:pt>
                <c:pt idx="9">
                  <c:v>2.3465169756034632</c:v>
                </c:pt>
                <c:pt idx="10">
                  <c:v>2.6047226650039548</c:v>
                </c:pt>
                <c:pt idx="11">
                  <c:v>2.862134930648172</c:v>
                </c:pt>
                <c:pt idx="12">
                  <c:v>3.1186753622663903</c:v>
                </c:pt>
                <c:pt idx="13">
                  <c:v>3.3742658151579752</c:v>
                </c:pt>
                <c:pt idx="14">
                  <c:v>3.6288284339950159</c:v>
                </c:pt>
                <c:pt idx="15">
                  <c:v>3.8822856765378111</c:v>
                </c:pt>
                <c:pt idx="16">
                  <c:v>4.1345603372549871</c:v>
                </c:pt>
                <c:pt idx="17">
                  <c:v>4.385575570841052</c:v>
                </c:pt>
                <c:pt idx="18">
                  <c:v>4.6352549156242109</c:v>
                </c:pt>
                <c:pt idx="19">
                  <c:v>4.8835223168573503</c:v>
                </c:pt>
                <c:pt idx="20">
                  <c:v>5.130302149885031</c:v>
                </c:pt>
                <c:pt idx="21">
                  <c:v>5.3755192431795038</c:v>
                </c:pt>
                <c:pt idx="22">
                  <c:v>5.6190989012386803</c:v>
                </c:pt>
                <c:pt idx="23">
                  <c:v>5.8609669273391063</c:v>
                </c:pt>
                <c:pt idx="24">
                  <c:v>6.1010496461370032</c:v>
                </c:pt>
                <c:pt idx="25">
                  <c:v>6.3392739261104918</c:v>
                </c:pt>
                <c:pt idx="26">
                  <c:v>6.5755672018361615</c:v>
                </c:pt>
                <c:pt idx="27">
                  <c:v>6.8098574960932012</c:v>
                </c:pt>
                <c:pt idx="28">
                  <c:v>7.0420734417883617</c:v>
                </c:pt>
                <c:pt idx="29">
                  <c:v>7.2721443036950557</c:v>
                </c:pt>
                <c:pt idx="30">
                  <c:v>7.4999999999999991</c:v>
                </c:pt>
                <c:pt idx="31">
                  <c:v>7.7255711236508127</c:v>
                </c:pt>
                <c:pt idx="32">
                  <c:v>7.9487889634980737</c:v>
                </c:pt>
                <c:pt idx="33">
                  <c:v>8.1695855252254059</c:v>
                </c:pt>
                <c:pt idx="34">
                  <c:v>8.3878935520612039</c:v>
                </c:pt>
                <c:pt idx="35">
                  <c:v>8.6036465452656898</c:v>
                </c:pt>
                <c:pt idx="36">
                  <c:v>8.8167787843870968</c:v>
                </c:pt>
                <c:pt idx="37">
                  <c:v>9.0272253472807247</c:v>
                </c:pt>
                <c:pt idx="38">
                  <c:v>9.2349221298848736</c:v>
                </c:pt>
                <c:pt idx="39">
                  <c:v>9.4398058657475605</c:v>
                </c:pt>
                <c:pt idx="40">
                  <c:v>9.6418141452980883</c:v>
                </c:pt>
                <c:pt idx="41">
                  <c:v>9.8408854348576096</c:v>
                </c:pt>
                <c:pt idx="42">
                  <c:v>10.036959095382873</c:v>
                </c:pt>
                <c:pt idx="43">
                  <c:v>10.229975400937477</c:v>
                </c:pt>
                <c:pt idx="44">
                  <c:v>10.419875556884959</c:v>
                </c:pt>
                <c:pt idx="45">
                  <c:v>10.606601717798211</c:v>
                </c:pt>
                <c:pt idx="46">
                  <c:v>10.790097005079765</c:v>
                </c:pt>
                <c:pt idx="47">
                  <c:v>10.970305524287557</c:v>
                </c:pt>
                <c:pt idx="48">
                  <c:v>11.147172382160914</c:v>
                </c:pt>
                <c:pt idx="49">
                  <c:v>11.320643703341581</c:v>
                </c:pt>
                <c:pt idx="50">
                  <c:v>11.490666646784669</c:v>
                </c:pt>
                <c:pt idx="51">
                  <c:v>11.657189421854564</c:v>
                </c:pt>
                <c:pt idx="52">
                  <c:v>11.82016130410083</c:v>
                </c:pt>
                <c:pt idx="53">
                  <c:v>11.979532650709393</c:v>
                </c:pt>
                <c:pt idx="54">
                  <c:v>12.135254915624213</c:v>
                </c:pt>
                <c:pt idx="55">
                  <c:v>12.287280664334878</c:v>
                </c:pt>
                <c:pt idx="56">
                  <c:v>12.435563588325627</c:v>
                </c:pt>
                <c:pt idx="57">
                  <c:v>12.58005851918136</c:v>
                </c:pt>
                <c:pt idx="58">
                  <c:v>12.72072144234639</c:v>
                </c:pt>
                <c:pt idx="59">
                  <c:v>12.857509510531685</c:v>
                </c:pt>
                <c:pt idx="60">
                  <c:v>12.990381056766578</c:v>
                </c:pt>
                <c:pt idx="61">
                  <c:v>13.119295607090937</c:v>
                </c:pt>
                <c:pt idx="62">
                  <c:v>13.244213892883904</c:v>
                </c:pt>
                <c:pt idx="63">
                  <c:v>13.365097862825516</c:v>
                </c:pt>
                <c:pt idx="64">
                  <c:v>13.481910694487505</c:v>
                </c:pt>
                <c:pt idx="65">
                  <c:v>13.59461680554975</c:v>
                </c:pt>
                <c:pt idx="66">
                  <c:v>13.703181864639014</c:v>
                </c:pt>
                <c:pt idx="67">
                  <c:v>13.807572801786606</c:v>
                </c:pt>
                <c:pt idx="68">
                  <c:v>13.90775781850181</c:v>
                </c:pt>
                <c:pt idx="69">
                  <c:v>14.003706397458027</c:v>
                </c:pt>
                <c:pt idx="70">
                  <c:v>14.095389311788624</c:v>
                </c:pt>
                <c:pt idx="71">
                  <c:v>14.18277863398975</c:v>
                </c:pt>
                <c:pt idx="72">
                  <c:v>14.265847744427303</c:v>
                </c:pt>
                <c:pt idx="73">
                  <c:v>14.344571339445531</c:v>
                </c:pt>
                <c:pt idx="74">
                  <c:v>14.418925439074783</c:v>
                </c:pt>
                <c:pt idx="75">
                  <c:v>14.488887394336025</c:v>
                </c:pt>
                <c:pt idx="76">
                  <c:v>14.554435894139948</c:v>
                </c:pt>
                <c:pt idx="77">
                  <c:v>14.615550971778529</c:v>
                </c:pt>
                <c:pt idx="78">
                  <c:v>14.672214011007084</c:v>
                </c:pt>
                <c:pt idx="79">
                  <c:v>14.72440775171496</c:v>
                </c:pt>
                <c:pt idx="80">
                  <c:v>14.772116295183121</c:v>
                </c:pt>
                <c:pt idx="81">
                  <c:v>14.815325108927066</c:v>
                </c:pt>
                <c:pt idx="82">
                  <c:v>14.854021031123555</c:v>
                </c:pt>
                <c:pt idx="83">
                  <c:v>14.888192274619829</c:v>
                </c:pt>
                <c:pt idx="84">
                  <c:v>14.9178284305241</c:v>
                </c:pt>
                <c:pt idx="85">
                  <c:v>14.942920471376183</c:v>
                </c:pt>
                <c:pt idx="86">
                  <c:v>14.963460753897364</c:v>
                </c:pt>
                <c:pt idx="87">
                  <c:v>14.979443021318607</c:v>
                </c:pt>
                <c:pt idx="88">
                  <c:v>14.990862405286437</c:v>
                </c:pt>
                <c:pt idx="89">
                  <c:v>14.997715427345868</c:v>
                </c:pt>
                <c:pt idx="90">
                  <c:v>15</c:v>
                </c:pt>
                <c:pt idx="91">
                  <c:v>14.997715427345868</c:v>
                </c:pt>
                <c:pt idx="92">
                  <c:v>14.990862405286437</c:v>
                </c:pt>
                <c:pt idx="93">
                  <c:v>14.979443021318607</c:v>
                </c:pt>
                <c:pt idx="94">
                  <c:v>14.963460753897364</c:v>
                </c:pt>
                <c:pt idx="95">
                  <c:v>14.942920471376183</c:v>
                </c:pt>
                <c:pt idx="96">
                  <c:v>14.9178284305241</c:v>
                </c:pt>
                <c:pt idx="97">
                  <c:v>14.888192274619831</c:v>
                </c:pt>
                <c:pt idx="98">
                  <c:v>14.854021031123555</c:v>
                </c:pt>
                <c:pt idx="99">
                  <c:v>14.815325108927066</c:v>
                </c:pt>
                <c:pt idx="100">
                  <c:v>14.772116295183121</c:v>
                </c:pt>
                <c:pt idx="101">
                  <c:v>14.72440775171496</c:v>
                </c:pt>
                <c:pt idx="102">
                  <c:v>14.672214011007085</c:v>
                </c:pt>
                <c:pt idx="103">
                  <c:v>14.615550971778529</c:v>
                </c:pt>
                <c:pt idx="104">
                  <c:v>14.554435894139948</c:v>
                </c:pt>
                <c:pt idx="105">
                  <c:v>14.488887394336025</c:v>
                </c:pt>
                <c:pt idx="106">
                  <c:v>14.418925439074783</c:v>
                </c:pt>
                <c:pt idx="107">
                  <c:v>14.344571339445533</c:v>
                </c:pt>
                <c:pt idx="108">
                  <c:v>14.265847744427305</c:v>
                </c:pt>
                <c:pt idx="109">
                  <c:v>14.182778633989752</c:v>
                </c:pt>
                <c:pt idx="110">
                  <c:v>14.095389311788626</c:v>
                </c:pt>
                <c:pt idx="111">
                  <c:v>14.003706397458027</c:v>
                </c:pt>
                <c:pt idx="112">
                  <c:v>13.90775781850181</c:v>
                </c:pt>
                <c:pt idx="113">
                  <c:v>13.807572801786604</c:v>
                </c:pt>
                <c:pt idx="114">
                  <c:v>13.703181864639014</c:v>
                </c:pt>
                <c:pt idx="115">
                  <c:v>13.594616805549752</c:v>
                </c:pt>
                <c:pt idx="116">
                  <c:v>13.481910694487503</c:v>
                </c:pt>
                <c:pt idx="117">
                  <c:v>13.365097862825518</c:v>
                </c:pt>
                <c:pt idx="118">
                  <c:v>13.244213892883904</c:v>
                </c:pt>
                <c:pt idx="119">
                  <c:v>13.119295607090939</c:v>
                </c:pt>
                <c:pt idx="120">
                  <c:v>12.99038105676658</c:v>
                </c:pt>
                <c:pt idx="121">
                  <c:v>12.857509510531685</c:v>
                </c:pt>
                <c:pt idx="122">
                  <c:v>12.720721442346392</c:v>
                </c:pt>
                <c:pt idx="123">
                  <c:v>12.580058519181359</c:v>
                </c:pt>
                <c:pt idx="124">
                  <c:v>12.435563588325627</c:v>
                </c:pt>
                <c:pt idx="125">
                  <c:v>12.287280664334876</c:v>
                </c:pt>
                <c:pt idx="126">
                  <c:v>12.135254915624213</c:v>
                </c:pt>
                <c:pt idx="127">
                  <c:v>11.979532650709391</c:v>
                </c:pt>
                <c:pt idx="128">
                  <c:v>11.82016130410083</c:v>
                </c:pt>
                <c:pt idx="129">
                  <c:v>11.657189421854564</c:v>
                </c:pt>
                <c:pt idx="130">
                  <c:v>11.490666646784669</c:v>
                </c:pt>
                <c:pt idx="131">
                  <c:v>11.320643703341581</c:v>
                </c:pt>
                <c:pt idx="132">
                  <c:v>11.147172382160914</c:v>
                </c:pt>
                <c:pt idx="133">
                  <c:v>10.970305524287559</c:v>
                </c:pt>
                <c:pt idx="134">
                  <c:v>10.790097005079765</c:v>
                </c:pt>
                <c:pt idx="135">
                  <c:v>10.606601717798213</c:v>
                </c:pt>
                <c:pt idx="136">
                  <c:v>10.419875556884957</c:v>
                </c:pt>
                <c:pt idx="137">
                  <c:v>10.229975400937478</c:v>
                </c:pt>
                <c:pt idx="138">
                  <c:v>10.036959095382874</c:v>
                </c:pt>
                <c:pt idx="139">
                  <c:v>9.8408854348576096</c:v>
                </c:pt>
                <c:pt idx="140">
                  <c:v>9.6418141452980919</c:v>
                </c:pt>
                <c:pt idx="141">
                  <c:v>9.4398058657475605</c:v>
                </c:pt>
                <c:pt idx="142">
                  <c:v>9.2349221298848754</c:v>
                </c:pt>
                <c:pt idx="143">
                  <c:v>9.0272253472807229</c:v>
                </c:pt>
                <c:pt idx="144">
                  <c:v>8.8167787843870986</c:v>
                </c:pt>
                <c:pt idx="145">
                  <c:v>8.6036465452656898</c:v>
                </c:pt>
                <c:pt idx="146">
                  <c:v>8.3878935520612039</c:v>
                </c:pt>
                <c:pt idx="147">
                  <c:v>8.1695855252254095</c:v>
                </c:pt>
                <c:pt idx="148">
                  <c:v>7.9487889634980737</c:v>
                </c:pt>
                <c:pt idx="149">
                  <c:v>7.7255711236508153</c:v>
                </c:pt>
                <c:pt idx="150">
                  <c:v>7.4999999999999991</c:v>
                </c:pt>
                <c:pt idx="151">
                  <c:v>7.2721443036950575</c:v>
                </c:pt>
                <c:pt idx="152">
                  <c:v>7.0420734417883608</c:v>
                </c:pt>
                <c:pt idx="153">
                  <c:v>6.809857496093203</c:v>
                </c:pt>
                <c:pt idx="154">
                  <c:v>6.5755672018361597</c:v>
                </c:pt>
                <c:pt idx="155">
                  <c:v>6.3392739261104927</c:v>
                </c:pt>
                <c:pt idx="156">
                  <c:v>6.1010496461370067</c:v>
                </c:pt>
                <c:pt idx="157">
                  <c:v>5.8609669273391063</c:v>
                </c:pt>
                <c:pt idx="158">
                  <c:v>5.6190989012386838</c:v>
                </c:pt>
                <c:pt idx="159">
                  <c:v>5.3755192431795029</c:v>
                </c:pt>
                <c:pt idx="160">
                  <c:v>5.1303021498850327</c:v>
                </c:pt>
                <c:pt idx="161">
                  <c:v>4.8835223168573485</c:v>
                </c:pt>
                <c:pt idx="162">
                  <c:v>4.6352549156242127</c:v>
                </c:pt>
                <c:pt idx="163">
                  <c:v>4.3855755708410493</c:v>
                </c:pt>
                <c:pt idx="164">
                  <c:v>4.1345603372549879</c:v>
                </c:pt>
                <c:pt idx="165">
                  <c:v>3.8822856765378151</c:v>
                </c:pt>
                <c:pt idx="166">
                  <c:v>3.6288284339950159</c:v>
                </c:pt>
                <c:pt idx="167">
                  <c:v>3.3742658151579779</c:v>
                </c:pt>
                <c:pt idx="168">
                  <c:v>3.1186753622663899</c:v>
                </c:pt>
                <c:pt idx="169">
                  <c:v>2.8621349306481747</c:v>
                </c:pt>
                <c:pt idx="170">
                  <c:v>2.6047226650039543</c:v>
                </c:pt>
                <c:pt idx="171">
                  <c:v>2.3465169756034645</c:v>
                </c:pt>
                <c:pt idx="172">
                  <c:v>2.08759651440098</c:v>
                </c:pt>
                <c:pt idx="173">
                  <c:v>1.8280401510772131</c:v>
                </c:pt>
                <c:pt idx="174">
                  <c:v>1.567926949014806</c:v>
                </c:pt>
                <c:pt idx="175">
                  <c:v>1.307336141214873</c:v>
                </c:pt>
                <c:pt idx="176">
                  <c:v>1.0463471061618828</c:v>
                </c:pt>
                <c:pt idx="177">
                  <c:v>0.78503934364415706</c:v>
                </c:pt>
                <c:pt idx="178">
                  <c:v>0.52349245053751714</c:v>
                </c:pt>
                <c:pt idx="179">
                  <c:v>0.26178609655925156</c:v>
                </c:pt>
                <c:pt idx="180">
                  <c:v>1.83772268236293E-15</c:v>
                </c:pt>
                <c:pt idx="181">
                  <c:v>-0.26178609655925456</c:v>
                </c:pt>
                <c:pt idx="182">
                  <c:v>-0.52349245053751348</c:v>
                </c:pt>
                <c:pt idx="183">
                  <c:v>-0.7850393436441534</c:v>
                </c:pt>
                <c:pt idx="184">
                  <c:v>-1.0463471061618792</c:v>
                </c:pt>
                <c:pt idx="185">
                  <c:v>-1.3073361412148692</c:v>
                </c:pt>
                <c:pt idx="186">
                  <c:v>-1.5679269490148025</c:v>
                </c:pt>
                <c:pt idx="187">
                  <c:v>-1.8280401510772097</c:v>
                </c:pt>
                <c:pt idx="188">
                  <c:v>-2.0875965144009827</c:v>
                </c:pt>
                <c:pt idx="189">
                  <c:v>-2.346516975603461</c:v>
                </c:pt>
                <c:pt idx="190">
                  <c:v>-2.604722665003957</c:v>
                </c:pt>
                <c:pt idx="191">
                  <c:v>-2.8621349306481707</c:v>
                </c:pt>
                <c:pt idx="192">
                  <c:v>-3.1186753622663925</c:v>
                </c:pt>
                <c:pt idx="193">
                  <c:v>-3.3742658151579747</c:v>
                </c:pt>
                <c:pt idx="194">
                  <c:v>-3.6288284339950128</c:v>
                </c:pt>
                <c:pt idx="195">
                  <c:v>-3.882285676537812</c:v>
                </c:pt>
                <c:pt idx="196">
                  <c:v>-4.1345603372549853</c:v>
                </c:pt>
                <c:pt idx="197">
                  <c:v>-4.385575570841052</c:v>
                </c:pt>
                <c:pt idx="198">
                  <c:v>-4.6352549156242091</c:v>
                </c:pt>
                <c:pt idx="199">
                  <c:v>-4.8835223168573512</c:v>
                </c:pt>
                <c:pt idx="200">
                  <c:v>-5.1303021498850301</c:v>
                </c:pt>
                <c:pt idx="201">
                  <c:v>-5.3755192431795065</c:v>
                </c:pt>
                <c:pt idx="202">
                  <c:v>-5.6190989012386803</c:v>
                </c:pt>
                <c:pt idx="203">
                  <c:v>-5.8609669273391036</c:v>
                </c:pt>
                <c:pt idx="204">
                  <c:v>-6.1010496461370032</c:v>
                </c:pt>
                <c:pt idx="205">
                  <c:v>-6.3392739261104891</c:v>
                </c:pt>
                <c:pt idx="206">
                  <c:v>-6.5755672018361615</c:v>
                </c:pt>
                <c:pt idx="207">
                  <c:v>-6.8098574960932003</c:v>
                </c:pt>
                <c:pt idx="208">
                  <c:v>-7.0420734417883626</c:v>
                </c:pt>
                <c:pt idx="209">
                  <c:v>-7.2721443036950539</c:v>
                </c:pt>
                <c:pt idx="210">
                  <c:v>-7.5000000000000018</c:v>
                </c:pt>
                <c:pt idx="211">
                  <c:v>-7.7255711236508127</c:v>
                </c:pt>
                <c:pt idx="212">
                  <c:v>-7.948788963498072</c:v>
                </c:pt>
                <c:pt idx="213">
                  <c:v>-8.1695855252254059</c:v>
                </c:pt>
                <c:pt idx="214">
                  <c:v>-8.3878935520612004</c:v>
                </c:pt>
                <c:pt idx="215">
                  <c:v>-8.6036465452656916</c:v>
                </c:pt>
                <c:pt idx="216">
                  <c:v>-8.8167787843870951</c:v>
                </c:pt>
                <c:pt idx="217">
                  <c:v>-9.0272253472807265</c:v>
                </c:pt>
                <c:pt idx="218">
                  <c:v>-9.2349221298848718</c:v>
                </c:pt>
                <c:pt idx="219">
                  <c:v>-9.4398058657475641</c:v>
                </c:pt>
                <c:pt idx="220">
                  <c:v>-9.6418141452980883</c:v>
                </c:pt>
                <c:pt idx="221">
                  <c:v>-9.840885434857606</c:v>
                </c:pt>
                <c:pt idx="222">
                  <c:v>-10.036959095382873</c:v>
                </c:pt>
                <c:pt idx="223">
                  <c:v>-10.229975400937475</c:v>
                </c:pt>
                <c:pt idx="224">
                  <c:v>-10.419875556884961</c:v>
                </c:pt>
                <c:pt idx="225">
                  <c:v>-10.606601717798211</c:v>
                </c:pt>
                <c:pt idx="226">
                  <c:v>-10.790097005079767</c:v>
                </c:pt>
                <c:pt idx="227">
                  <c:v>-10.970305524287557</c:v>
                </c:pt>
                <c:pt idx="228">
                  <c:v>-11.147172382160916</c:v>
                </c:pt>
                <c:pt idx="229">
                  <c:v>-11.320643703341581</c:v>
                </c:pt>
                <c:pt idx="230">
                  <c:v>-11.490666646784668</c:v>
                </c:pt>
                <c:pt idx="231">
                  <c:v>-11.657189421854559</c:v>
                </c:pt>
                <c:pt idx="232">
                  <c:v>-11.820161304100832</c:v>
                </c:pt>
                <c:pt idx="233">
                  <c:v>-11.979532650709393</c:v>
                </c:pt>
                <c:pt idx="234">
                  <c:v>-12.135254915624211</c:v>
                </c:pt>
                <c:pt idx="235">
                  <c:v>-12.287280664334874</c:v>
                </c:pt>
                <c:pt idx="236">
                  <c:v>-12.435563588325628</c:v>
                </c:pt>
                <c:pt idx="237">
                  <c:v>-12.58005851918136</c:v>
                </c:pt>
                <c:pt idx="238">
                  <c:v>-12.72072144234639</c:v>
                </c:pt>
                <c:pt idx="239">
                  <c:v>-12.857509510531681</c:v>
                </c:pt>
                <c:pt idx="240">
                  <c:v>-12.990381056766577</c:v>
                </c:pt>
                <c:pt idx="241">
                  <c:v>-13.11929560709094</c:v>
                </c:pt>
                <c:pt idx="242">
                  <c:v>-13.244213892883906</c:v>
                </c:pt>
                <c:pt idx="243">
                  <c:v>-13.365097862825516</c:v>
                </c:pt>
                <c:pt idx="244">
                  <c:v>-13.481910694487503</c:v>
                </c:pt>
                <c:pt idx="245">
                  <c:v>-13.594616805549752</c:v>
                </c:pt>
                <c:pt idx="246">
                  <c:v>-13.703181864639015</c:v>
                </c:pt>
                <c:pt idx="247">
                  <c:v>-13.807572801786604</c:v>
                </c:pt>
                <c:pt idx="248">
                  <c:v>-13.90775781850181</c:v>
                </c:pt>
                <c:pt idx="249">
                  <c:v>-14.003706397458025</c:v>
                </c:pt>
                <c:pt idx="250">
                  <c:v>-14.095389311788626</c:v>
                </c:pt>
                <c:pt idx="251">
                  <c:v>-14.182778633989752</c:v>
                </c:pt>
                <c:pt idx="252">
                  <c:v>-14.265847744427303</c:v>
                </c:pt>
                <c:pt idx="253">
                  <c:v>-14.34457133944553</c:v>
                </c:pt>
                <c:pt idx="254">
                  <c:v>-14.418925439074785</c:v>
                </c:pt>
                <c:pt idx="255">
                  <c:v>-14.488887394336025</c:v>
                </c:pt>
                <c:pt idx="256">
                  <c:v>-14.554435894139948</c:v>
                </c:pt>
                <c:pt idx="257">
                  <c:v>-14.615550971778527</c:v>
                </c:pt>
                <c:pt idx="258">
                  <c:v>-14.672214011007084</c:v>
                </c:pt>
                <c:pt idx="259">
                  <c:v>-14.72440775171496</c:v>
                </c:pt>
                <c:pt idx="260">
                  <c:v>-14.772116295183121</c:v>
                </c:pt>
                <c:pt idx="261">
                  <c:v>-14.815325108927064</c:v>
                </c:pt>
                <c:pt idx="262">
                  <c:v>-14.854021031123553</c:v>
                </c:pt>
                <c:pt idx="263">
                  <c:v>-14.888192274619831</c:v>
                </c:pt>
                <c:pt idx="264">
                  <c:v>-14.917828430524102</c:v>
                </c:pt>
                <c:pt idx="265">
                  <c:v>-14.942920471376183</c:v>
                </c:pt>
                <c:pt idx="266">
                  <c:v>-14.963460753897364</c:v>
                </c:pt>
                <c:pt idx="267">
                  <c:v>-14.979443021318607</c:v>
                </c:pt>
                <c:pt idx="268">
                  <c:v>-14.990862405286437</c:v>
                </c:pt>
                <c:pt idx="269">
                  <c:v>-14.997715427345868</c:v>
                </c:pt>
                <c:pt idx="270">
                  <c:v>-15</c:v>
                </c:pt>
                <c:pt idx="271">
                  <c:v>-14.997715427345868</c:v>
                </c:pt>
                <c:pt idx="272">
                  <c:v>-14.990862405286437</c:v>
                </c:pt>
                <c:pt idx="273">
                  <c:v>-14.979443021318607</c:v>
                </c:pt>
                <c:pt idx="274">
                  <c:v>-14.963460753897365</c:v>
                </c:pt>
                <c:pt idx="275">
                  <c:v>-14.942920471376183</c:v>
                </c:pt>
                <c:pt idx="276">
                  <c:v>-14.917828430524102</c:v>
                </c:pt>
                <c:pt idx="277">
                  <c:v>-14.888192274619829</c:v>
                </c:pt>
                <c:pt idx="278">
                  <c:v>-14.854021031123555</c:v>
                </c:pt>
                <c:pt idx="279">
                  <c:v>-14.815325108927066</c:v>
                </c:pt>
                <c:pt idx="280">
                  <c:v>-14.772116295183121</c:v>
                </c:pt>
                <c:pt idx="281">
                  <c:v>-14.724407751714958</c:v>
                </c:pt>
                <c:pt idx="282">
                  <c:v>-14.672214011007084</c:v>
                </c:pt>
                <c:pt idx="283">
                  <c:v>-14.615550971778529</c:v>
                </c:pt>
                <c:pt idx="284">
                  <c:v>-14.554435894139949</c:v>
                </c:pt>
                <c:pt idx="285">
                  <c:v>-14.488887394336027</c:v>
                </c:pt>
                <c:pt idx="286">
                  <c:v>-14.418925439074782</c:v>
                </c:pt>
                <c:pt idx="287">
                  <c:v>-14.344571339445531</c:v>
                </c:pt>
                <c:pt idx="288">
                  <c:v>-14.265847744427305</c:v>
                </c:pt>
                <c:pt idx="289">
                  <c:v>-14.182778633989754</c:v>
                </c:pt>
                <c:pt idx="290">
                  <c:v>-14.095389311788624</c:v>
                </c:pt>
                <c:pt idx="291">
                  <c:v>-14.003706397458027</c:v>
                </c:pt>
                <c:pt idx="292">
                  <c:v>-13.90775781850181</c:v>
                </c:pt>
                <c:pt idx="293">
                  <c:v>-13.807572801786607</c:v>
                </c:pt>
                <c:pt idx="294">
                  <c:v>-13.703181864639017</c:v>
                </c:pt>
                <c:pt idx="295">
                  <c:v>-13.59461680554975</c:v>
                </c:pt>
                <c:pt idx="296">
                  <c:v>-13.481910694487505</c:v>
                </c:pt>
                <c:pt idx="297">
                  <c:v>-13.365097862825518</c:v>
                </c:pt>
                <c:pt idx="298">
                  <c:v>-13.244213892883906</c:v>
                </c:pt>
                <c:pt idx="299">
                  <c:v>-13.119295607090935</c:v>
                </c:pt>
                <c:pt idx="300">
                  <c:v>-12.990381056766578</c:v>
                </c:pt>
                <c:pt idx="301">
                  <c:v>-12.857509510531685</c:v>
                </c:pt>
                <c:pt idx="302">
                  <c:v>-12.720721442346393</c:v>
                </c:pt>
                <c:pt idx="303">
                  <c:v>-12.580058519181364</c:v>
                </c:pt>
                <c:pt idx="304">
                  <c:v>-12.435563588325625</c:v>
                </c:pt>
                <c:pt idx="305">
                  <c:v>-12.287280664334878</c:v>
                </c:pt>
                <c:pt idx="306">
                  <c:v>-12.135254915624213</c:v>
                </c:pt>
                <c:pt idx="307">
                  <c:v>-11.979532650709396</c:v>
                </c:pt>
                <c:pt idx="308">
                  <c:v>-11.820161304100827</c:v>
                </c:pt>
                <c:pt idx="309">
                  <c:v>-11.657189421854563</c:v>
                </c:pt>
                <c:pt idx="310">
                  <c:v>-11.490666646784671</c:v>
                </c:pt>
                <c:pt idx="311">
                  <c:v>-11.320643703341583</c:v>
                </c:pt>
                <c:pt idx="312">
                  <c:v>-11.147172382160919</c:v>
                </c:pt>
                <c:pt idx="313">
                  <c:v>-10.970305524287555</c:v>
                </c:pt>
                <c:pt idx="314">
                  <c:v>-10.790097005079767</c:v>
                </c:pt>
                <c:pt idx="315">
                  <c:v>-10.606601717798215</c:v>
                </c:pt>
                <c:pt idx="316">
                  <c:v>-10.419875556884964</c:v>
                </c:pt>
                <c:pt idx="317">
                  <c:v>-10.229975400937473</c:v>
                </c:pt>
                <c:pt idx="318">
                  <c:v>-10.036959095382873</c:v>
                </c:pt>
                <c:pt idx="319">
                  <c:v>-9.8408854348576114</c:v>
                </c:pt>
                <c:pt idx="320">
                  <c:v>-9.6418141452980937</c:v>
                </c:pt>
                <c:pt idx="321">
                  <c:v>-9.4398058657475676</c:v>
                </c:pt>
                <c:pt idx="322">
                  <c:v>-9.2349221298848718</c:v>
                </c:pt>
                <c:pt idx="323">
                  <c:v>-9.0272253472807247</c:v>
                </c:pt>
                <c:pt idx="324">
                  <c:v>-8.8167787843871004</c:v>
                </c:pt>
                <c:pt idx="325">
                  <c:v>-8.6036465452656969</c:v>
                </c:pt>
                <c:pt idx="326">
                  <c:v>-8.3878935520611986</c:v>
                </c:pt>
                <c:pt idx="327">
                  <c:v>-8.1695855252254042</c:v>
                </c:pt>
                <c:pt idx="328">
                  <c:v>-7.9487889634980755</c:v>
                </c:pt>
                <c:pt idx="329">
                  <c:v>-7.7255711236508171</c:v>
                </c:pt>
                <c:pt idx="330">
                  <c:v>-7.5000000000000071</c:v>
                </c:pt>
                <c:pt idx="331">
                  <c:v>-7.272144303695053</c:v>
                </c:pt>
                <c:pt idx="332">
                  <c:v>-7.0420734417883617</c:v>
                </c:pt>
                <c:pt idx="333">
                  <c:v>-6.8098574960932048</c:v>
                </c:pt>
                <c:pt idx="334">
                  <c:v>-6.5755672018361668</c:v>
                </c:pt>
                <c:pt idx="335">
                  <c:v>-6.3392739261104882</c:v>
                </c:pt>
                <c:pt idx="336">
                  <c:v>-6.1010496461370023</c:v>
                </c:pt>
                <c:pt idx="337">
                  <c:v>-5.8609669273391081</c:v>
                </c:pt>
                <c:pt idx="338">
                  <c:v>-5.6190989012386856</c:v>
                </c:pt>
                <c:pt idx="339">
                  <c:v>-5.3755192431795118</c:v>
                </c:pt>
                <c:pt idx="340">
                  <c:v>-5.1303021498850292</c:v>
                </c:pt>
                <c:pt idx="341">
                  <c:v>-4.8835223168573503</c:v>
                </c:pt>
                <c:pt idx="342">
                  <c:v>-4.6352549156242144</c:v>
                </c:pt>
                <c:pt idx="343">
                  <c:v>-4.3855755708410573</c:v>
                </c:pt>
                <c:pt idx="344">
                  <c:v>-4.1345603372549844</c:v>
                </c:pt>
                <c:pt idx="345">
                  <c:v>-3.8822856765378102</c:v>
                </c:pt>
                <c:pt idx="346">
                  <c:v>-3.6288284339950181</c:v>
                </c:pt>
                <c:pt idx="347">
                  <c:v>-3.3742658151579801</c:v>
                </c:pt>
                <c:pt idx="348">
                  <c:v>-3.1186753622663979</c:v>
                </c:pt>
                <c:pt idx="349">
                  <c:v>-2.8621349306481698</c:v>
                </c:pt>
                <c:pt idx="350">
                  <c:v>-2.6047226650039557</c:v>
                </c:pt>
                <c:pt idx="351">
                  <c:v>-2.3465169756034667</c:v>
                </c:pt>
                <c:pt idx="352">
                  <c:v>-2.087596514400988</c:v>
                </c:pt>
                <c:pt idx="353">
                  <c:v>-1.8280401510772084</c:v>
                </c:pt>
                <c:pt idx="354">
                  <c:v>-1.5679269490148013</c:v>
                </c:pt>
                <c:pt idx="355">
                  <c:v>-1.3073361412148747</c:v>
                </c:pt>
                <c:pt idx="356">
                  <c:v>-1.0463471061618845</c:v>
                </c:pt>
                <c:pt idx="357">
                  <c:v>-0.7850393436441655</c:v>
                </c:pt>
                <c:pt idx="358">
                  <c:v>-0.52349245053751237</c:v>
                </c:pt>
                <c:pt idx="359">
                  <c:v>-0.26178609655925339</c:v>
                </c:pt>
                <c:pt idx="360">
                  <c:v>-3.67544536472586E-15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B4-4697-B887-54B792DE2486}"/>
            </c:ext>
          </c:extLst>
        </c:ser>
        <c:ser>
          <c:idx val="1"/>
          <c:order val="1"/>
          <c:tx>
            <c:v>B Yörünge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'3'!$AI$3:$AI$364</c:f>
              <c:numCache>
                <c:formatCode>General</c:formatCode>
                <c:ptCount val="362"/>
                <c:pt idx="0">
                  <c:v>20.999999999999996</c:v>
                </c:pt>
                <c:pt idx="1">
                  <c:v>21.307909507532088</c:v>
                </c:pt>
                <c:pt idx="2">
                  <c:v>21.615743587236864</c:v>
                </c:pt>
                <c:pt idx="3">
                  <c:v>21.923091080678368</c:v>
                </c:pt>
                <c:pt idx="4">
                  <c:v>22.229535129137414</c:v>
                </c:pt>
                <c:pt idx="5">
                  <c:v>22.534655046000015</c:v>
                </c:pt>
                <c:pt idx="6">
                  <c:v>22.838028225251218</c:v>
                </c:pt>
                <c:pt idx="7">
                  <c:v>23.139232065175136</c:v>
                </c:pt>
                <c:pt idx="8">
                  <c:v>23.437845886254021</c:v>
                </c:pt>
                <c:pt idx="9">
                  <c:v>23.733452822571664</c:v>
                </c:pt>
                <c:pt idx="10">
                  <c:v>24.025641666740466</c:v>
                </c:pt>
                <c:pt idx="11">
                  <c:v>24.314008649463116</c:v>
                </c:pt>
                <c:pt idx="12">
                  <c:v>24.598159136269828</c:v>
                </c:pt>
                <c:pt idx="13">
                  <c:v>24.877709225695831</c:v>
                </c:pt>
                <c:pt idx="14">
                  <c:v>25.152287235124831</c:v>
                </c:pt>
                <c:pt idx="15">
                  <c:v>25.421535062667061</c:v>
                </c:pt>
                <c:pt idx="16">
                  <c:v>25.685109415703508</c:v>
                </c:pt>
                <c:pt idx="17">
                  <c:v>25.942682899049252</c:v>
                </c:pt>
                <c:pt idx="18">
                  <c:v>26.193944958013244</c:v>
                </c:pt>
                <c:pt idx="19">
                  <c:v>26.438602673900846</c:v>
                </c:pt>
                <c:pt idx="20">
                  <c:v>26.676381411674317</c:v>
                </c:pt>
                <c:pt idx="21">
                  <c:v>26.907025321510361</c:v>
                </c:pt>
                <c:pt idx="22">
                  <c:v>27.130297697839566</c:v>
                </c:pt>
                <c:pt idx="23">
                  <c:v>27.345981201094531</c:v>
                </c:pt>
                <c:pt idx="24">
                  <c:v>27.553877948811625</c:v>
                </c:pt>
                <c:pt idx="25">
                  <c:v>27.753809483917664</c:v>
                </c:pt>
                <c:pt idx="26">
                  <c:v>27.945616628981568</c:v>
                </c:pt>
                <c:pt idx="27">
                  <c:v>28.129159235928739</c:v>
                </c:pt>
                <c:pt idx="28">
                  <c:v>28.304315841208343</c:v>
                </c:pt>
                <c:pt idx="29">
                  <c:v>28.470983236687822</c:v>
                </c:pt>
                <c:pt idx="30">
                  <c:v>28.629075966639419</c:v>
                </c:pt>
                <c:pt idx="31">
                  <c:v>28.778525761102323</c:v>
                </c:pt>
                <c:pt idx="32">
                  <c:v>28.919280915671681</c:v>
                </c:pt>
                <c:pt idx="33">
                  <c:v>29.051305627405618</c:v>
                </c:pt>
                <c:pt idx="34">
                  <c:v>29.174579296074871</c:v>
                </c:pt>
                <c:pt idx="35">
                  <c:v>29.289095799430349</c:v>
                </c:pt>
                <c:pt idx="36">
                  <c:v>29.394862750550935</c:v>
                </c:pt>
                <c:pt idx="37">
                  <c:v>29.491900744677661</c:v>
                </c:pt>
                <c:pt idx="38">
                  <c:v>29.580242602258252</c:v>
                </c:pt>
                <c:pt idx="39">
                  <c:v>29.65993261423295</c:v>
                </c:pt>
                <c:pt idx="40">
                  <c:v>29.731025794902934</c:v>
                </c:pt>
                <c:pt idx="41">
                  <c:v>29.793587147046544</c:v>
                </c:pt>
                <c:pt idx="42">
                  <c:v>29.847690943297188</c:v>
                </c:pt>
                <c:pt idx="43">
                  <c:v>29.893420027175225</c:v>
                </c:pt>
                <c:pt idx="44">
                  <c:v>29.930865136582252</c:v>
                </c:pt>
                <c:pt idx="45">
                  <c:v>29.960124252022876</c:v>
                </c:pt>
                <c:pt idx="46">
                  <c:v>29.981301971318558</c:v>
                </c:pt>
                <c:pt idx="47">
                  <c:v>29.994508912123163</c:v>
                </c:pt>
                <c:pt idx="48">
                  <c:v>29.999861143139245</c:v>
                </c:pt>
                <c:pt idx="49">
                  <c:v>29.997479644568322</c:v>
                </c:pt>
                <c:pt idx="50">
                  <c:v>29.987489798005846</c:v>
                </c:pt>
                <c:pt idx="51">
                  <c:v>29.970020905710129</c:v>
                </c:pt>
                <c:pt idx="52">
                  <c:v>29.945205738932195</c:v>
                </c:pt>
                <c:pt idx="53">
                  <c:v>29.913180114788076</c:v>
                </c:pt>
                <c:pt idx="54">
                  <c:v>29.874082500982947</c:v>
                </c:pt>
                <c:pt idx="55">
                  <c:v>29.828053647555848</c:v>
                </c:pt>
                <c:pt idx="56">
                  <c:v>29.775236244700601</c:v>
                </c:pt>
                <c:pt idx="57">
                  <c:v>29.715774605630855</c:v>
                </c:pt>
                <c:pt idx="58">
                  <c:v>29.649814373392623</c:v>
                </c:pt>
                <c:pt idx="59">
                  <c:v>29.57750225048153</c:v>
                </c:pt>
                <c:pt idx="60">
                  <c:v>29.498985750094889</c:v>
                </c:pt>
                <c:pt idx="61">
                  <c:v>29.414412967834693</c:v>
                </c:pt>
                <c:pt idx="62">
                  <c:v>29.323932372678847</c:v>
                </c:pt>
                <c:pt idx="63">
                  <c:v>29.22769261604742</c:v>
                </c:pt>
                <c:pt idx="64">
                  <c:v>29.125842357811251</c:v>
                </c:pt>
                <c:pt idx="65">
                  <c:v>29.018530108117503</c:v>
                </c:pt>
                <c:pt idx="66">
                  <c:v>28.905904083939504</c:v>
                </c:pt>
                <c:pt idx="67">
                  <c:v>28.788112079296951</c:v>
                </c:pt>
                <c:pt idx="68">
                  <c:v>28.665301348133436</c:v>
                </c:pt>
                <c:pt idx="69">
                  <c:v>28.537618498882985</c:v>
                </c:pt>
                <c:pt idx="70">
                  <c:v>28.405209399802729</c:v>
                </c:pt>
                <c:pt idx="71">
                  <c:v>28.268219094196454</c:v>
                </c:pt>
                <c:pt idx="72">
                  <c:v>28.126791724700247</c:v>
                </c:pt>
                <c:pt idx="73">
                  <c:v>27.981070465849566</c:v>
                </c:pt>
                <c:pt idx="74">
                  <c:v>27.831197464193114</c:v>
                </c:pt>
                <c:pt idx="75">
                  <c:v>27.677313785264907</c:v>
                </c:pt>
                <c:pt idx="76">
                  <c:v>27.519559366770544</c:v>
                </c:pt>
                <c:pt idx="77">
                  <c:v>27.358072977386549</c:v>
                </c:pt>
                <c:pt idx="78">
                  <c:v>27.192992180613512</c:v>
                </c:pt>
                <c:pt idx="79">
                  <c:v>27.024453303163483</c:v>
                </c:pt>
                <c:pt idx="80">
                  <c:v>26.852591407399828</c:v>
                </c:pt>
                <c:pt idx="81">
                  <c:v>26.677540267384387</c:v>
                </c:pt>
                <c:pt idx="82">
                  <c:v>26.499432348120564</c:v>
                </c:pt>
                <c:pt idx="83">
                  <c:v>26.318398787613788</c:v>
                </c:pt>
                <c:pt idx="84">
                  <c:v>26.134569381400929</c:v>
                </c:pt>
                <c:pt idx="85">
                  <c:v>25.948072569229218</c:v>
                </c:pt>
                <c:pt idx="86">
                  <c:v>25.759035423591868</c:v>
                </c:pt>
                <c:pt idx="87">
                  <c:v>25.567583639853144</c:v>
                </c:pt>
                <c:pt idx="88">
                  <c:v>25.373841527718504</c:v>
                </c:pt>
                <c:pt idx="89">
                  <c:v>25.177932003828047</c:v>
                </c:pt>
                <c:pt idx="90">
                  <c:v>24.979976585271178</c:v>
                </c:pt>
                <c:pt idx="91">
                  <c:v>24.780095383839992</c:v>
                </c:pt>
                <c:pt idx="92">
                  <c:v>24.578407100855799</c:v>
                </c:pt>
                <c:pt idx="93">
                  <c:v>24.375029022419959</c:v>
                </c:pt>
                <c:pt idx="94">
                  <c:v>24.170077014954927</c:v>
                </c:pt>
                <c:pt idx="95">
                  <c:v>23.963665520915452</c:v>
                </c:pt>
                <c:pt idx="96">
                  <c:v>23.755907554562647</c:v>
                </c:pt>
                <c:pt idx="97">
                  <c:v>23.546914697705542</c:v>
                </c:pt>
                <c:pt idx="98">
                  <c:v>23.336797095325551</c:v>
                </c:pt>
                <c:pt idx="99">
                  <c:v>23.125663451009395</c:v>
                </c:pt>
                <c:pt idx="100">
                  <c:v>22.913621022125255</c:v>
                </c:pt>
                <c:pt idx="101">
                  <c:v>22.700775614685696</c:v>
                </c:pt>
                <c:pt idx="102">
                  <c:v>22.487231577848231</c:v>
                </c:pt>
                <c:pt idx="103">
                  <c:v>22.273091798012096</c:v>
                </c:pt>
                <c:pt idx="104">
                  <c:v>22.058457692476541</c:v>
                </c:pt>
                <c:pt idx="105">
                  <c:v>21.843429202631761</c:v>
                </c:pt>
                <c:pt idx="106">
                  <c:v>21.628104786659367</c:v>
                </c:pt>
                <c:pt idx="107">
                  <c:v>21.412581411725078</c:v>
                </c:pt>
                <c:pt idx="108">
                  <c:v>21.196954545650453</c:v>
                </c:pt>
                <c:pt idx="109">
                  <c:v>20.981318148055685</c:v>
                </c:pt>
                <c:pt idx="110">
                  <c:v>20.765764660969683</c:v>
                </c:pt>
                <c:pt idx="111">
                  <c:v>20.550384998906992</c:v>
                </c:pt>
                <c:pt idx="112">
                  <c:v>20.335268538416241</c:v>
                </c:pt>
                <c:pt idx="113">
                  <c:v>20.120503107107023</c:v>
                </c:pt>
                <c:pt idx="114">
                  <c:v>19.906174972166184</c:v>
                </c:pt>
                <c:pt idx="115">
                  <c:v>19.69236882837814</c:v>
                </c:pt>
                <c:pt idx="116">
                  <c:v>19.479167785665933</c:v>
                </c:pt>
                <c:pt idx="117">
                  <c:v>19.266653356174132</c:v>
                </c:pt>
                <c:pt idx="118">
                  <c:v>19.05490544091629</c:v>
                </c:pt>
                <c:pt idx="119">
                  <c:v>18.844002316014105</c:v>
                </c:pt>
                <c:pt idx="120">
                  <c:v>18.634020618556715</c:v>
                </c:pt>
                <c:pt idx="121">
                  <c:v>18.42503533211293</c:v>
                </c:pt>
                <c:pt idx="122">
                  <c:v>18.217119771931202</c:v>
                </c:pt>
                <c:pt idx="123">
                  <c:v>18.010345569864985</c:v>
                </c:pt>
                <c:pt idx="124">
                  <c:v>17.804782659064628</c:v>
                </c:pt>
                <c:pt idx="125">
                  <c:v>17.60049925847942</c:v>
                </c:pt>
                <c:pt idx="126">
                  <c:v>17.397561857216203</c:v>
                </c:pt>
                <c:pt idx="127">
                  <c:v>17.196035198804459</c:v>
                </c:pt>
                <c:pt idx="128">
                  <c:v>16.995982265420377</c:v>
                </c:pt>
                <c:pt idx="129">
                  <c:v>16.797464262125406</c:v>
                </c:pt>
                <c:pt idx="130">
                  <c:v>16.600540601178345</c:v>
                </c:pt>
                <c:pt idx="131">
                  <c:v>16.405268886482457</c:v>
                </c:pt>
                <c:pt idx="132">
                  <c:v>16.211704898232441</c:v>
                </c:pt>
                <c:pt idx="133">
                  <c:v>16.019902577829718</c:v>
                </c:pt>
                <c:pt idx="134">
                  <c:v>15.829914013136356</c:v>
                </c:pt>
                <c:pt idx="135">
                  <c:v>15.641789424142363</c:v>
                </c:pt>
                <c:pt idx="136">
                  <c:v>15.455577149122892</c:v>
                </c:pt>
                <c:pt idx="137">
                  <c:v>15.271323631365547</c:v>
                </c:pt>
                <c:pt idx="138">
                  <c:v>15.089073406550614</c:v>
                </c:pt>
                <c:pt idx="139">
                  <c:v>14.908869090869317</c:v>
                </c:pt>
                <c:pt idx="140">
                  <c:v>14.730751369968157</c:v>
                </c:pt>
                <c:pt idx="141">
                  <c:v>14.554758988809379</c:v>
                </c:pt>
                <c:pt idx="142">
                  <c:v>14.38092874253984</c:v>
                </c:pt>
                <c:pt idx="143">
                  <c:v>14.209295468461931</c:v>
                </c:pt>
                <c:pt idx="144">
                  <c:v>14.039892039202133</c:v>
                </c:pt>
                <c:pt idx="145">
                  <c:v>13.872749357173248</c:v>
                </c:pt>
                <c:pt idx="146">
                  <c:v>13.707896350427333</c:v>
                </c:pt>
                <c:pt idx="147">
                  <c:v>13.545359969996575</c:v>
                </c:pt>
                <c:pt idx="148">
                  <c:v>13.385165188818288</c:v>
                </c:pt>
                <c:pt idx="149">
                  <c:v>13.227335002340435</c:v>
                </c:pt>
                <c:pt idx="150">
                  <c:v>13.071890430901036</c:v>
                </c:pt>
                <c:pt idx="151">
                  <c:v>12.918850523974239</c:v>
                </c:pt>
                <c:pt idx="152">
                  <c:v>12.768232366371503</c:v>
                </c:pt>
                <c:pt idx="153">
                  <c:v>12.620051086483617</c:v>
                </c:pt>
                <c:pt idx="154">
                  <c:v>12.474319866644592</c:v>
                </c:pt>
                <c:pt idx="155">
                  <c:v>12.331049955693313</c:v>
                </c:pt>
                <c:pt idx="156">
                  <c:v>12.190250683802915</c:v>
                </c:pt>
                <c:pt idx="157">
                  <c:v>12.051929479641046</c:v>
                </c:pt>
                <c:pt idx="158">
                  <c:v>11.91609188991675</c:v>
                </c:pt>
                <c:pt idx="159">
                  <c:v>11.782741601361025</c:v>
                </c:pt>
                <c:pt idx="160">
                  <c:v>11.651880465179453</c:v>
                </c:pt>
                <c:pt idx="161">
                  <c:v>11.523508524004786</c:v>
                </c:pt>
                <c:pt idx="162">
                  <c:v>11.397624041367497</c:v>
                </c:pt>
                <c:pt idx="163">
                  <c:v>11.274223533690282</c:v>
                </c:pt>
                <c:pt idx="164">
                  <c:v>11.153301804801384</c:v>
                </c:pt>
                <c:pt idx="165">
                  <c:v>11.034851982948773</c:v>
                </c:pt>
                <c:pt idx="166">
                  <c:v>10.918865560284726</c:v>
                </c:pt>
                <c:pt idx="167">
                  <c:v>10.805332434777181</c:v>
                </c:pt>
                <c:pt idx="168">
                  <c:v>10.694240954491097</c:v>
                </c:pt>
                <c:pt idx="169">
                  <c:v>10.585577964169445</c:v>
                </c:pt>
                <c:pt idx="170">
                  <c:v>10.479328854030502</c:v>
                </c:pt>
                <c:pt idx="171">
                  <c:v>10.375477610684708</c:v>
                </c:pt>
                <c:pt idx="172">
                  <c:v>10.274006870061655</c:v>
                </c:pt>
                <c:pt idx="173">
                  <c:v>10.17489797222526</c:v>
                </c:pt>
                <c:pt idx="174">
                  <c:v>10.07813101794369</c:v>
                </c:pt>
                <c:pt idx="175">
                  <c:v>9.9836849268691381</c:v>
                </c:pt>
                <c:pt idx="176">
                  <c:v>9.891537497172596</c:v>
                </c:pt>
                <c:pt idx="177">
                  <c:v>9.8016654664694762</c:v>
                </c:pt>
                <c:pt idx="178">
                  <c:v>9.71404457386366</c:v>
                </c:pt>
                <c:pt idx="179">
                  <c:v>9.6286496229305989</c:v>
                </c:pt>
                <c:pt idx="180">
                  <c:v>9.5454545454545467</c:v>
                </c:pt>
                <c:pt idx="181">
                  <c:v>9.4644324657302654</c:v>
                </c:pt>
                <c:pt idx="182">
                  <c:v>9.3855557652370116</c:v>
                </c:pt>
                <c:pt idx="183">
                  <c:v>9.3087961474906109</c:v>
                </c:pt>
                <c:pt idx="184">
                  <c:v>9.2341247028797646</c:v>
                </c:pt>
                <c:pt idx="185">
                  <c:v>9.1615119732937842</c:v>
                </c:pt>
                <c:pt idx="186">
                  <c:v>9.090928016351846</c:v>
                </c:pt>
                <c:pt idx="187">
                  <c:v>9.022342469048148</c:v>
                </c:pt>
                <c:pt idx="188">
                  <c:v>8.9557246106327923</c:v>
                </c:pt>
                <c:pt idx="189">
                  <c:v>8.8910434245549759</c:v>
                </c:pt>
                <c:pt idx="190">
                  <c:v>8.8282676593032434</c:v>
                </c:pt>
                <c:pt idx="191">
                  <c:v>8.7673658879864647</c:v>
                </c:pt>
                <c:pt idx="192">
                  <c:v>8.7083065665093322</c:v>
                </c:pt>
                <c:pt idx="193">
                  <c:v>8.6510580902070018</c:v>
                </c:pt>
                <c:pt idx="194">
                  <c:v>8.5955888488153107</c:v>
                </c:pt>
                <c:pt idx="195">
                  <c:v>8.5418672796648423</c:v>
                </c:pt>
                <c:pt idx="196">
                  <c:v>8.48986191900023</c:v>
                </c:pt>
                <c:pt idx="197">
                  <c:v>8.4395414513385703</c:v>
                </c:pt>
                <c:pt idx="198">
                  <c:v>8.3908747567943465</c:v>
                </c:pt>
                <c:pt idx="199">
                  <c:v>8.3438309563113116</c:v>
                </c:pt>
                <c:pt idx="200">
                  <c:v>8.2983794547546488</c:v>
                </c:pt>
                <c:pt idx="201">
                  <c:v>8.2544899818301118</c:v>
                </c:pt>
                <c:pt idx="202">
                  <c:v>8.2121326308089664</c:v>
                </c:pt>
                <c:pt idx="203">
                  <c:v>8.1712778950499469</c:v>
                </c:pt>
                <c:pt idx="204">
                  <c:v>8.1318967023212601</c:v>
                </c:pt>
                <c:pt idx="205">
                  <c:v>8.0939604469362969</c:v>
                </c:pt>
                <c:pt idx="206">
                  <c:v>8.0574410197277331</c:v>
                </c:pt>
                <c:pt idx="207">
                  <c:v>8.0223108358940607</c:v>
                </c:pt>
                <c:pt idx="208">
                  <c:v>7.9885428607616973</c:v>
                </c:pt>
                <c:pt idx="209">
                  <c:v>7.9561106335140863</c:v>
                </c:pt>
                <c:pt idx="210">
                  <c:v>7.9249882889466932</c:v>
                </c:pt>
                <c:pt idx="211">
                  <c:v>7.8951505773132737</c:v>
                </c:pt>
                <c:pt idx="212">
                  <c:v>7.866572882334772</c:v>
                </c:pt>
                <c:pt idx="213">
                  <c:v>7.8392312374472937</c:v>
                </c:pt>
                <c:pt idx="214">
                  <c:v>7.8131023403696247</c:v>
                </c:pt>
                <c:pt idx="215">
                  <c:v>7.788163566074644</c:v>
                </c:pt>
                <c:pt idx="216">
                  <c:v>7.764392978251486</c:v>
                </c:pt>
                <c:pt idx="217">
                  <c:v>7.7417693393476341</c:v>
                </c:pt>
                <c:pt idx="218">
                  <c:v>7.7202721192815389</c:v>
                </c:pt>
                <c:pt idx="219">
                  <c:v>7.6998815029171794</c:v>
                </c:pt>
                <c:pt idx="220">
                  <c:v>7.6805783963926118</c:v>
                </c:pt>
                <c:pt idx="221">
                  <c:v>7.6623444323939154</c:v>
                </c:pt>
                <c:pt idx="222">
                  <c:v>7.6451619744658714</c:v>
                </c:pt>
                <c:pt idx="223">
                  <c:v>7.6290141204492627</c:v>
                </c:pt>
                <c:pt idx="224">
                  <c:v>7.6138847051336001</c:v>
                </c:pt>
                <c:pt idx="225">
                  <c:v>7.5997583022120949</c:v>
                </c:pt>
                <c:pt idx="226">
                  <c:v>7.5866202256242161</c:v>
                </c:pt>
                <c:pt idx="227">
                  <c:v>7.5744565303683231</c:v>
                </c:pt>
                <c:pt idx="228">
                  <c:v>7.5632540128652295</c:v>
                </c:pt>
                <c:pt idx="229">
                  <c:v>7.5530002109504224</c:v>
                </c:pt>
                <c:pt idx="230">
                  <c:v>7.5436834035705189</c:v>
                </c:pt>
                <c:pt idx="231">
                  <c:v>7.5352926102565831</c:v>
                </c:pt>
                <c:pt idx="232">
                  <c:v>7.5278175904442008</c:v>
                </c:pt>
                <c:pt idx="233">
                  <c:v>7.521248842707692</c:v>
                </c:pt>
                <c:pt idx="234">
                  <c:v>7.5155776039728011</c:v>
                </c:pt>
                <c:pt idx="235">
                  <c:v>7.5107958487696465</c:v>
                </c:pt>
                <c:pt idx="236">
                  <c:v>7.5068962885850894</c:v>
                </c:pt>
                <c:pt idx="237">
                  <c:v>7.5038723713709246</c:v>
                </c:pt>
                <c:pt idx="238">
                  <c:v>7.5017182812619083</c:v>
                </c:pt>
                <c:pt idx="239">
                  <c:v>7.5004289385551459</c:v>
                </c:pt>
                <c:pt idx="240">
                  <c:v>7.5</c:v>
                </c:pt>
                <c:pt idx="241">
                  <c:v>7.5004278594455087</c:v>
                </c:pt>
                <c:pt idx="242">
                  <c:v>7.5017096488901416</c:v>
                </c:pt>
                <c:pt idx="243">
                  <c:v>7.5038432399767245</c:v>
                </c:pt>
                <c:pt idx="244">
                  <c:v>7.5068272459734899</c:v>
                </c:pt>
                <c:pt idx="245">
                  <c:v>7.5106610242803882</c:v>
                </c:pt>
                <c:pt idx="246">
                  <c:v>7.5153446794982059</c:v>
                </c:pt>
                <c:pt idx="247">
                  <c:v>7.5208790670964234</c:v>
                </c:pt>
                <c:pt idx="248">
                  <c:v>7.5272657977143638</c:v>
                </c:pt>
                <c:pt idx="249">
                  <c:v>7.5345072421287469</c:v>
                </c:pt>
                <c:pt idx="250">
                  <c:v>7.5426065369196778</c:v>
                </c:pt>
                <c:pt idx="251">
                  <c:v>7.5515675908657443</c:v>
                </c:pt>
                <c:pt idx="252">
                  <c:v>7.561395092097996</c:v>
                </c:pt>
                <c:pt idx="253">
                  <c:v>7.5720945160414459</c:v>
                </c:pt>
                <c:pt idx="254">
                  <c:v>7.5836721341717919</c:v>
                </c:pt>
                <c:pt idx="255">
                  <c:v>7.5961350236143019</c:v>
                </c:pt>
                <c:pt idx="256">
                  <c:v>7.6094910776106488</c:v>
                </c:pt>
                <c:pt idx="257">
                  <c:v>7.6237490168788042</c:v>
                </c:pt>
                <c:pt idx="258">
                  <c:v>7.6389184018903364</c:v>
                </c:pt>
                <c:pt idx="259">
                  <c:v>7.6550096460882102</c:v>
                </c:pt>
                <c:pt idx="260">
                  <c:v>7.6720340300677137</c:v>
                </c:pt>
                <c:pt idx="261">
                  <c:v>7.6900037167418844</c:v>
                </c:pt>
                <c:pt idx="262">
                  <c:v>7.7089317675117783</c:v>
                </c:pt>
                <c:pt idx="263">
                  <c:v>7.7288321594609499</c:v>
                </c:pt>
                <c:pt idx="264">
                  <c:v>7.7497198035920363</c:v>
                </c:pt>
                <c:pt idx="265">
                  <c:v>7.7716105641220139</c:v>
                </c:pt>
                <c:pt idx="266">
                  <c:v>7.7945212788511142</c:v>
                </c:pt>
                <c:pt idx="267">
                  <c:v>7.8184697806184644</c:v>
                </c:pt>
                <c:pt idx="268">
                  <c:v>7.8434749198554314</c:v>
                </c:pt>
                <c:pt idx="269">
                  <c:v>7.869556588245409</c:v>
                </c:pt>
                <c:pt idx="270">
                  <c:v>7.8967357434959453</c:v>
                </c:pt>
                <c:pt idx="271">
                  <c:v>7.9250344352259816</c:v>
                </c:pt>
                <c:pt idx="272">
                  <c:v>7.9544758319676063</c:v>
                </c:pt>
                <c:pt idx="273">
                  <c:v>7.9850842492775911</c:v>
                </c:pt>
                <c:pt idx="274">
                  <c:v>8.016885178949483</c:v>
                </c:pt>
                <c:pt idx="275">
                  <c:v>8.0499053193118009</c:v>
                </c:pt>
                <c:pt idx="276">
                  <c:v>8.084172606592162</c:v>
                </c:pt>
                <c:pt idx="277">
                  <c:v>8.1197162473204259</c:v>
                </c:pt>
                <c:pt idx="278">
                  <c:v>8.1565667517366904</c:v>
                </c:pt>
                <c:pt idx="279">
                  <c:v>8.1947559681615019</c:v>
                </c:pt>
                <c:pt idx="280">
                  <c:v>8.2343171182763122</c:v>
                </c:pt>
                <c:pt idx="281">
                  <c:v>8.2752848332518205</c:v>
                </c:pt>
                <c:pt idx="282">
                  <c:v>8.3176951906500598</c:v>
                </c:pt>
                <c:pt idx="283">
                  <c:v>8.3615857520131378</c:v>
                </c:pt>
                <c:pt idx="284">
                  <c:v>8.4069956010369964</c:v>
                </c:pt>
                <c:pt idx="285">
                  <c:v>8.4539653822124308</c:v>
                </c:pt>
                <c:pt idx="286">
                  <c:v>8.5025373397980992</c:v>
                </c:pt>
                <c:pt idx="287">
                  <c:v>8.5527553569700814</c:v>
                </c:pt>
                <c:pt idx="288">
                  <c:v>8.6046649949714222</c:v>
                </c:pt>
                <c:pt idx="289">
                  <c:v>8.6583135320607028</c:v>
                </c:pt>
                <c:pt idx="290">
                  <c:v>8.7137500020329703</c:v>
                </c:pt>
                <c:pt idx="291">
                  <c:v>8.7710252320572231</c:v>
                </c:pt>
                <c:pt idx="292">
                  <c:v>8.8301918795436336</c:v>
                </c:pt>
                <c:pt idx="293">
                  <c:v>8.8913044677192659</c:v>
                </c:pt>
                <c:pt idx="294">
                  <c:v>8.9544194195539575</c:v>
                </c:pt>
                <c:pt idx="295">
                  <c:v>9.019595089637761</c:v>
                </c:pt>
                <c:pt idx="296">
                  <c:v>9.0868917935674887</c:v>
                </c:pt>
                <c:pt idx="297">
                  <c:v>9.1563718343532692</c:v>
                </c:pt>
                <c:pt idx="298">
                  <c:v>9.2280995253049909</c:v>
                </c:pt>
                <c:pt idx="299">
                  <c:v>9.3021412088047626</c:v>
                </c:pt>
                <c:pt idx="300">
                  <c:v>9.3785652703132776</c:v>
                </c:pt>
                <c:pt idx="301">
                  <c:v>9.4574421468970442</c:v>
                </c:pt>
                <c:pt idx="302">
                  <c:v>9.5388443294977741</c:v>
                </c:pt>
                <c:pt idx="303">
                  <c:v>9.6228463580971493</c:v>
                </c:pt>
                <c:pt idx="304">
                  <c:v>9.7095248088581911</c:v>
                </c:pt>
                <c:pt idx="305">
                  <c:v>9.7989582722496209</c:v>
                </c:pt>
                <c:pt idx="306">
                  <c:v>9.8912273210824715</c:v>
                </c:pt>
                <c:pt idx="307">
                  <c:v>9.9864144673086273</c:v>
                </c:pt>
                <c:pt idx="308">
                  <c:v>10.084604106350255</c:v>
                </c:pt>
                <c:pt idx="309">
                  <c:v>10.18588244764808</c:v>
                </c:pt>
                <c:pt idx="310">
                  <c:v>10.290337430035553</c:v>
                </c:pt>
                <c:pt idx="311">
                  <c:v>10.398058620467182</c:v>
                </c:pt>
                <c:pt idx="312">
                  <c:v>10.509137094553815</c:v>
                </c:pt>
                <c:pt idx="313">
                  <c:v>10.623665297286951</c:v>
                </c:pt>
                <c:pt idx="314">
                  <c:v>10.74173688227091</c:v>
                </c:pt>
                <c:pt idx="315">
                  <c:v>10.863446527727525</c:v>
                </c:pt>
                <c:pt idx="316">
                  <c:v>10.988889727496051</c:v>
                </c:pt>
                <c:pt idx="317">
                  <c:v>11.118162555223918</c:v>
                </c:pt>
                <c:pt idx="318">
                  <c:v>11.25136139993554</c:v>
                </c:pt>
                <c:pt idx="319">
                  <c:v>11.388582671179243</c:v>
                </c:pt>
                <c:pt idx="320">
                  <c:v>11.529922471991846</c:v>
                </c:pt>
                <c:pt idx="321">
                  <c:v>11.675476237989251</c:v>
                </c:pt>
                <c:pt idx="322">
                  <c:v>11.825338340995547</c:v>
                </c:pt>
                <c:pt idx="323">
                  <c:v>11.979601655765403</c:v>
                </c:pt>
                <c:pt idx="324">
                  <c:v>12.138357088541682</c:v>
                </c:pt>
                <c:pt idx="325">
                  <c:v>12.301693066425056</c:v>
                </c:pt>
                <c:pt idx="326">
                  <c:v>12.469694986820933</c:v>
                </c:pt>
                <c:pt idx="327">
                  <c:v>12.642444626574338</c:v>
                </c:pt>
                <c:pt idx="328">
                  <c:v>12.820019510810233</c:v>
                </c:pt>
                <c:pt idx="329">
                  <c:v>13.002492241966923</c:v>
                </c:pt>
                <c:pt idx="330">
                  <c:v>13.189929790047145</c:v>
                </c:pt>
                <c:pt idx="331">
                  <c:v>13.382392745714405</c:v>
                </c:pt>
                <c:pt idx="332">
                  <c:v>13.579934538531809</c:v>
                </c:pt>
                <c:pt idx="333">
                  <c:v>13.782600623373099</c:v>
                </c:pt>
                <c:pt idx="334">
                  <c:v>13.990427638827185</c:v>
                </c:pt>
                <c:pt idx="335">
                  <c:v>14.203442542260778</c:v>
                </c:pt>
                <c:pt idx="336">
                  <c:v>14.421661727088484</c:v>
                </c:pt>
                <c:pt idx="337">
                  <c:v>14.645090128714244</c:v>
                </c:pt>
                <c:pt idx="338">
                  <c:v>14.873720326535782</c:v>
                </c:pt>
                <c:pt idx="339">
                  <c:v>15.107531650327026</c:v>
                </c:pt>
                <c:pt idx="340">
                  <c:v>15.346489300209736</c:v>
                </c:pt>
                <c:pt idx="341">
                  <c:v>15.590543490271802</c:v>
                </c:pt>
                <c:pt idx="342">
                  <c:v>15.839628626657849</c:v>
                </c:pt>
                <c:pt idx="343">
                  <c:v>16.093662531620367</c:v>
                </c:pt>
                <c:pt idx="344">
                  <c:v>16.352545725546786</c:v>
                </c:pt>
                <c:pt idx="345">
                  <c:v>16.616160779339069</c:v>
                </c:pt>
                <c:pt idx="346">
                  <c:v>16.884371749690619</c:v>
                </c:pt>
                <c:pt idx="347">
                  <c:v>17.157023709749836</c:v>
                </c:pt>
                <c:pt idx="348">
                  <c:v>17.433942387360958</c:v>
                </c:pt>
                <c:pt idx="349">
                  <c:v>17.714933922508113</c:v>
                </c:pt>
                <c:pt idx="350">
                  <c:v>17.999784754746784</c:v>
                </c:pt>
                <c:pt idx="351">
                  <c:v>18.288261650280255</c:v>
                </c:pt>
                <c:pt idx="352">
                  <c:v>18.580111876930452</c:v>
                </c:pt>
                <c:pt idx="353">
                  <c:v>18.875063533572902</c:v>
                </c:pt>
                <c:pt idx="354">
                  <c:v>19.172826038675549</c:v>
                </c:pt>
                <c:pt idx="355">
                  <c:v>19.473090780431015</c:v>
                </c:pt>
                <c:pt idx="356">
                  <c:v>19.775531928640302</c:v>
                </c:pt>
                <c:pt idx="357">
                  <c:v>20.079807406043464</c:v>
                </c:pt>
                <c:pt idx="358">
                  <c:v>20.385560014252217</c:v>
                </c:pt>
                <c:pt idx="359">
                  <c:v>20.692418706885064</c:v>
                </c:pt>
                <c:pt idx="360">
                  <c:v>20.999999999999996</c:v>
                </c:pt>
              </c:numCache>
            </c:numRef>
          </c:xVal>
          <c:yVal>
            <c:numRef>
              <c:f>'3'!$AJ$3:$AJ$363</c:f>
              <c:numCache>
                <c:formatCode>General</c:formatCode>
                <c:ptCount val="361"/>
                <c:pt idx="0">
                  <c:v>29.393876913398138</c:v>
                </c:pt>
                <c:pt idx="1">
                  <c:v>29.590636238874463</c:v>
                </c:pt>
                <c:pt idx="2">
                  <c:v>29.782866150687671</c:v>
                </c:pt>
                <c:pt idx="3">
                  <c:v>29.970408137403638</c:v>
                </c:pt>
                <c:pt idx="4">
                  <c:v>30.153118881360164</c:v>
                </c:pt>
                <c:pt idx="5">
                  <c:v>30.330870835467078</c:v>
                </c:pt>
                <c:pt idx="6">
                  <c:v>30.503552658710529</c:v>
                </c:pt>
                <c:pt idx="7">
                  <c:v>30.671069506099418</c:v>
                </c:pt>
                <c:pt idx="8">
                  <c:v>30.833343171192567</c:v>
                </c:pt>
                <c:pt idx="9">
                  <c:v>30.990312081753842</c:v>
                </c:pt>
                <c:pt idx="10">
                  <c:v>31.141931151433457</c:v>
                </c:pt>
                <c:pt idx="11">
                  <c:v>31.288171492608544</c:v>
                </c:pt>
                <c:pt idx="12">
                  <c:v>31.42901999758076</c:v>
                </c:pt>
                <c:pt idx="13">
                  <c:v>31.564478797176342</c:v>
                </c:pt>
                <c:pt idx="14">
                  <c:v>31.694564607385963</c:v>
                </c:pt>
                <c:pt idx="15">
                  <c:v>31.819307975990839</c:v>
                </c:pt>
                <c:pt idx="16">
                  <c:v>31.938752442129289</c:v>
                </c:pt>
                <c:pt idx="17">
                  <c:v>32.052953622456037</c:v>
                </c:pt>
                <c:pt idx="18">
                  <c:v>32.161978237938541</c:v>
                </c:pt>
                <c:pt idx="19">
                  <c:v>32.26590309542987</c:v>
                </c:pt>
                <c:pt idx="20">
                  <c:v>32.364814037976835</c:v>
                </c:pt>
                <c:pt idx="21">
                  <c:v>32.458804877389269</c:v>
                </c:pt>
                <c:pt idx="22">
                  <c:v>32.547976321943068</c:v>
                </c:pt>
                <c:pt idx="23">
                  <c:v>32.632434911249682</c:v>
                </c:pt>
                <c:pt idx="24">
                  <c:v>32.712291969333521</c:v>
                </c:pt>
                <c:pt idx="25">
                  <c:v>32.787662585854072</c:v>
                </c:pt>
                <c:pt idx="26">
                  <c:v>32.858664634225697</c:v>
                </c:pt>
                <c:pt idx="27">
                  <c:v>32.925417834160648</c:v>
                </c:pt>
                <c:pt idx="28">
                  <c:v>32.988042864919862</c:v>
                </c:pt>
                <c:pt idx="29">
                  <c:v>33.046660534330343</c:v>
                </c:pt>
                <c:pt idx="30">
                  <c:v>33.101391007441705</c:v>
                </c:pt>
                <c:pt idx="31">
                  <c:v>33.15235309756693</c:v>
                </c:pt>
                <c:pt idx="32">
                  <c:v>33.199663621401378</c:v>
                </c:pt>
                <c:pt idx="33">
                  <c:v>33.243436818949995</c:v>
                </c:pt>
                <c:pt idx="34">
                  <c:v>33.283783838124975</c:v>
                </c:pt>
                <c:pt idx="35">
                  <c:v>33.320812283109476</c:v>
                </c:pt>
                <c:pt idx="36">
                  <c:v>33.354625824918919</c:v>
                </c:pt>
                <c:pt idx="37">
                  <c:v>33.385323872029367</c:v>
                </c:pt>
                <c:pt idx="38">
                  <c:v>33.413001298479699</c:v>
                </c:pt>
                <c:pt idx="39">
                  <c:v>33.437748226484935</c:v>
                </c:pt>
                <c:pt idx="40">
                  <c:v>33.45964986031759</c:v>
                </c:pt>
                <c:pt idx="41">
                  <c:v>33.478786368013203</c:v>
                </c:pt>
                <c:pt idx="42">
                  <c:v>33.495232807329316</c:v>
                </c:pt>
                <c:pt idx="43">
                  <c:v>33.509059092324534</c:v>
                </c:pt>
                <c:pt idx="44">
                  <c:v>33.52032999691837</c:v>
                </c:pt>
                <c:pt idx="45">
                  <c:v>33.529105191835654</c:v>
                </c:pt>
                <c:pt idx="46">
                  <c:v>33.535439311422394</c:v>
                </c:pt>
                <c:pt idx="47">
                  <c:v>33.539382046937256</c:v>
                </c:pt>
                <c:pt idx="48">
                  <c:v>33.540978263066563</c:v>
                </c:pt>
                <c:pt idx="49">
                  <c:v>33.540268134574816</c:v>
                </c:pt>
                <c:pt idx="50">
                  <c:v>33.537287300182207</c:v>
                </c:pt>
                <c:pt idx="51">
                  <c:v>33.532067030949761</c:v>
                </c:pt>
                <c:pt idx="52">
                  <c:v>33.524634410647913</c:v>
                </c:pt>
                <c:pt idx="53">
                  <c:v>33.515012525781536</c:v>
                </c:pt>
                <c:pt idx="54">
                  <c:v>33.503220663140731</c:v>
                </c:pt>
                <c:pt idx="55">
                  <c:v>33.48927451293919</c:v>
                </c:pt>
                <c:pt idx="56">
                  <c:v>33.47318637578914</c:v>
                </c:pt>
                <c:pt idx="57">
                  <c:v>33.454965371941618</c:v>
                </c:pt>
                <c:pt idx="58">
                  <c:v>33.434617651391946</c:v>
                </c:pt>
                <c:pt idx="59">
                  <c:v>33.412146603612321</c:v>
                </c:pt>
                <c:pt idx="60">
                  <c:v>33.387553065825145</c:v>
                </c:pt>
                <c:pt idx="61">
                  <c:v>33.36083552887208</c:v>
                </c:pt>
                <c:pt idx="62">
                  <c:v>33.331990339865172</c:v>
                </c:pt>
                <c:pt idx="63">
                  <c:v>33.301011900926383</c:v>
                </c:pt>
                <c:pt idx="64">
                  <c:v>33.267892863432571</c:v>
                </c:pt>
                <c:pt idx="65">
                  <c:v>33.232624317283133</c:v>
                </c:pt>
                <c:pt idx="66">
                  <c:v>33.195195974798068</c:v>
                </c:pt>
                <c:pt idx="67">
                  <c:v>33.155596348936221</c:v>
                </c:pt>
                <c:pt idx="68">
                  <c:v>33.113812925596086</c:v>
                </c:pt>
                <c:pt idx="69">
                  <c:v>33.069832329826689</c:v>
                </c:pt>
                <c:pt idx="70">
                  <c:v>33.023640485833432</c:v>
                </c:pt>
                <c:pt idx="71">
                  <c:v>32.975222770714126</c:v>
                </c:pt>
                <c:pt idx="72">
                  <c:v>32.924564161904307</c:v>
                </c:pt>
                <c:pt idx="73">
                  <c:v>32.871649378349218</c:v>
                </c:pt>
                <c:pt idx="74">
                  <c:v>32.816463015452172</c:v>
                </c:pt>
                <c:pt idx="75">
                  <c:v>32.758989673876968</c:v>
                </c:pt>
                <c:pt idx="76">
                  <c:v>32.699214082305332</c:v>
                </c:pt>
                <c:pt idx="77">
                  <c:v>32.637121214269428</c:v>
                </c:pt>
                <c:pt idx="78">
                  <c:v>32.57269639919565</c:v>
                </c:pt>
                <c:pt idx="79">
                  <c:v>32.505925427808002</c:v>
                </c:pt>
                <c:pt idx="80">
                  <c:v>32.436794652049443</c:v>
                </c:pt>
                <c:pt idx="81">
                  <c:v>32.365291079686514</c:v>
                </c:pt>
                <c:pt idx="82">
                  <c:v>32.29140246376776</c:v>
                </c:pt>
                <c:pt idx="83">
                  <c:v>32.215117387109302</c:v>
                </c:pt>
                <c:pt idx="84">
                  <c:v>32.136425341982509</c:v>
                </c:pt>
                <c:pt idx="85">
                  <c:v>32.055316805178386</c:v>
                </c:pt>
                <c:pt idx="86">
                  <c:v>31.971783308622133</c:v>
                </c:pt>
                <c:pt idx="87">
                  <c:v>31.885817505708793</c:v>
                </c:pt>
                <c:pt idx="88">
                  <c:v>31.797413233527472</c:v>
                </c:pt>
                <c:pt idx="89">
                  <c:v>31.706565571137709</c:v>
                </c:pt>
                <c:pt idx="90">
                  <c:v>31.61327089405647</c:v>
                </c:pt>
                <c:pt idx="91">
                  <c:v>31.517526925109326</c:v>
                </c:pt>
                <c:pt idx="92">
                  <c:v>31.419332781793205</c:v>
                </c:pt>
                <c:pt idx="93">
                  <c:v>31.318689020292361</c:v>
                </c:pt>
                <c:pt idx="94">
                  <c:v>31.215597676282631</c:v>
                </c:pt>
                <c:pt idx="95">
                  <c:v>31.110062302652565</c:v>
                </c:pt>
                <c:pt idx="96">
                  <c:v>31.002088004263278</c:v>
                </c:pt>
                <c:pt idx="97">
                  <c:v>30.89168146986211</c:v>
                </c:pt>
                <c:pt idx="98">
                  <c:v>30.778851001258136</c:v>
                </c:pt>
                <c:pt idx="99">
                  <c:v>30.663606539860893</c:v>
                </c:pt>
                <c:pt idx="100">
                  <c:v>30.545959690676604</c:v>
                </c:pt>
                <c:pt idx="101">
                  <c:v>30.425923743849538</c:v>
                </c:pt>
                <c:pt idx="102">
                  <c:v>30.303513693829032</c:v>
                </c:pt>
                <c:pt idx="103">
                  <c:v>30.178746256236259</c:v>
                </c:pt>
                <c:pt idx="104">
                  <c:v>30.051639882498023</c:v>
                </c:pt>
                <c:pt idx="105">
                  <c:v>29.922214772308465</c:v>
                </c:pt>
                <c:pt idx="106">
                  <c:v>29.790492883972757</c:v>
                </c:pt>
                <c:pt idx="107">
                  <c:v>29.656497942681163</c:v>
                </c:pt>
                <c:pt idx="108">
                  <c:v>29.520255446754941</c:v>
                </c:pt>
                <c:pt idx="109">
                  <c:v>29.381792671900126</c:v>
                </c:pt>
                <c:pt idx="110">
                  <c:v>29.24113867349897</c:v>
                </c:pt>
                <c:pt idx="111">
                  <c:v>29.098324286962949</c:v>
                </c:pt>
                <c:pt idx="112">
                  <c:v>28.953382126166154</c:v>
                </c:pt>
                <c:pt idx="113">
                  <c:v>28.806346579971894</c:v>
                </c:pt>
                <c:pt idx="114">
                  <c:v>28.657253806860126</c:v>
                </c:pt>
                <c:pt idx="115">
                  <c:v>28.506141727658836</c:v>
                </c:pt>
                <c:pt idx="116">
                  <c:v>28.353050016376532</c:v>
                </c:pt>
                <c:pt idx="117">
                  <c:v>28.198020089129564</c:v>
                </c:pt>
                <c:pt idx="118">
                  <c:v>28.041095091152236</c:v>
                </c:pt>
                <c:pt idx="119">
                  <c:v>27.882319881874672</c:v>
                </c:pt>
                <c:pt idx="120">
                  <c:v>27.721741018048281</c:v>
                </c:pt>
                <c:pt idx="121">
                  <c:v>27.559406734895884</c:v>
                </c:pt>
                <c:pt idx="122">
                  <c:v>27.395366925259633</c:v>
                </c:pt>
                <c:pt idx="123">
                  <c:v>27.22967311671669</c:v>
                </c:pt>
                <c:pt idx="124">
                  <c:v>27.06237844663033</c:v>
                </c:pt>
                <c:pt idx="125">
                  <c:v>26.89353763510147</c:v>
                </c:pt>
                <c:pt idx="126">
                  <c:v>26.723206955783432</c:v>
                </c:pt>
                <c:pt idx="127">
                  <c:v>26.551444204521811</c:v>
                </c:pt>
                <c:pt idx="128">
                  <c:v>26.378308665779659</c:v>
                </c:pt>
                <c:pt idx="129">
                  <c:v>26.203861076807978</c:v>
                </c:pt>
                <c:pt idx="130">
                  <c:v>26.028163589521583</c:v>
                </c:pt>
                <c:pt idx="131">
                  <c:v>25.851279730040584</c:v>
                </c:pt>
                <c:pt idx="132">
                  <c:v>25.673274355859277</c:v>
                </c:pt>
                <c:pt idx="133">
                  <c:v>25.494213610606273</c:v>
                </c:pt>
                <c:pt idx="134">
                  <c:v>25.31416487636157</c:v>
                </c:pt>
                <c:pt idx="135">
                  <c:v>25.133196723500522</c:v>
                </c:pt>
                <c:pt idx="136">
                  <c:v>24.95137885803792</c:v>
                </c:pt>
                <c:pt idx="137">
                  <c:v>24.768782066450907</c:v>
                </c:pt>
                <c:pt idx="138">
                  <c:v>24.585478157965042</c:v>
                </c:pt>
                <c:pt idx="139">
                  <c:v>24.4015399042943</c:v>
                </c:pt>
                <c:pt idx="140">
                  <c:v>24.217040976833523</c:v>
                </c:pt>
                <c:pt idx="141">
                  <c:v>24.032055881310338</c:v>
                </c:pt>
                <c:pt idx="142">
                  <c:v>23.846659889912857</c:v>
                </c:pt>
                <c:pt idx="143">
                  <c:v>23.660928970919588</c:v>
                </c:pt>
                <c:pt idx="144">
                  <c:v>23.474939715869759</c:v>
                </c:pt>
                <c:pt idx="145">
                  <c:v>23.288769264323719</c:v>
                </c:pt>
                <c:pt idx="146">
                  <c:v>23.102495226276481</c:v>
                </c:pt>
                <c:pt idx="147">
                  <c:v>22.91619560230145</c:v>
                </c:pt>
                <c:pt idx="148">
                  <c:v>22.729948701515148</c:v>
                </c:pt>
                <c:pt idx="149">
                  <c:v>22.543833057470383</c:v>
                </c:pt>
                <c:pt idx="150">
                  <c:v>22.357927342099508</c:v>
                </c:pt>
                <c:pt idx="151">
                  <c:v>22.172310277847675</c:v>
                </c:pt>
                <c:pt idx="152">
                  <c:v>21.987060548151121</c:v>
                </c:pt>
                <c:pt idx="153">
                  <c:v>21.802256706433692</c:v>
                </c:pt>
                <c:pt idx="154">
                  <c:v>21.617977083811599</c:v>
                </c:pt>
                <c:pt idx="155">
                  <c:v>21.434299695713435</c:v>
                </c:pt>
                <c:pt idx="156">
                  <c:v>21.251302147639702</c:v>
                </c:pt>
                <c:pt idx="157">
                  <c:v>21.069061540302236</c:v>
                </c:pt>
                <c:pt idx="158">
                  <c:v>20.887654374400213</c:v>
                </c:pt>
                <c:pt idx="159">
                  <c:v>20.707156455304006</c:v>
                </c:pt>
                <c:pt idx="160">
                  <c:v>20.527642797932881</c:v>
                </c:pt>
                <c:pt idx="161">
                  <c:v>20.349187532124517</c:v>
                </c:pt>
                <c:pt idx="162">
                  <c:v>20.171863808806599</c:v>
                </c:pt>
                <c:pt idx="163">
                  <c:v>19.995743707289478</c:v>
                </c:pt>
                <c:pt idx="164">
                  <c:v>19.820898144007625</c:v>
                </c:pt>
                <c:pt idx="165">
                  <c:v>19.647396783042616</c:v>
                </c:pt>
                <c:pt idx="166">
                  <c:v>19.47530794876441</c:v>
                </c:pt>
                <c:pt idx="167">
                  <c:v>19.304698540928499</c:v>
                </c:pt>
                <c:pt idx="168">
                  <c:v>19.135633952565385</c:v>
                </c:pt>
                <c:pt idx="169">
                  <c:v>18.968177990994441</c:v>
                </c:pt>
                <c:pt idx="170">
                  <c:v>18.802392802287795</c:v>
                </c:pt>
                <c:pt idx="171">
                  <c:v>18.638338799500264</c:v>
                </c:pt>
                <c:pt idx="172">
                  <c:v>18.476074594968981</c:v>
                </c:pt>
                <c:pt idx="173">
                  <c:v>18.315656936971362</c:v>
                </c:pt>
                <c:pt idx="174">
                  <c:v>18.157140651012664</c:v>
                </c:pt>
                <c:pt idx="175">
                  <c:v>18.000578585993757</c:v>
                </c:pt>
                <c:pt idx="176">
                  <c:v>17.846021565487256</c:v>
                </c:pt>
                <c:pt idx="177">
                  <c:v>17.693518344325355</c:v>
                </c:pt>
                <c:pt idx="178">
                  <c:v>17.543115570675663</c:v>
                </c:pt>
                <c:pt idx="179">
                  <c:v>17.394857753752586</c:v>
                </c:pt>
                <c:pt idx="180">
                  <c:v>17.24878723728207</c:v>
                </c:pt>
                <c:pt idx="181">
                  <c:v>17.104944178805503</c:v>
                </c:pt>
                <c:pt idx="182">
                  <c:v>16.963366534877068</c:v>
                </c:pt>
                <c:pt idx="183">
                  <c:v>16.824090052175563</c:v>
                </c:pt>
                <c:pt idx="184">
                  <c:v>16.687148264519223</c:v>
                </c:pt>
                <c:pt idx="185">
                  <c:v>16.552572495739064</c:v>
                </c:pt>
                <c:pt idx="186">
                  <c:v>16.420391868334221</c:v>
                </c:pt>
                <c:pt idx="187">
                  <c:v>16.290633317801429</c:v>
                </c:pt>
                <c:pt idx="188">
                  <c:v>16.163321612500617</c:v>
                </c:pt>
                <c:pt idx="189">
                  <c:v>16.038479378889875</c:v>
                </c:pt>
                <c:pt idx="190">
                  <c:v>15.916127131936335</c:v>
                </c:pt>
                <c:pt idx="191">
                  <c:v>15.796283310484418</c:v>
                </c:pt>
                <c:pt idx="192">
                  <c:v>15.678964317340512</c:v>
                </c:pt>
                <c:pt idx="193">
                  <c:v>15.564184563812656</c:v>
                </c:pt>
                <c:pt idx="194">
                  <c:v>15.451956518426622</c:v>
                </c:pt>
                <c:pt idx="195">
                  <c:v>15.342290759524101</c:v>
                </c:pt>
                <c:pt idx="196">
                  <c:v>15.23519603143748</c:v>
                </c:pt>
                <c:pt idx="197">
                  <c:v>15.130679303924978</c:v>
                </c:pt>
                <c:pt idx="198">
                  <c:v>15.028745834544512</c:v>
                </c:pt>
                <c:pt idx="199">
                  <c:v>14.92939923363984</c:v>
                </c:pt>
                <c:pt idx="200">
                  <c:v>14.83264153161122</c:v>
                </c:pt>
                <c:pt idx="201">
                  <c:v>14.73847324814464</c:v>
                </c:pt>
                <c:pt idx="202">
                  <c:v>14.646893463076726</c:v>
                </c:pt>
                <c:pt idx="203">
                  <c:v>14.557899888578159</c:v>
                </c:pt>
                <c:pt idx="204">
                  <c:v>14.471488942347209</c:v>
                </c:pt>
                <c:pt idx="205">
                  <c:v>14.387655821513611</c:v>
                </c:pt>
                <c:pt idx="206">
                  <c:v>14.306394576965493</c:v>
                </c:pt>
                <c:pt idx="207">
                  <c:v>14.227698187824396</c:v>
                </c:pt>
                <c:pt idx="208">
                  <c:v>14.151558635807895</c:v>
                </c:pt>
                <c:pt idx="209">
                  <c:v>14.07796697923429</c:v>
                </c:pt>
                <c:pt idx="210">
                  <c:v>14.006913426440294</c:v>
                </c:pt>
                <c:pt idx="211">
                  <c:v>13.938387408398851</c:v>
                </c:pt>
                <c:pt idx="212">
                  <c:v>13.872377650341596</c:v>
                </c:pt>
                <c:pt idx="213">
                  <c:v>13.808872242207686</c:v>
                </c:pt>
                <c:pt idx="214">
                  <c:v>13.747858707758109</c:v>
                </c:pt>
                <c:pt idx="215">
                  <c:v>13.689324072211855</c:v>
                </c:pt>
                <c:pt idx="216">
                  <c:v>13.633254928277314</c:v>
                </c:pt>
                <c:pt idx="217">
                  <c:v>13.579637500469136</c:v>
                </c:pt>
                <c:pt idx="218">
                  <c:v>13.528457707616452</c:v>
                </c:pt>
                <c:pt idx="219">
                  <c:v>13.479701223484458</c:v>
                </c:pt>
                <c:pt idx="220">
                  <c:v>13.433353535445859</c:v>
                </c:pt>
                <c:pt idx="221">
                  <c:v>13.389400001152978</c:v>
                </c:pt>
                <c:pt idx="222">
                  <c:v>13.347825903174302</c:v>
                </c:pt>
                <c:pt idx="223">
                  <c:v>13.308616501572466</c:v>
                </c:pt>
                <c:pt idx="224">
                  <c:v>13.271757084411261</c:v>
                </c:pt>
                <c:pt idx="225">
                  <c:v>13.237233016190569</c:v>
                </c:pt>
                <c:pt idx="226">
                  <c:v>13.205029784218093</c:v>
                </c:pt>
                <c:pt idx="227">
                  <c:v>13.175133042934581</c:v>
                </c:pt>
                <c:pt idx="228">
                  <c:v>13.147528656218869</c:v>
                </c:pt>
                <c:pt idx="229">
                  <c:v>13.122202737704386</c:v>
                </c:pt>
                <c:pt idx="230">
                  <c:v>13.099141689146521</c:v>
                </c:pt>
                <c:pt idx="231">
                  <c:v>13.078332236884759</c:v>
                </c:pt>
                <c:pt idx="232">
                  <c:v>13.059761466448565</c:v>
                </c:pt>
                <c:pt idx="233">
                  <c:v>13.043416855359782</c:v>
                </c:pt>
                <c:pt idx="234">
                  <c:v>13.029286304187444</c:v>
                </c:pt>
                <c:pt idx="235">
                  <c:v>13.017358165913548</c:v>
                </c:pt>
                <c:pt idx="236">
                  <c:v>13.007621273670082</c:v>
                </c:pt>
                <c:pt idx="237">
                  <c:v>13.000064966908823</c:v>
                </c:pt>
                <c:pt idx="238">
                  <c:v>12.994679116066445</c:v>
                </c:pt>
                <c:pt idx="239">
                  <c:v>12.991454145787383</c:v>
                </c:pt>
                <c:pt idx="240">
                  <c:v>12.990381056766578</c:v>
                </c:pt>
                <c:pt idx="241">
                  <c:v>12.991451446273979</c:v>
                </c:pt>
                <c:pt idx="242">
                  <c:v>12.994657527421019</c:v>
                </c:pt>
                <c:pt idx="243">
                  <c:v>12.999992147228149</c:v>
                </c:pt>
                <c:pt idx="244">
                  <c:v>13.007448803550572</c:v>
                </c:pt>
                <c:pt idx="245">
                  <c:v>13.017021660917157</c:v>
                </c:pt>
                <c:pt idx="246">
                  <c:v>13.028705565335121</c:v>
                </c:pt>
                <c:pt idx="247">
                  <c:v>13.042496058110379</c:v>
                </c:pt>
                <c:pt idx="248">
                  <c:v>13.058389388730479</c:v>
                </c:pt>
                <c:pt idx="249">
                  <c:v>13.076382526853875</c:v>
                </c:pt>
                <c:pt idx="250">
                  <c:v>13.096473173445995</c:v>
                </c:pt>
                <c:pt idx="251">
                  <c:v>13.118659771098784</c:v>
                </c:pt>
                <c:pt idx="252">
                  <c:v>13.14294151356674</c:v>
                </c:pt>
                <c:pt idx="253">
                  <c:v>13.169318354548594</c:v>
                </c:pt>
                <c:pt idx="254">
                  <c:v>13.197791015739318</c:v>
                </c:pt>
                <c:pt idx="255">
                  <c:v>13.228360994173253</c:v>
                </c:pt>
                <c:pt idx="256">
                  <c:v>13.261030568874185</c:v>
                </c:pt>
                <c:pt idx="257">
                  <c:v>13.29580280682381</c:v>
                </c:pt>
                <c:pt idx="258">
                  <c:v>13.332681568255049</c:v>
                </c:pt>
                <c:pt idx="259">
                  <c:v>13.37167151127162</c:v>
                </c:pt>
                <c:pt idx="260">
                  <c:v>13.412778095789855</c:v>
                </c:pt>
                <c:pt idx="261">
                  <c:v>13.456007586793596</c:v>
                </c:pt>
                <c:pt idx="262">
                  <c:v>13.50136705688686</c:v>
                </c:pt>
                <c:pt idx="263">
                  <c:v>13.548864388123395</c:v>
                </c:pt>
                <c:pt idx="264">
                  <c:v>13.59850827308556</c:v>
                </c:pt>
                <c:pt idx="265">
                  <c:v>13.650308215179185</c:v>
                </c:pt>
                <c:pt idx="266">
                  <c:v>13.704274528103504</c:v>
                </c:pt>
                <c:pt idx="267">
                  <c:v>13.76041833444874</c:v>
                </c:pt>
                <c:pt idx="268">
                  <c:v>13.818751563366106</c:v>
                </c:pt>
                <c:pt idx="269">
                  <c:v>13.879286947247541</c:v>
                </c:pt>
                <c:pt idx="270">
                  <c:v>13.942038017344146</c:v>
                </c:pt>
                <c:pt idx="271">
                  <c:v>14.007019098243603</c:v>
                </c:pt>
                <c:pt idx="272">
                  <c:v>14.074245301118342</c:v>
                </c:pt>
                <c:pt idx="273">
                  <c:v>14.143732515646148</c:v>
                </c:pt>
                <c:pt idx="274">
                  <c:v>14.215497400495657</c:v>
                </c:pt>
                <c:pt idx="275">
                  <c:v>14.289557372258233</c:v>
                </c:pt>
                <c:pt idx="276">
                  <c:v>14.365930592697357</c:v>
                </c:pt>
                <c:pt idx="277">
                  <c:v>14.444635954174645</c:v>
                </c:pt>
                <c:pt idx="278">
                  <c:v>14.525693063100251</c:v>
                </c:pt>
                <c:pt idx="279">
                  <c:v>14.609122221242506</c:v>
                </c:pt>
                <c:pt idx="280">
                  <c:v>14.694944404718466</c:v>
                </c:pt>
                <c:pt idx="281">
                  <c:v>14.783181240473851</c:v>
                </c:pt>
                <c:pt idx="282">
                  <c:v>14.873854980046081</c:v>
                </c:pt>
                <c:pt idx="283">
                  <c:v>14.966988470389831</c:v>
                </c:pt>
                <c:pt idx="284">
                  <c:v>15.062605121528758</c:v>
                </c:pt>
                <c:pt idx="285">
                  <c:v>15.160728870781515</c:v>
                </c:pt>
                <c:pt idx="286">
                  <c:v>15.261384143294045</c:v>
                </c:pt>
                <c:pt idx="287">
                  <c:v>15.364595808592753</c:v>
                </c:pt>
                <c:pt idx="288">
                  <c:v>15.470389132857235</c:v>
                </c:pt>
                <c:pt idx="289">
                  <c:v>15.578789726592714</c:v>
                </c:pt>
                <c:pt idx="290">
                  <c:v>15.689823487366199</c:v>
                </c:pt>
                <c:pt idx="291">
                  <c:v>15.803516537251872</c:v>
                </c:pt>
                <c:pt idx="292">
                  <c:v>15.919895154614942</c:v>
                </c:pt>
                <c:pt idx="293">
                  <c:v>16.038985699845757</c:v>
                </c:pt>
                <c:pt idx="294">
                  <c:v>16.160814534640004</c:v>
                </c:pt>
                <c:pt idx="295">
                  <c:v>16.285407934405672</c:v>
                </c:pt>
                <c:pt idx="296">
                  <c:v>16.412791993362823</c:v>
                </c:pt>
                <c:pt idx="297">
                  <c:v>16.542992521890458</c:v>
                </c:pt>
                <c:pt idx="298">
                  <c:v>16.676034935663367</c:v>
                </c:pt>
                <c:pt idx="299">
                  <c:v>16.81194413611458</c:v>
                </c:pt>
                <c:pt idx="300">
                  <c:v>16.950744381753143</c:v>
                </c:pt>
                <c:pt idx="301">
                  <c:v>17.092459149866613</c:v>
                </c:pt>
                <c:pt idx="302">
                  <c:v>17.237110988139225</c:v>
                </c:pt>
                <c:pt idx="303">
                  <c:v>17.384721355725794</c:v>
                </c:pt>
                <c:pt idx="304">
                  <c:v>17.53531045333451</c:v>
                </c:pt>
                <c:pt idx="305">
                  <c:v>17.688897041892702</c:v>
                </c:pt>
                <c:pt idx="306">
                  <c:v>17.845498249398062</c:v>
                </c:pt>
                <c:pt idx="307">
                  <c:v>18.005129365595213</c:v>
                </c:pt>
                <c:pt idx="308">
                  <c:v>18.167803624164481</c:v>
                </c:pt>
                <c:pt idx="309">
                  <c:v>18.333531972168952</c:v>
                </c:pt>
                <c:pt idx="310">
                  <c:v>18.502322826576492</c:v>
                </c:pt>
                <c:pt idx="311">
                  <c:v>18.674181817758516</c:v>
                </c:pt>
                <c:pt idx="312">
                  <c:v>18.849111519967678</c:v>
                </c:pt>
                <c:pt idx="313">
                  <c:v>19.027111168913081</c:v>
                </c:pt>
                <c:pt idx="314">
                  <c:v>19.208176366686491</c:v>
                </c:pt>
                <c:pt idx="315">
                  <c:v>19.392298774446694</c:v>
                </c:pt>
                <c:pt idx="316">
                  <c:v>19.579465793443287</c:v>
                </c:pt>
                <c:pt idx="317">
                  <c:v>19.769660235156554</c:v>
                </c:pt>
                <c:pt idx="318">
                  <c:v>19.96285998154783</c:v>
                </c:pt>
                <c:pt idx="319">
                  <c:v>20.15903763665457</c:v>
                </c:pt>
                <c:pt idx="320">
                  <c:v>20.358160171027368</c:v>
                </c:pt>
                <c:pt idx="321">
                  <c:v>20.560188560791175</c:v>
                </c:pt>
                <c:pt idx="322">
                  <c:v>20.765077423419939</c:v>
                </c:pt>
                <c:pt idx="323">
                  <c:v>20.972774652639909</c:v>
                </c:pt>
                <c:pt idx="324">
                  <c:v>21.183221055221619</c:v>
                </c:pt>
                <c:pt idx="325">
                  <c:v>21.396349992778539</c:v>
                </c:pt>
                <c:pt idx="326">
                  <c:v>21.612087032059804</c:v>
                </c:pt>
                <c:pt idx="327">
                  <c:v>21.830349607597871</c:v>
                </c:pt>
                <c:pt idx="328">
                  <c:v>22.05104670094514</c:v>
                </c:pt>
                <c:pt idx="329">
                  <c:v>22.274078541096689</c:v>
                </c:pt>
                <c:pt idx="330">
                  <c:v>22.499336331043153</c:v>
                </c:pt>
                <c:pt idx="331">
                  <c:v>22.726702005715719</c:v>
                </c:pt>
                <c:pt idx="332">
                  <c:v>22.956048026865069</c:v>
                </c:pt>
                <c:pt idx="333">
                  <c:v>23.187237220644537</c:v>
                </c:pt>
                <c:pt idx="334">
                  <c:v>23.420122663831528</c:v>
                </c:pt>
                <c:pt idx="335">
                  <c:v>23.654547624707579</c:v>
                </c:pt>
                <c:pt idx="336">
                  <c:v>23.890345564610609</c:v>
                </c:pt>
                <c:pt idx="337">
                  <c:v>24.127340206060346</c:v>
                </c:pt>
                <c:pt idx="338">
                  <c:v>24.365345673124747</c:v>
                </c:pt>
                <c:pt idx="339">
                  <c:v>24.604166709330542</c:v>
                </c:pt>
                <c:pt idx="340">
                  <c:v>24.84359897791234</c:v>
                </c:pt>
                <c:pt idx="341">
                  <c:v>25.083429448536098</c:v>
                </c:pt>
                <c:pt idx="342">
                  <c:v>25.323436873816888</c:v>
                </c:pt>
                <c:pt idx="343">
                  <c:v>25.56339235797839</c:v>
                </c:pt>
                <c:pt idx="344">
                  <c:v>25.803060018874589</c:v>
                </c:pt>
                <c:pt idx="345">
                  <c:v>26.042197743321889</c:v>
                </c:pt>
                <c:pt idx="346">
                  <c:v>26.280558034286464</c:v>
                </c:pt>
                <c:pt idx="347">
                  <c:v>26.517888946955576</c:v>
                </c:pt>
                <c:pt idx="348">
                  <c:v>26.753935109120967</c:v>
                </c:pt>
                <c:pt idx="349">
                  <c:v>26.988438819646838</c:v>
                </c:pt>
                <c:pt idx="350">
                  <c:v>27.221141217122547</c:v>
                </c:pt>
                <c:pt idx="351">
                  <c:v>27.451783509151259</c:v>
                </c:pt>
                <c:pt idx="352">
                  <c:v>27.680108251146418</c:v>
                </c:pt>
                <c:pt idx="353">
                  <c:v>27.90586066204407</c:v>
                </c:pt>
                <c:pt idx="354">
                  <c:v>28.128789963038379</c:v>
                </c:pt>
                <c:pt idx="355">
                  <c:v>28.348650724356773</c:v>
                </c:pt>
                <c:pt idx="356">
                  <c:v>28.565204204250879</c:v>
                </c:pt>
                <c:pt idx="357">
                  <c:v>28.77821966383048</c:v>
                </c:pt>
                <c:pt idx="358">
                  <c:v>28.987475641136786</c:v>
                </c:pt>
                <c:pt idx="359">
                  <c:v>29.192761167963511</c:v>
                </c:pt>
                <c:pt idx="360">
                  <c:v>29.393876913398138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B4-4697-B887-54B792DE2486}"/>
            </c:ext>
          </c:extLst>
        </c:ser>
        <c:ser>
          <c:idx val="2"/>
          <c:order val="2"/>
          <c:tx>
            <c:v>D Yörünge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'3'!$AK$3:$AK$363</c:f>
              <c:numCache>
                <c:formatCode>General</c:formatCode>
                <c:ptCount val="361"/>
                <c:pt idx="0">
                  <c:v>13.493195152074888</c:v>
                </c:pt>
                <c:pt idx="1">
                  <c:v>13.754624709648942</c:v>
                </c:pt>
                <c:pt idx="2">
                  <c:v>14.016061792024972</c:v>
                </c:pt>
                <c:pt idx="3">
                  <c:v>14.277192823328059</c:v>
                </c:pt>
                <c:pt idx="4">
                  <c:v>14.537696645490698</c:v>
                </c:pt>
                <c:pt idx="5">
                  <c:v>14.797245906144111</c:v>
                </c:pt>
                <c:pt idx="6">
                  <c:v>15.055508505946037</c:v>
                </c:pt>
                <c:pt idx="7">
                  <c:v>15.312149089438636</c:v>
                </c:pt>
                <c:pt idx="8">
                  <c:v>15.566830562926679</c:v>
                </c:pt>
                <c:pt idx="9">
                  <c:v>15.819215622597811</c:v>
                </c:pt>
                <c:pt idx="10">
                  <c:v>16.068968276174886</c:v>
                </c:pt>
                <c:pt idx="11">
                  <c:v>16.315755341787479</c:v>
                </c:pt>
                <c:pt idx="12">
                  <c:v>16.559247908455578</c:v>
                </c:pt>
                <c:pt idx="13">
                  <c:v>16.799122743567619</c:v>
                </c:pt>
                <c:pt idx="14">
                  <c:v>17.035063633970644</c:v>
                </c:pt>
                <c:pt idx="15">
                  <c:v>17.266762648733188</c:v>
                </c:pt>
                <c:pt idx="16">
                  <c:v>17.493921313245522</c:v>
                </c:pt>
                <c:pt idx="17">
                  <c:v>17.716251686040565</c:v>
                </c:pt>
                <c:pt idx="18">
                  <c:v>17.933477331504726</c:v>
                </c:pt>
                <c:pt idx="19">
                  <c:v>18.145334183454704</c:v>
                </c:pt>
                <c:pt idx="20">
                  <c:v>18.351571296340349</c:v>
                </c:pt>
                <c:pt idx="21">
                  <c:v>18.551951482556667</c:v>
                </c:pt>
                <c:pt idx="22">
                  <c:v>18.746251835974647</c:v>
                </c:pt>
                <c:pt idx="23">
                  <c:v>18.934264143303267</c:v>
                </c:pt>
                <c:pt idx="24">
                  <c:v>19.115795186250303</c:v>
                </c:pt>
                <c:pt idx="25">
                  <c:v>19.290666938642961</c:v>
                </c:pt>
                <c:pt idx="26">
                  <c:v>19.458716663687969</c:v>
                </c:pt>
                <c:pt idx="27">
                  <c:v>19.619796917393344</c:v>
                </c:pt>
                <c:pt idx="28">
                  <c:v>19.773775464838003</c:v>
                </c:pt>
                <c:pt idx="29">
                  <c:v>19.920535116468269</c:v>
                </c:pt>
                <c:pt idx="30">
                  <c:v>20.059973491928965</c:v>
                </c:pt>
                <c:pt idx="31">
                  <c:v>20.192002719114548</c:v>
                </c:pt>
                <c:pt idx="32">
                  <c:v>20.316549076165394</c:v>
                </c:pt>
                <c:pt idx="33">
                  <c:v>20.433552584052016</c:v>
                </c:pt>
                <c:pt idx="34">
                  <c:v>20.542966557202021</c:v>
                </c:pt>
                <c:pt idx="35">
                  <c:v>20.644757119347375</c:v>
                </c:pt>
                <c:pt idx="36">
                  <c:v>20.738902691419391</c:v>
                </c:pt>
                <c:pt idx="37">
                  <c:v>20.825393457912032</c:v>
                </c:pt>
                <c:pt idx="38">
                  <c:v>20.904230817684464</c:v>
                </c:pt>
                <c:pt idx="39">
                  <c:v>20.97542682469598</c:v>
                </c:pt>
                <c:pt idx="40">
                  <c:v>21.039003623671384</c:v>
                </c:pt>
                <c:pt idx="41">
                  <c:v>21.094992885194401</c:v>
                </c:pt>
                <c:pt idx="42">
                  <c:v>21.143435244229345</c:v>
                </c:pt>
                <c:pt idx="43">
                  <c:v>21.184379745584874</c:v>
                </c:pt>
                <c:pt idx="44">
                  <c:v>21.217883299364694</c:v>
                </c:pt>
                <c:pt idx="45">
                  <c:v>21.244010149003536</c:v>
                </c:pt>
                <c:pt idx="46">
                  <c:v>21.262831354066073</c:v>
                </c:pt>
                <c:pt idx="47">
                  <c:v>21.274424289594691</c:v>
                </c:pt>
                <c:pt idx="48">
                  <c:v>21.278872163431046</c:v>
                </c:pt>
                <c:pt idx="49">
                  <c:v>21.276263552605997</c:v>
                </c:pt>
                <c:pt idx="50">
                  <c:v>21.266691959594574</c:v>
                </c:pt>
                <c:pt idx="51">
                  <c:v>21.25025538896536</c:v>
                </c:pt>
                <c:pt idx="52">
                  <c:v>21.22705594471627</c:v>
                </c:pt>
                <c:pt idx="53">
                  <c:v>21.197199448381298</c:v>
                </c:pt>
                <c:pt idx="54">
                  <c:v>21.160795077811578</c:v>
                </c:pt>
                <c:pt idx="55">
                  <c:v>21.117955026379711</c:v>
                </c:pt>
                <c:pt idx="56">
                  <c:v>21.068794182224547</c:v>
                </c:pt>
                <c:pt idx="57">
                  <c:v>21.013429827045073</c:v>
                </c:pt>
                <c:pt idx="58">
                  <c:v>20.951981353862202</c:v>
                </c:pt>
                <c:pt idx="59">
                  <c:v>20.884570003096037</c:v>
                </c:pt>
                <c:pt idx="60">
                  <c:v>20.811318616251292</c:v>
                </c:pt>
                <c:pt idx="61">
                  <c:v>20.732351406462168</c:v>
                </c:pt>
                <c:pt idx="62">
                  <c:v>20.647793745120143</c:v>
                </c:pt>
                <c:pt idx="63">
                  <c:v>20.557771963790415</c:v>
                </c:pt>
                <c:pt idx="64">
                  <c:v>20.462413170615406</c:v>
                </c:pt>
                <c:pt idx="65">
                  <c:v>20.361845080403661</c:v>
                </c:pt>
                <c:pt idx="66">
                  <c:v>20.256195857610074</c:v>
                </c:pt>
                <c:pt idx="67">
                  <c:v>20.145593971426237</c:v>
                </c:pt>
                <c:pt idx="68">
                  <c:v>20.030168062217399</c:v>
                </c:pt>
                <c:pt idx="69">
                  <c:v>19.910046818564432</c:v>
                </c:pt>
                <c:pt idx="70">
                  <c:v>19.785358864193427</c:v>
                </c:pt>
                <c:pt idx="71">
                  <c:v>19.656232654102915</c:v>
                </c:pt>
                <c:pt idx="72">
                  <c:v>19.522796379227067</c:v>
                </c:pt>
                <c:pt idx="73">
                  <c:v>19.385177879003304</c:v>
                </c:pt>
                <c:pt idx="74">
                  <c:v>19.243504561243171</c:v>
                </c:pt>
                <c:pt idx="75">
                  <c:v>19.097903328736333</c:v>
                </c:pt>
                <c:pt idx="76">
                  <c:v>18.948500512048245</c:v>
                </c:pt>
                <c:pt idx="77">
                  <c:v>18.795421808002896</c:v>
                </c:pt>
                <c:pt idx="78">
                  <c:v>18.638792223371954</c:v>
                </c:pt>
                <c:pt idx="79">
                  <c:v>18.47873602332086</c:v>
                </c:pt>
                <c:pt idx="80">
                  <c:v>18.315376684191463</c:v>
                </c:pt>
                <c:pt idx="81">
                  <c:v>18.148836850227738</c:v>
                </c:pt>
                <c:pt idx="82">
                  <c:v>17.979238293878204</c:v>
                </c:pt>
                <c:pt idx="83">
                  <c:v>17.806701879333694</c:v>
                </c:pt>
                <c:pt idx="84">
                  <c:v>17.631347528983898</c:v>
                </c:pt>
                <c:pt idx="85">
                  <c:v>17.453294192498632</c:v>
                </c:pt>
                <c:pt idx="86">
                  <c:v>17.272659818262312</c:v>
                </c:pt>
                <c:pt idx="87">
                  <c:v>17.089561326910662</c:v>
                </c:pt>
                <c:pt idx="88">
                  <c:v>16.904114586738345</c:v>
                </c:pt>
                <c:pt idx="89">
                  <c:v>16.716434390764835</c:v>
                </c:pt>
                <c:pt idx="90">
                  <c:v>16.526634435263222</c:v>
                </c:pt>
                <c:pt idx="91">
                  <c:v>16.334827299573188</c:v>
                </c:pt>
                <c:pt idx="92">
                  <c:v>16.141124427034502</c:v>
                </c:pt>
                <c:pt idx="93">
                  <c:v>15.945636106892252</c:v>
                </c:pt>
                <c:pt idx="94">
                  <c:v>15.748471457038059</c:v>
                </c:pt>
                <c:pt idx="95">
                  <c:v>15.549738407464416</c:v>
                </c:pt>
                <c:pt idx="96">
                  <c:v>15.349543684321157</c:v>
                </c:pt>
                <c:pt idx="97">
                  <c:v>15.147992794473893</c:v>
                </c:pt>
                <c:pt idx="98">
                  <c:v>14.945190010474549</c:v>
                </c:pt>
                <c:pt idx="99">
                  <c:v>14.741238355864015</c:v>
                </c:pt>
                <c:pt idx="100">
                  <c:v>14.536239590735544</c:v>
                </c:pt>
                <c:pt idx="101">
                  <c:v>14.330294197496126</c:v>
                </c:pt>
                <c:pt idx="102">
                  <c:v>14.123501366770729</c:v>
                </c:pt>
                <c:pt idx="103">
                  <c:v>13.915958983401879</c:v>
                </c:pt>
                <c:pt idx="104">
                  <c:v>13.707763612503522</c:v>
                </c:pt>
                <c:pt idx="105">
                  <c:v>13.499010485534757</c:v>
                </c:pt>
                <c:pt idx="106">
                  <c:v>13.289793486365042</c:v>
                </c:pt>
                <c:pt idx="107">
                  <c:v>13.080205137307905</c:v>
                </c:pt>
                <c:pt idx="108">
                  <c:v>12.8703365851059</c:v>
                </c:pt>
                <c:pt idx="109">
                  <c:v>12.660277586853965</c:v>
                </c:pt>
                <c:pt idx="110">
                  <c:v>12.45011649585385</c:v>
                </c:pt>
                <c:pt idx="111">
                  <c:v>12.239940247396003</c:v>
                </c:pt>
                <c:pt idx="112">
                  <c:v>12.029834344470077</c:v>
                </c:pt>
                <c:pt idx="113">
                  <c:v>11.819882843409349</c:v>
                </c:pt>
                <c:pt idx="114">
                  <c:v>11.610168339477731</c:v>
                </c:pt>
                <c:pt idx="115">
                  <c:v>11.400771952412441</c:v>
                </c:pt>
                <c:pt idx="116">
                  <c:v>11.191773311938572</c:v>
                </c:pt>
                <c:pt idx="117">
                  <c:v>10.983250543275574</c:v>
                </c:pt>
                <c:pt idx="118">
                  <c:v>10.775280252658764</c:v>
                </c:pt>
                <c:pt idx="119">
                  <c:v>10.567937512902631</c:v>
                </c:pt>
                <c:pt idx="120">
                  <c:v>10.361295849035567</c:v>
                </c:pt>
                <c:pt idx="121">
                  <c:v>10.155427224039068</c:v>
                </c:pt>
                <c:pt idx="122">
                  <c:v>9.9504020247273317</c:v>
                </c:pt>
                <c:pt idx="123">
                  <c:v>9.7462890478061421</c:v>
                </c:pt>
                <c:pt idx="124">
                  <c:v>9.5431554861531929</c:v>
                </c:pt>
                <c:pt idx="125">
                  <c:v>9.34106691536436</c:v>
                </c:pt>
                <c:pt idx="126">
                  <c:v>9.1400872806136935</c:v>
                </c:pt>
                <c:pt idx="127">
                  <c:v>8.9402788838773581</c:v>
                </c:pt>
                <c:pt idx="128">
                  <c:v>8.7417023715745881</c:v>
                </c:pt>
                <c:pt idx="129">
                  <c:v>8.5444167226809782</c:v>
                </c:pt>
                <c:pt idx="130">
                  <c:v>8.3484792373724535</c:v>
                </c:pt>
                <c:pt idx="131">
                  <c:v>8.1539455262599851</c:v>
                </c:pt>
                <c:pt idx="132">
                  <c:v>7.9608695002778092</c:v>
                </c:pt>
                <c:pt idx="133">
                  <c:v>7.7693033612897953</c:v>
                </c:pt>
                <c:pt idx="134">
                  <c:v>7.5792975934806179</c:v>
                </c:pt>
                <c:pt idx="135">
                  <c:v>7.3909009556000083</c:v>
                </c:pt>
                <c:pt idx="136">
                  <c:v>7.2041604741299121</c:v>
                </c:pt>
                <c:pt idx="137">
                  <c:v>7.0191214374458681</c:v>
                </c:pt>
                <c:pt idx="138">
                  <c:v>6.8358273910444467</c:v>
                </c:pt>
                <c:pt idx="139">
                  <c:v>6.6543201339098381</c:v>
                </c:pt>
                <c:pt idx="140">
                  <c:v>6.4746397160927032</c:v>
                </c:pt>
                <c:pt idx="141">
                  <c:v>6.2968244375743652</c:v>
                </c:pt>
                <c:pt idx="142">
                  <c:v>6.1209108484894443</c:v>
                </c:pt>
                <c:pt idx="143">
                  <c:v>5.9469337507785767</c:v>
                </c:pt>
                <c:pt idx="144">
                  <c:v>5.7749262013422022</c:v>
                </c:pt>
                <c:pt idx="145">
                  <c:v>5.6049195167640917</c:v>
                </c:pt>
                <c:pt idx="146">
                  <c:v>5.4369432796714072</c:v>
                </c:pt>
                <c:pt idx="147">
                  <c:v>5.2710253467948096</c:v>
                </c:pt>
                <c:pt idx="148">
                  <c:v>5.1071918587889851</c:v>
                </c:pt>
                <c:pt idx="149">
                  <c:v>4.945467251869788</c:v>
                </c:pt>
                <c:pt idx="150">
                  <c:v>4.7858742713193543</c:v>
                </c:pt>
                <c:pt idx="151">
                  <c:v>4.6284339869056339</c:v>
                </c:pt>
                <c:pt idx="152">
                  <c:v>4.4731658102562797</c:v>
                </c:pt>
                <c:pt idx="153">
                  <c:v>4.3200875142207433</c:v>
                </c:pt>
                <c:pt idx="154">
                  <c:v>4.1692152542468381</c:v>
                </c:pt>
                <c:pt idx="155">
                  <c:v>4.0205635917904399</c:v>
                </c:pt>
                <c:pt idx="156">
                  <c:v>3.8741455197682111</c:v>
                </c:pt>
                <c:pt idx="157">
                  <c:v>3.7299724900545961</c:v>
                </c:pt>
                <c:pt idx="158">
                  <c:v>3.5880544430147019</c:v>
                </c:pt>
                <c:pt idx="159">
                  <c:v>3.4483998390542556</c:v>
                </c:pt>
                <c:pt idx="160">
                  <c:v>3.3110156921582803</c:v>
                </c:pt>
                <c:pt idx="161">
                  <c:v>3.1759076053784909</c:v>
                </c:pt>
                <c:pt idx="162">
                  <c:v>3.0430798082190496</c:v>
                </c:pt>
                <c:pt idx="163">
                  <c:v>2.9125351958589079</c:v>
                </c:pt>
                <c:pt idx="164">
                  <c:v>2.7842753701376743</c:v>
                </c:pt>
                <c:pt idx="165">
                  <c:v>2.6583006822210553</c:v>
                </c:pt>
                <c:pt idx="166">
                  <c:v>2.534610276850481</c:v>
                </c:pt>
                <c:pt idx="167">
                  <c:v>2.4132021380711866</c:v>
                </c:pt>
                <c:pt idx="168">
                  <c:v>2.2940731363221509</c:v>
                </c:pt>
                <c:pt idx="169">
                  <c:v>2.1772190767619648</c:v>
                </c:pt>
                <c:pt idx="170">
                  <c:v>2.0626347486947907</c:v>
                </c:pt>
                <c:pt idx="171">
                  <c:v>1.9503139759527084</c:v>
                </c:pt>
                <c:pt idx="172">
                  <c:v>1.8402496680823432</c:v>
                </c:pt>
                <c:pt idx="173">
                  <c:v>1.732433872177662</c:v>
                </c:pt>
                <c:pt idx="174">
                  <c:v>1.6268578251944028</c:v>
                </c:pt>
                <c:pt idx="175">
                  <c:v>1.5235120065776506</c:v>
                </c:pt>
                <c:pt idx="176">
                  <c:v>1.422386191030272</c:v>
                </c:pt>
                <c:pt idx="177">
                  <c:v>1.32346950124799</c:v>
                </c:pt>
                <c:pt idx="178">
                  <c:v>1.2267504604461923</c:v>
                </c:pt>
                <c:pt idx="179">
                  <c:v>1.1322170445037738</c:v>
                </c:pt>
                <c:pt idx="180">
                  <c:v>1.0398567335516091</c:v>
                </c:pt>
                <c:pt idx="181">
                  <c:v>0.94965656283598676</c:v>
                </c:pt>
                <c:pt idx="182">
                  <c:v>0.86160317269239961</c:v>
                </c:pt>
                <c:pt idx="183">
                  <c:v>0.77568285747028121</c:v>
                </c:pt>
                <c:pt idx="184">
                  <c:v>0.69188161325685371</c:v>
                </c:pt>
                <c:pt idx="185">
                  <c:v>0.61018518425584922</c:v>
                </c:pt>
                <c:pt idx="186">
                  <c:v>0.53057910768651695</c:v>
                </c:pt>
                <c:pt idx="187">
                  <c:v>0.45304875707793002</c:v>
                </c:pt>
                <c:pt idx="188">
                  <c:v>0.37757938384507383</c:v>
                </c:pt>
                <c:pt idx="189">
                  <c:v>0.30415615704439425</c:v>
                </c:pt>
                <c:pt idx="190">
                  <c:v>0.2327642012188722</c:v>
                </c:pt>
                <c:pt idx="191">
                  <c:v>0.16338863225542433</c:v>
                </c:pt>
                <c:pt idx="192">
                  <c:v>9.6014591190003884E-2</c:v>
                </c:pt>
                <c:pt idx="193">
                  <c:v>3.0627275909484553E-2</c:v>
                </c:pt>
                <c:pt idx="194">
                  <c:v>-3.2788029288171927E-2</c:v>
                </c:pt>
                <c:pt idx="195">
                  <c:v>-9.424592630043449E-2</c:v>
                </c:pt>
                <c:pt idx="196">
                  <c:v>-0.15376087800568428</c:v>
                </c:pt>
                <c:pt idx="197">
                  <c:v>-0.21134718522774243</c:v>
                </c:pt>
                <c:pt idx="198">
                  <c:v>-0.26701896586725837</c:v>
                </c:pt>
                <c:pt idx="199">
                  <c:v>-0.32079013617638807</c:v>
                </c:pt>
                <c:pt idx="200">
                  <c:v>-0.37267439414254788</c:v>
                </c:pt>
                <c:pt idx="201">
                  <c:v>-0.42268520493680661</c:v>
                </c:pt>
                <c:pt idx="202">
                  <c:v>-0.47083578837306206</c:v>
                </c:pt>
                <c:pt idx="203">
                  <c:v>-0.5171391083159893</c:v>
                </c:pt>
                <c:pt idx="204">
                  <c:v>-0.56160786396756635</c:v>
                </c:pt>
                <c:pt idx="205">
                  <c:v>-0.60425448295578299</c:v>
                </c:pt>
                <c:pt idx="206">
                  <c:v>-0.64509111614269798</c:v>
                </c:pt>
                <c:pt idx="207">
                  <c:v>-0.68412963406445115</c:v>
                </c:pt>
                <c:pt idx="208">
                  <c:v>-0.72138162491122415</c:v>
                </c:pt>
                <c:pt idx="209">
                  <c:v>-0.75685839395222665</c:v>
                </c:pt>
                <c:pt idx="210">
                  <c:v>-0.79057096430810425</c:v>
                </c:pt>
                <c:pt idx="211">
                  <c:v>-0.82253007897141472</c:v>
                </c:pt>
                <c:pt idx="212">
                  <c:v>-0.85274620397487944</c:v>
                </c:pt>
                <c:pt idx="213">
                  <c:v>-0.88122953260693748</c:v>
                </c:pt>
                <c:pt idx="214">
                  <c:v>-0.90798999057422058</c:v>
                </c:pt>
                <c:pt idx="215">
                  <c:v>-0.93303724201177474</c:v>
                </c:pt>
                <c:pt idx="216">
                  <c:v>-0.95638069624296662</c:v>
                </c:pt>
                <c:pt idx="217">
                  <c:v>-0.97802951519339842</c:v>
                </c:pt>
                <c:pt idx="218">
                  <c:v>-0.99799262136477473</c:v>
                </c:pt>
                <c:pt idx="219">
                  <c:v>-1.0162787062781309</c:v>
                </c:pt>
                <c:pt idx="220">
                  <c:v>-1.032896239298168</c:v>
                </c:pt>
                <c:pt idx="221">
                  <c:v>-1.0478534767539465</c:v>
                </c:pt>
                <c:pt idx="222">
                  <c:v>-1.0611584712744975</c:v>
                </c:pt>
                <c:pt idx="223">
                  <c:v>-1.0728190812615228</c:v>
                </c:pt>
                <c:pt idx="224">
                  <c:v>-1.0828429804249478</c:v>
                </c:pt>
                <c:pt idx="225">
                  <c:v>-1.0912376673107111</c:v>
                </c:pt>
                <c:pt idx="226">
                  <c:v>-1.0980104747540675</c:v>
                </c:pt>
                <c:pt idx="227">
                  <c:v>-1.103168579195243</c:v>
                </c:pt>
                <c:pt idx="228">
                  <c:v>-1.1067190097980255</c:v>
                </c:pt>
                <c:pt idx="229">
                  <c:v>-1.1086686573153486</c:v>
                </c:pt>
                <c:pt idx="230">
                  <c:v>-1.109024282649667</c:v>
                </c:pt>
                <c:pt idx="231">
                  <c:v>-1.1077925250588123</c:v>
                </c:pt>
                <c:pt idx="232">
                  <c:v>-1.1049799099619193</c:v>
                </c:pt>
                <c:pt idx="233">
                  <c:v>-1.1005928563025167</c:v>
                </c:pt>
                <c:pt idx="234">
                  <c:v>-1.094637683429144</c:v>
                </c:pt>
                <c:pt idx="235">
                  <c:v>-1.0871206174564305</c:v>
                </c:pt>
                <c:pt idx="236">
                  <c:v>-1.078047797072422</c:v>
                </c:pt>
                <c:pt idx="237">
                  <c:v>-1.0674252787599583</c:v>
                </c:pt>
                <c:pt idx="238">
                  <c:v>-1.0552590414025103</c:v>
                </c:pt>
                <c:pt idx="239">
                  <c:v>-1.041554990246726</c:v>
                </c:pt>
                <c:pt idx="240">
                  <c:v>-1.0263189601958009</c:v>
                </c:pt>
                <c:pt idx="241">
                  <c:v>-1.0095567184095362</c:v>
                </c:pt>
                <c:pt idx="242">
                  <c:v>-0.9912739661884844</c:v>
                </c:pt>
                <c:pt idx="243">
                  <c:v>-0.97147634012065165</c:v>
                </c:pt>
                <c:pt idx="244">
                  <c:v>-0.95016941247087239</c:v>
                </c:pt>
                <c:pt idx="245">
                  <c:v>-0.92735869079341793</c:v>
                </c:pt>
                <c:pt idx="246">
                  <c:v>-0.90304961674979189</c:v>
                </c:pt>
                <c:pt idx="247">
                  <c:v>-0.8772475641137838</c:v>
                </c:pt>
                <c:pt idx="248">
                  <c:v>-0.84995783594706609</c:v>
                </c:pt>
                <c:pt idx="249">
                  <c:v>-0.82118566092843004</c:v>
                </c:pt>
                <c:pt idx="250">
                  <c:v>-0.79093618882057548</c:v>
                </c:pt>
                <c:pt idx="251">
                  <c:v>-0.75921448505810218</c:v>
                </c:pt>
                <c:pt idx="252">
                  <c:v>-0.72602552444092394</c:v>
                </c:pt>
                <c:pt idx="253">
                  <c:v>-0.6913741839168619</c:v>
                </c:pt>
                <c:pt idx="254">
                  <c:v>-0.65526523443735218</c:v>
                </c:pt>
                <c:pt idx="255">
                  <c:v>-0.61770333187011106</c:v>
                </c:pt>
                <c:pt idx="256">
                  <c:v>-0.57869300695199311</c:v>
                </c:pt>
                <c:pt idx="257">
                  <c:v>-0.53823865426536122</c:v>
                </c:pt>
                <c:pt idx="258">
                  <c:v>-0.496344520220934</c:v>
                </c:pt>
                <c:pt idx="259">
                  <c:v>-0.45301469002946382</c:v>
                </c:pt>
                <c:pt idx="260">
                  <c:v>-0.40825307364439389</c:v>
                </c:pt>
                <c:pt idx="261">
                  <c:v>-0.36206339065745929</c:v>
                </c:pt>
                <c:pt idx="262">
                  <c:v>-0.31444915412840202</c:v>
                </c:pt>
                <c:pt idx="263">
                  <c:v>-0.2654136533300786</c:v>
                </c:pt>
                <c:pt idx="264">
                  <c:v>-0.21495993538966185</c:v>
                </c:pt>
                <c:pt idx="265">
                  <c:v>-0.16309078580655911</c:v>
                </c:pt>
                <c:pt idx="266">
                  <c:v>-0.10980870782755059</c:v>
                </c:pt>
                <c:pt idx="267">
                  <c:v>-5.5115900659432504E-2</c:v>
                </c:pt>
                <c:pt idx="268">
                  <c:v>9.8576350008761082E-4</c:v>
                </c:pt>
                <c:pt idx="269">
                  <c:v>5.8494763632560953E-2</c:v>
                </c:pt>
                <c:pt idx="270">
                  <c:v>0.11740995528879722</c:v>
                </c:pt>
                <c:pt idx="271">
                  <c:v>0.17773059721669215</c:v>
                </c:pt>
                <c:pt idx="272">
                  <c:v>0.2394563792439533</c:v>
                </c:pt>
                <c:pt idx="273">
                  <c:v>0.30258745143186649</c:v>
                </c:pt>
                <c:pt idx="274">
                  <c:v>0.36712445451415621</c:v>
                </c:pt>
                <c:pt idx="275">
                  <c:v>0.43306855163359537</c:v>
                </c:pt>
                <c:pt idx="276">
                  <c:v>0.5004214613862461</c:v>
                </c:pt>
                <c:pt idx="277">
                  <c:v>0.56918549218060654</c:v>
                </c:pt>
                <c:pt idx="278">
                  <c:v>0.63936357791530041</c:v>
                </c:pt>
                <c:pt idx="279">
                  <c:v>0.71095931497512055</c:v>
                </c:pt>
                <c:pt idx="280">
                  <c:v>0.78397700054032016</c:v>
                </c:pt>
                <c:pt idx="281">
                  <c:v>0.85842167219870413</c:v>
                </c:pt>
                <c:pt idx="282">
                  <c:v>0.93429914884351994</c:v>
                </c:pt>
                <c:pt idx="283">
                  <c:v>1.011616072833065</c:v>
                </c:pt>
                <c:pt idx="284">
                  <c:v>1.0903799533792675</c:v>
                </c:pt>
                <c:pt idx="285">
                  <c:v>1.1705992111231689</c:v>
                </c:pt>
                <c:pt idx="286">
                  <c:v>1.2522832238443642</c:v>
                </c:pt>
                <c:pt idx="287">
                  <c:v>1.3354423732389678</c:v>
                </c:pt>
                <c:pt idx="288">
                  <c:v>1.4200880926873118</c:v>
                </c:pt>
                <c:pt idx="289">
                  <c:v>1.5062329159165935</c:v>
                </c:pt>
                <c:pt idx="290">
                  <c:v>1.5938905264466277</c:v>
                </c:pt>
                <c:pt idx="291">
                  <c:v>1.6830758076874304</c:v>
                </c:pt>
                <c:pt idx="292">
                  <c:v>1.7738048935357171</c:v>
                </c:pt>
                <c:pt idx="293">
                  <c:v>1.8660952192936002</c:v>
                </c:pt>
                <c:pt idx="294">
                  <c:v>1.9599655727061833</c:v>
                </c:pt>
                <c:pt idx="295">
                  <c:v>2.0554361448857312</c:v>
                </c:pt>
                <c:pt idx="296">
                  <c:v>2.1525285808577896</c:v>
                </c:pt>
                <c:pt idx="297">
                  <c:v>2.2512660294297744</c:v>
                </c:pt>
                <c:pt idx="298">
                  <c:v>2.3516731920436822</c:v>
                </c:pt>
                <c:pt idx="299">
                  <c:v>2.4537763702331077</c:v>
                </c:pt>
                <c:pt idx="300">
                  <c:v>2.5576035112589732</c:v>
                </c:pt>
                <c:pt idx="301">
                  <c:v>2.6631842514494304</c:v>
                </c:pt>
                <c:pt idx="302">
                  <c:v>2.7705499567162084</c:v>
                </c:pt>
                <c:pt idx="303">
                  <c:v>2.8797337596628445</c:v>
                </c:pt>
                <c:pt idx="304">
                  <c:v>2.9907705926395254</c:v>
                </c:pt>
                <c:pt idx="305">
                  <c:v>3.1036972160344725</c:v>
                </c:pt>
                <c:pt idx="306">
                  <c:v>3.2185522410235841</c:v>
                </c:pt>
                <c:pt idx="307">
                  <c:v>3.3353761459278317</c:v>
                </c:pt>
                <c:pt idx="308">
                  <c:v>3.4542112852530114</c:v>
                </c:pt>
                <c:pt idx="309">
                  <c:v>3.5751018904082388</c:v>
                </c:pt>
                <c:pt idx="310">
                  <c:v>3.6980940610193205</c:v>
                </c:pt>
                <c:pt idx="311">
                  <c:v>3.8232357456714361</c:v>
                </c:pt>
                <c:pt idx="312">
                  <c:v>3.9505767108330136</c:v>
                </c:pt>
                <c:pt idx="313">
                  <c:v>4.0801684966307388</c:v>
                </c:pt>
                <c:pt idx="314">
                  <c:v>4.2120643580657093</c:v>
                </c:pt>
                <c:pt idx="315">
                  <c:v>4.3463191901837792</c:v>
                </c:pt>
                <c:pt idx="316">
                  <c:v>4.48298943564218</c:v>
                </c:pt>
                <c:pt idx="317">
                  <c:v>4.6221329730502196</c:v>
                </c:pt>
                <c:pt idx="318">
                  <c:v>4.7638089844083122</c:v>
                </c:pt>
                <c:pt idx="319">
                  <c:v>4.9080777999284013</c:v>
                </c:pt>
                <c:pt idx="320">
                  <c:v>5.0550007184935204</c:v>
                </c:pt>
                <c:pt idx="321">
                  <c:v>5.2046398020085842</c:v>
                </c:pt>
                <c:pt idx="322">
                  <c:v>5.3570576419118705</c:v>
                </c:pt>
                <c:pt idx="323">
                  <c:v>5.5123170961610661</c:v>
                </c:pt>
                <c:pt idx="324">
                  <c:v>5.6704809950841275</c:v>
                </c:pt>
                <c:pt idx="325">
                  <c:v>5.8316118145967701</c:v>
                </c:pt>
                <c:pt idx="326">
                  <c:v>5.9957713154414893</c:v>
                </c:pt>
                <c:pt idx="327">
                  <c:v>6.1630201473000357</c:v>
                </c:pt>
                <c:pt idx="328">
                  <c:v>6.3334174168786417</c:v>
                </c:pt>
                <c:pt idx="329">
                  <c:v>6.5070202193653994</c:v>
                </c:pt>
                <c:pt idx="330">
                  <c:v>6.6838831330164767</c:v>
                </c:pt>
                <c:pt idx="331">
                  <c:v>6.8640576770450519</c:v>
                </c:pt>
                <c:pt idx="332">
                  <c:v>7.0475917334651026</c:v>
                </c:pt>
                <c:pt idx="333">
                  <c:v>7.2345289340830625</c:v>
                </c:pt>
                <c:pt idx="334">
                  <c:v>7.4249080144319501</c:v>
                </c:pt>
                <c:pt idx="335">
                  <c:v>7.6187621371028023</c:v>
                </c:pt>
                <c:pt idx="336">
                  <c:v>7.8161181876420791</c:v>
                </c:pt>
                <c:pt idx="337">
                  <c:v>8.0169960469441754</c:v>
                </c:pt>
                <c:pt idx="338">
                  <c:v>8.2214078448649364</c:v>
                </c:pt>
                <c:pt idx="339">
                  <c:v>8.4293572006043078</c:v>
                </c:pt>
                <c:pt idx="340">
                  <c:v>8.6408384562374039</c:v>
                </c:pt>
                <c:pt idx="341">
                  <c:v>8.8558359105959514</c:v>
                </c:pt>
                <c:pt idx="342">
                  <c:v>9.0743230614970525</c:v>
                </c:pt>
                <c:pt idx="343">
                  <c:v>9.2962618650586037</c:v>
                </c:pt>
                <c:pt idx="344">
                  <c:v>9.5216020215083788</c:v>
                </c:pt>
                <c:pt idx="345">
                  <c:v>9.7502802974587581</c:v>
                </c:pt>
                <c:pt idx="346">
                  <c:v>9.9822198950568559</c:v>
                </c:pt>
                <c:pt idx="347">
                  <c:v>10.217329878702262</c:v>
                </c:pt>
                <c:pt idx="348">
                  <c:v>10.4555046701291</c:v>
                </c:pt>
                <c:pt idx="349">
                  <c:v>10.696623622551432</c:v>
                </c:pt>
                <c:pt idx="350">
                  <c:v>10.940550684254017</c:v>
                </c:pt>
                <c:pt idx="351">
                  <c:v>11.187134161459301</c:v>
                </c:pt>
                <c:pt idx="352">
                  <c:v>11.436206589507865</c:v>
                </c:pt>
                <c:pt idx="353">
                  <c:v>11.687584720353858</c:v>
                </c:pt>
                <c:pt idx="354">
                  <c:v>11.941069633102938</c:v>
                </c:pt>
                <c:pt idx="355">
                  <c:v>12.196446972825402</c:v>
                </c:pt>
                <c:pt idx="356">
                  <c:v>12.453487321180965</c:v>
                </c:pt>
                <c:pt idx="357">
                  <c:v>12.71194670052801</c:v>
                </c:pt>
                <c:pt idx="358">
                  <c:v>12.971567211194969</c:v>
                </c:pt>
                <c:pt idx="359">
                  <c:v>13.232077799510749</c:v>
                </c:pt>
                <c:pt idx="360">
                  <c:v>13.493195152074883</c:v>
                </c:pt>
              </c:numCache>
            </c:numRef>
          </c:xVal>
          <c:yVal>
            <c:numRef>
              <c:f>'3'!$AL$3:$AL$363</c:f>
              <c:numCache>
                <c:formatCode>General</c:formatCode>
                <c:ptCount val="361"/>
                <c:pt idx="0">
                  <c:v>24.954549467988187</c:v>
                </c:pt>
                <c:pt idx="1">
                  <c:v>25.230861479271681</c:v>
                </c:pt>
                <c:pt idx="2">
                  <c:v>25.504480496737472</c:v>
                </c:pt>
                <c:pt idx="3">
                  <c:v>25.775174290447112</c:v>
                </c:pt>
                <c:pt idx="4">
                  <c:v>26.042721341718376</c:v>
                </c:pt>
                <c:pt idx="5">
                  <c:v>26.306911716033024</c:v>
                </c:pt>
                <c:pt idx="6">
                  <c:v>26.567547830076812</c:v>
                </c:pt>
                <c:pt idx="7">
                  <c:v>26.824445104973456</c:v>
                </c:pt>
                <c:pt idx="8">
                  <c:v>27.077432499684491</c:v>
                </c:pt>
                <c:pt idx="9">
                  <c:v>27.326352920552381</c:v>
                </c:pt>
                <c:pt idx="10">
                  <c:v>27.57106350501088</c:v>
                </c:pt>
                <c:pt idx="11">
                  <c:v>27.81143577952108</c:v>
                </c:pt>
                <c:pt idx="12">
                  <c:v>28.047355693761688</c:v>
                </c:pt>
                <c:pt idx="13">
                  <c:v>28.278723534960786</c:v>
                </c:pt>
                <c:pt idx="14">
                  <c:v>28.505453727960884</c:v>
                </c:pt>
                <c:pt idx="15">
                  <c:v>28.72747452812451</c:v>
                </c:pt>
                <c:pt idx="16">
                  <c:v>28.944727615486563</c:v>
                </c:pt>
                <c:pt idx="17">
                  <c:v>29.157167599622426</c:v>
                </c:pt>
                <c:pt idx="18">
                  <c:v>29.364761445516677</c:v>
                </c:pt>
                <c:pt idx="19">
                  <c:v>29.567487831284012</c:v>
                </c:pt>
                <c:pt idx="20">
                  <c:v>29.765336448914887</c:v>
                </c:pt>
                <c:pt idx="21">
                  <c:v>29.958307259307293</c:v>
                </c:pt>
                <c:pt idx="22">
                  <c:v>30.146409712717372</c:v>
                </c:pt>
                <c:pt idx="23">
                  <c:v>30.329661945439646</c:v>
                </c:pt>
                <c:pt idx="24">
                  <c:v>30.508089963035648</c:v>
                </c:pt>
                <c:pt idx="25">
                  <c:v>30.681726819795813</c:v>
                </c:pt>
                <c:pt idx="26">
                  <c:v>30.850611803371496</c:v>
                </c:pt>
                <c:pt idx="27">
                  <c:v>31.01478963268033</c:v>
                </c:pt>
                <c:pt idx="28">
                  <c:v>31.174309676295522</c:v>
                </c:pt>
                <c:pt idx="29">
                  <c:v>31.329225197604124</c:v>
                </c:pt>
                <c:pt idx="30">
                  <c:v>31.47959263208395</c:v>
                </c:pt>
                <c:pt idx="31">
                  <c:v>31.625470901123766</c:v>
                </c:pt>
                <c:pt idx="32">
                  <c:v>31.766920765915145</c:v>
                </c:pt>
                <c:pt idx="33">
                  <c:v>31.904004224090592</c:v>
                </c:pt>
                <c:pt idx="34">
                  <c:v>32.036783950983818</c:v>
                </c:pt>
                <c:pt idx="35">
                  <c:v>32.165322786652077</c:v>
                </c:pt>
                <c:pt idx="36">
                  <c:v>32.289683269134073</c:v>
                </c:pt>
                <c:pt idx="37">
                  <c:v>32.409927213822932</c:v>
                </c:pt>
                <c:pt idx="38">
                  <c:v>32.526115338314114</c:v>
                </c:pt>
                <c:pt idx="39">
                  <c:v>32.638306931641608</c:v>
                </c:pt>
                <c:pt idx="40">
                  <c:v>32.746559566440865</c:v>
                </c:pt>
                <c:pt idx="41">
                  <c:v>32.850928852270215</c:v>
                </c:pt>
                <c:pt idx="42">
                  <c:v>32.951468228079378</c:v>
                </c:pt>
                <c:pt idx="43">
                  <c:v>33.048228791629541</c:v>
                </c:pt>
                <c:pt idx="44">
                  <c:v>33.141259163538919</c:v>
                </c:pt>
                <c:pt idx="45">
                  <c:v>33.230605383544948</c:v>
                </c:pt>
                <c:pt idx="46">
                  <c:v>33.316310836533475</c:v>
                </c:pt>
                <c:pt idx="47">
                  <c:v>33.39841620588173</c:v>
                </c:pt>
                <c:pt idx="48">
                  <c:v>33.476959451688643</c:v>
                </c:pt>
                <c:pt idx="49">
                  <c:v>33.551975811519924</c:v>
                </c:pt>
                <c:pt idx="50">
                  <c:v>33.623497821369575</c:v>
                </c:pt>
                <c:pt idx="51">
                  <c:v>33.691555354631589</c:v>
                </c:pt>
                <c:pt idx="52">
                  <c:v>33.756175676980362</c:v>
                </c:pt>
                <c:pt idx="53">
                  <c:v>33.817383515172708</c:v>
                </c:pt>
                <c:pt idx="54">
                  <c:v>33.875201137905236</c:v>
                </c:pt>
                <c:pt idx="55">
                  <c:v>33.929648446985595</c:v>
                </c:pt>
                <c:pt idx="56">
                  <c:v>33.980743077202554</c:v>
                </c:pt>
                <c:pt idx="57">
                  <c:v>34.028500503405169</c:v>
                </c:pt>
                <c:pt idx="58">
                  <c:v>34.072934153425692</c:v>
                </c:pt>
                <c:pt idx="59">
                  <c:v>34.114055525601003</c:v>
                </c:pt>
                <c:pt idx="60">
                  <c:v>34.151874309763677</c:v>
                </c:pt>
                <c:pt idx="61">
                  <c:v>34.18639851068491</c:v>
                </c:pt>
                <c:pt idx="62">
                  <c:v>34.217634573056827</c:v>
                </c:pt>
                <c:pt idx="63">
                  <c:v>34.245587507201236</c:v>
                </c:pt>
                <c:pt idx="64">
                  <c:v>34.27026101478468</c:v>
                </c:pt>
                <c:pt idx="65">
                  <c:v>34.291657613906509</c:v>
                </c:pt>
                <c:pt idx="66">
                  <c:v>34.309778763006769</c:v>
                </c:pt>
                <c:pt idx="67">
                  <c:v>34.324624983114568</c:v>
                </c:pt>
                <c:pt idx="68">
                  <c:v>34.336195978025614</c:v>
                </c:pt>
                <c:pt idx="69">
                  <c:v>34.344490752058888</c:v>
                </c:pt>
                <c:pt idx="70">
                  <c:v>34.349507725099144</c:v>
                </c:pt>
                <c:pt idx="71">
                  <c:v>34.351244844682071</c:v>
                </c:pt>
                <c:pt idx="72">
                  <c:v>34.349699694924887</c:v>
                </c:pt>
                <c:pt idx="73">
                  <c:v>34.344869602145856</c:v>
                </c:pt>
                <c:pt idx="74">
                  <c:v>34.336751737052538</c:v>
                </c:pt>
                <c:pt idx="75">
                  <c:v>34.325343213410783</c:v>
                </c:pt>
                <c:pt idx="76">
                  <c:v>34.310641183135004</c:v>
                </c:pt>
                <c:pt idx="77">
                  <c:v>34.292642927764888</c:v>
                </c:pt>
                <c:pt idx="78">
                  <c:v>34.271345946315513</c:v>
                </c:pt>
                <c:pt idx="79">
                  <c:v>34.246748039506642</c:v>
                </c:pt>
                <c:pt idx="80">
                  <c:v>34.218847390392611</c:v>
                </c:pt>
                <c:pt idx="81">
                  <c:v>34.187642641428297</c:v>
                </c:pt>
                <c:pt idx="82">
                  <c:v>34.1531329680178</c:v>
                </c:pt>
                <c:pt idx="83">
                  <c:v>34.115318148601915</c:v>
                </c:pt>
                <c:pt idx="84">
                  <c:v>34.074198631348295</c:v>
                </c:pt>
                <c:pt idx="85">
                  <c:v>34.029775597514302</c:v>
                </c:pt>
                <c:pt idx="86">
                  <c:v>33.982051021557261</c:v>
                </c:pt>
                <c:pt idx="87">
                  <c:v>33.931027728070163</c:v>
                </c:pt>
                <c:pt idx="88">
                  <c:v>33.876709445623476</c:v>
                </c:pt>
                <c:pt idx="89">
                  <c:v>33.819100857595082</c:v>
                </c:pt>
                <c:pt idx="90">
                  <c:v>33.75820765007073</c:v>
                </c:pt>
                <c:pt idx="91">
                  <c:v>33.694036556897458</c:v>
                </c:pt>
                <c:pt idx="92">
                  <c:v>33.626595401971649</c:v>
                </c:pt>
                <c:pt idx="93">
                  <c:v>33.555893138841554</c:v>
                </c:pt>
                <c:pt idx="94">
                  <c:v>33.481939887703</c:v>
                </c:pt>
                <c:pt idx="95">
                  <c:v>33.40474696986405</c:v>
                </c:pt>
                <c:pt idx="96">
                  <c:v>33.324326939752176</c:v>
                </c:pt>
                <c:pt idx="97">
                  <c:v>33.240693614534329</c:v>
                </c:pt>
                <c:pt idx="98">
                  <c:v>33.153862101417545</c:v>
                </c:pt>
                <c:pt idx="99">
                  <c:v>33.063848822693743</c:v>
                </c:pt>
                <c:pt idx="100">
                  <c:v>32.9706715385895</c:v>
                </c:pt>
                <c:pt idx="101">
                  <c:v>32.874349367977409</c:v>
                </c:pt>
                <c:pt idx="102">
                  <c:v>32.774902807002306</c:v>
                </c:pt>
                <c:pt idx="103">
                  <c:v>32.672353745671415</c:v>
                </c:pt>
                <c:pt idx="104">
                  <c:v>32.566725482453911</c:v>
                </c:pt>
                <c:pt idx="105">
                  <c:v>32.458042736931333</c:v>
                </c:pt>
                <c:pt idx="106">
                  <c:v>32.346331660536336</c:v>
                </c:pt>
                <c:pt idx="107">
                  <c:v>32.231619845413519</c:v>
                </c:pt>
                <c:pt idx="108">
                  <c:v>32.113936331431958</c:v>
                </c:pt>
                <c:pt idx="109">
                  <c:v>31.993311611375322</c:v>
                </c:pt>
                <c:pt idx="110">
                  <c:v>31.869777634331729</c:v>
                </c:pt>
                <c:pt idx="111">
                  <c:v>31.743367807301603</c:v>
                </c:pt>
                <c:pt idx="112">
                  <c:v>31.614116995038252</c:v>
                </c:pt>
                <c:pt idx="113">
                  <c:v>31.482061518132106</c:v>
                </c:pt>
                <c:pt idx="114">
                  <c:v>31.347239149346439</c:v>
                </c:pt>
                <c:pt idx="115">
                  <c:v>31.209689108208678</c:v>
                </c:pt>
                <c:pt idx="116">
                  <c:v>31.069452053858321</c:v>
                </c:pt>
                <c:pt idx="117">
                  <c:v>30.926570076149495</c:v>
                </c:pt>
                <c:pt idx="118">
                  <c:v>30.781086685003125</c:v>
                </c:pt>
                <c:pt idx="119">
                  <c:v>30.633046798000912</c:v>
                </c:pt>
                <c:pt idx="120">
                  <c:v>30.482496726211057</c:v>
                </c:pt>
                <c:pt idx="121">
                  <c:v>30.329484158232837</c:v>
                </c:pt>
                <c:pt idx="122">
                  <c:v>30.174058142445617</c:v>
                </c:pt>
                <c:pt idx="123">
                  <c:v>30.016269067445613</c:v>
                </c:pt>
                <c:pt idx="124">
                  <c:v>29.856168640652328</c:v>
                </c:pt>
                <c:pt idx="125">
                  <c:v>29.693809865065347</c:v>
                </c:pt>
                <c:pt idx="126">
                  <c:v>29.529247014151313</c:v>
                </c:pt>
                <c:pt idx="127">
                  <c:v>29.362535604840083</c:v>
                </c:pt>
                <c:pt idx="128">
                  <c:v>29.193732368609339</c:v>
                </c:pt>
                <c:pt idx="129">
                  <c:v>29.022895220636737</c:v>
                </c:pt>
                <c:pt idx="130">
                  <c:v>28.85008322699958</c:v>
                </c:pt>
                <c:pt idx="131">
                  <c:v>28.675356569903322</c:v>
                </c:pt>
                <c:pt idx="132">
                  <c:v>28.49877651092142</c:v>
                </c:pt>
                <c:pt idx="133">
                  <c:v>28.320405352231901</c:v>
                </c:pt>
                <c:pt idx="134">
                  <c:v>28.140306395838106</c:v>
                </c:pt>
                <c:pt idx="135">
                  <c:v>27.958543900765054</c:v>
                </c:pt>
                <c:pt idx="136">
                  <c:v>27.775183038226409</c:v>
                </c:pt>
                <c:pt idx="137">
                  <c:v>27.590289844761891</c:v>
                </c:pt>
                <c:pt idx="138">
                  <c:v>27.40393117335018</c:v>
                </c:pt>
                <c:pt idx="139">
                  <c:v>27.216174642508335</c:v>
                </c:pt>
                <c:pt idx="140">
                  <c:v>27.027088583395347</c:v>
                </c:pt>
                <c:pt idx="141">
                  <c:v>26.836741984944929</c:v>
                </c:pt>
                <c:pt idx="142">
                  <c:v>26.645204437060421</c:v>
                </c:pt>
                <c:pt idx="143">
                  <c:v>26.45254607191368</c:v>
                </c:pt>
                <c:pt idx="144">
                  <c:v>26.258837503399022</c:v>
                </c:pt>
                <c:pt idx="145">
                  <c:v>26.064149764803265</c:v>
                </c:pt>
                <c:pt idx="146">
                  <c:v>25.868554244763835</c:v>
                </c:pt>
                <c:pt idx="147">
                  <c:v>25.672122621597616</c:v>
                </c:pt>
                <c:pt idx="148">
                  <c:v>25.474926796095431</c:v>
                </c:pt>
                <c:pt idx="149">
                  <c:v>25.27703882288877</c:v>
                </c:pt>
                <c:pt idx="150">
                  <c:v>25.078530840508154</c:v>
                </c:pt>
                <c:pt idx="151">
                  <c:v>24.879475000265113</c:v>
                </c:pt>
                <c:pt idx="152">
                  <c:v>24.679943394102793</c:v>
                </c:pt>
                <c:pt idx="153">
                  <c:v>24.480007981573209</c:v>
                </c:pt>
                <c:pt idx="154">
                  <c:v>24.279740516112007</c:v>
                </c:pt>
                <c:pt idx="155">
                  <c:v>24.079212470794406</c:v>
                </c:pt>
                <c:pt idx="156">
                  <c:v>23.878494963768219</c:v>
                </c:pt>
                <c:pt idx="157">
                  <c:v>23.677658683572037</c:v>
                </c:pt>
                <c:pt idx="158">
                  <c:v>23.476773814557284</c:v>
                </c:pt>
                <c:pt idx="159">
                  <c:v>23.275909962643954</c:v>
                </c:pt>
                <c:pt idx="160">
                  <c:v>23.075136081648576</c:v>
                </c:pt>
                <c:pt idx="161">
                  <c:v>22.874520400431468</c:v>
                </c:pt>
                <c:pt idx="162">
                  <c:v>22.674130351117412</c:v>
                </c:pt>
                <c:pt idx="163">
                  <c:v>22.474032498648704</c:v>
                </c:pt>
                <c:pt idx="164">
                  <c:v>22.27429247193415</c:v>
                </c:pt>
                <c:pt idx="165">
                  <c:v>22.074974896858674</c:v>
                </c:pt>
                <c:pt idx="166">
                  <c:v>21.876143331419165</c:v>
                </c:pt>
                <c:pt idx="167">
                  <c:v>21.677860203249729</c:v>
                </c:pt>
                <c:pt idx="168">
                  <c:v>21.480186749795759</c:v>
                </c:pt>
                <c:pt idx="169">
                  <c:v>21.28318296139032</c:v>
                </c:pt>
                <c:pt idx="170">
                  <c:v>21.086907527477646</c:v>
                </c:pt>
                <c:pt idx="171">
                  <c:v>20.891417786218543</c:v>
                </c:pt>
                <c:pt idx="172">
                  <c:v>20.696769677699649</c:v>
                </c:pt>
                <c:pt idx="173">
                  <c:v>20.503017700953723</c:v>
                </c:pt>
                <c:pt idx="174">
                  <c:v>20.310214874981561</c:v>
                </c:pt>
                <c:pt idx="175">
                  <c:v>20.118412703947456</c:v>
                </c:pt>
                <c:pt idx="176">
                  <c:v>19.927661146699567</c:v>
                </c:pt>
                <c:pt idx="177">
                  <c:v>19.738008590744759</c:v>
                </c:pt>
                <c:pt idx="178">
                  <c:v>19.549501830783907</c:v>
                </c:pt>
                <c:pt idx="179">
                  <c:v>19.362186051889257</c:v>
                </c:pt>
                <c:pt idx="180">
                  <c:v>19.176104817379866</c:v>
                </c:pt>
                <c:pt idx="181">
                  <c:v>18.991300061424955</c:v>
                </c:pt>
                <c:pt idx="182">
                  <c:v>18.807812086378668</c:v>
                </c:pt>
                <c:pt idx="183">
                  <c:v>18.625679564822804</c:v>
                </c:pt>
                <c:pt idx="184">
                  <c:v>18.444939546267872</c:v>
                </c:pt>
                <c:pt idx="185">
                  <c:v>18.265627468436758</c:v>
                </c:pt>
                <c:pt idx="186">
                  <c:v>18.087777173029707</c:v>
                </c:pt>
                <c:pt idx="187">
                  <c:v>17.911420925845661</c:v>
                </c:pt>
                <c:pt idx="188">
                  <c:v>17.736589441111224</c:v>
                </c:pt>
                <c:pt idx="189">
                  <c:v>17.563311909847513</c:v>
                </c:pt>
                <c:pt idx="190">
                  <c:v>17.391616032084944</c:v>
                </c:pt>
                <c:pt idx="191">
                  <c:v>17.221528052718146</c:v>
                </c:pt>
                <c:pt idx="192">
                  <c:v>17.05307280077708</c:v>
                </c:pt>
                <c:pt idx="193">
                  <c:v>16.886273731876564</c:v>
                </c:pt>
                <c:pt idx="194">
                  <c:v>16.72115297359467</c:v>
                </c:pt>
                <c:pt idx="195">
                  <c:v>16.557731373521374</c:v>
                </c:pt>
                <c:pt idx="196">
                  <c:v>16.396028549711172</c:v>
                </c:pt>
                <c:pt idx="197">
                  <c:v>16.236062943269193</c:v>
                </c:pt>
                <c:pt idx="198">
                  <c:v>16.077851872797442</c:v>
                </c:pt>
                <c:pt idx="199">
                  <c:v>15.921411590427478</c:v>
                </c:pt>
                <c:pt idx="200">
                  <c:v>15.766757339167825</c:v>
                </c:pt>
                <c:pt idx="201">
                  <c:v>15.613903411297905</c:v>
                </c:pt>
                <c:pt idx="202">
                  <c:v>15.462863207546185</c:v>
                </c:pt>
                <c:pt idx="203">
                  <c:v>15.313649296797312</c:v>
                </c:pt>
                <c:pt idx="204">
                  <c:v>15.166273476082122</c:v>
                </c:pt>
                <c:pt idx="205">
                  <c:v>15.020746830614701</c:v>
                </c:pt>
                <c:pt idx="206">
                  <c:v>14.877079793651912</c:v>
                </c:pt>
                <c:pt idx="207">
                  <c:v>14.735282205963792</c:v>
                </c:pt>
                <c:pt idx="208">
                  <c:v>14.595363374716085</c:v>
                </c:pt>
                <c:pt idx="209">
                  <c:v>14.457332131580674</c:v>
                </c:pt>
                <c:pt idx="210">
                  <c:v>14.321196889903822</c:v>
                </c:pt>
                <c:pt idx="211">
                  <c:v>14.186965700777375</c:v>
                </c:pt>
                <c:pt idx="212">
                  <c:v>14.054646307872641</c:v>
                </c:pt>
                <c:pt idx="213">
                  <c:v>13.924246200912235</c:v>
                </c:pt>
                <c:pt idx="214">
                  <c:v>13.795772667669581</c:v>
                </c:pt>
                <c:pt idx="215">
                  <c:v>13.669232844400847</c:v>
                </c:pt>
                <c:pt idx="216">
                  <c:v>13.544633764628079</c:v>
                </c:pt>
                <c:pt idx="217">
                  <c:v>13.421982406206517</c:v>
                </c:pt>
                <c:pt idx="218">
                  <c:v>13.301285736622017</c:v>
                </c:pt>
                <c:pt idx="219">
                  <c:v>13.182550756477509</c:v>
                </c:pt>
                <c:pt idx="220">
                  <c:v>13.065784541139447</c:v>
                </c:pt>
                <c:pt idx="221">
                  <c:v>12.95099428052624</c:v>
                </c:pt>
                <c:pt idx="222">
                  <c:v>12.83818731703175</c:v>
                </c:pt>
                <c:pt idx="223">
                  <c:v>12.727371181586294</c:v>
                </c:pt>
                <c:pt idx="224">
                  <c:v>12.618553627866824</c:v>
                </c:pt>
                <c:pt idx="225">
                  <c:v>12.511742664676285</c:v>
                </c:pt>
                <c:pt idx="226">
                  <c:v>12.40694658651933</c:v>
                </c:pt>
                <c:pt idx="227">
                  <c:v>12.304174002408619</c:v>
                </c:pt>
                <c:pt idx="228">
                  <c:v>12.20343386294145</c:v>
                </c:pt>
                <c:pt idx="229">
                  <c:v>12.104735485692039</c:v>
                </c:pt>
                <c:pt idx="230">
                  <c:v>12.008088578968977</c:v>
                </c:pt>
                <c:pt idx="231">
                  <c:v>11.91350326399124</c:v>
                </c:pt>
                <c:pt idx="232">
                  <c:v>11.820990095539464</c:v>
                </c:pt>
                <c:pt idx="233">
                  <c:v>11.730560081141503</c:v>
                </c:pt>
                <c:pt idx="234">
                  <c:v>11.642224698853349</c:v>
                </c:pt>
                <c:pt idx="235">
                  <c:v>11.555995913698</c:v>
                </c:pt>
                <c:pt idx="236">
                  <c:v>11.4718861928257</c:v>
                </c:pt>
                <c:pt idx="237">
                  <c:v>11.389908519459429</c:v>
                </c:pt>
                <c:pt idx="238">
                  <c:v>11.310076405689641</c:v>
                </c:pt>
                <c:pt idx="239">
                  <c:v>11.232403904181826</c:v>
                </c:pt>
                <c:pt idx="240">
                  <c:v>11.156905618859724</c:v>
                </c:pt>
                <c:pt idx="241">
                  <c:v>11.083596714626061</c:v>
                </c:pt>
                <c:pt idx="242">
                  <c:v>11.012492926181213</c:v>
                </c:pt>
                <c:pt idx="243">
                  <c:v>10.943610565998599</c:v>
                </c:pt>
                <c:pt idx="244">
                  <c:v>10.876966531513784</c:v>
                </c:pt>
                <c:pt idx="245">
                  <c:v>10.812578311582062</c:v>
                </c:pt>
                <c:pt idx="246">
                  <c:v>10.750463992257059</c:v>
                </c:pt>
                <c:pt idx="247">
                  <c:v>10.690642261940242</c:v>
                </c:pt>
                <c:pt idx="248">
                  <c:v>10.633132415948715</c:v>
                </c:pt>
                <c:pt idx="249">
                  <c:v>10.577954360545696</c:v>
                </c:pt>
                <c:pt idx="250">
                  <c:v>10.525128616475094</c:v>
                </c:pt>
                <c:pt idx="251">
                  <c:v>10.474676322038441</c:v>
                </c:pt>
                <c:pt idx="252">
                  <c:v>10.426619235749238</c:v>
                </c:pt>
                <c:pt idx="253">
                  <c:v>10.380979738596135</c:v>
                </c:pt>
                <c:pt idx="254">
                  <c:v>10.337780835943084</c:v>
                </c:pt>
                <c:pt idx="255">
                  <c:v>10.297046159090684</c:v>
                </c:pt>
                <c:pt idx="256">
                  <c:v>10.258799966519119</c:v>
                </c:pt>
                <c:pt idx="257">
                  <c:v>10.223067144829317</c:v>
                </c:pt>
                <c:pt idx="258">
                  <c:v>10.189873209394525</c:v>
                </c:pt>
                <c:pt idx="259">
                  <c:v>10.159244304730478</c:v>
                </c:pt>
                <c:pt idx="260">
                  <c:v>10.131207204587604</c:v>
                </c:pt>
                <c:pt idx="261">
                  <c:v>10.105789311764378</c:v>
                </c:pt>
                <c:pt idx="262">
                  <c:v>10.083018657635781</c:v>
                </c:pt>
                <c:pt idx="263">
                  <c:v>10.062923901385973</c:v>
                </c:pt>
                <c:pt idx="264">
                  <c:v>10.045534328928847</c:v>
                </c:pt>
                <c:pt idx="265">
                  <c:v>10.030879851494714</c:v>
                </c:pt>
                <c:pt idx="266">
                  <c:v>10.018991003855424</c:v>
                </c:pt>
                <c:pt idx="267">
                  <c:v>10.009898942154168</c:v>
                </c:pt>
                <c:pt idx="268">
                  <c:v>10.003635441299719</c:v>
                </c:pt>
                <c:pt idx="269">
                  <c:v>10.000232891878147</c:v>
                </c:pt>
                <c:pt idx="270">
                  <c:v>9.9997242965277344</c:v>
                </c:pt>
                <c:pt idx="271">
                  <c:v>10.002143265715384</c:v>
                </c:pt>
                <c:pt idx="272">
                  <c:v>10.007524012844714</c:v>
                </c:pt>
                <c:pt idx="273">
                  <c:v>10.015901348617584</c:v>
                </c:pt>
                <c:pt idx="274">
                  <c:v>10.027310674561754</c:v>
                </c:pt>
                <c:pt idx="275">
                  <c:v>10.041787975628111</c:v>
                </c:pt>
                <c:pt idx="276">
                  <c:v>10.059369811750448</c:v>
                </c:pt>
                <c:pt idx="277">
                  <c:v>10.080093308250579</c:v>
                </c:pt>
                <c:pt idx="278">
                  <c:v>10.103996144959925</c:v>
                </c:pt>
                <c:pt idx="279">
                  <c:v>10.13111654391713</c:v>
                </c:pt>
                <c:pt idx="280">
                  <c:v>10.161493255488377</c:v>
                </c:pt>
                <c:pt idx="281">
                  <c:v>10.195165542744034</c:v>
                </c:pt>
                <c:pt idx="282">
                  <c:v>10.232173163911161</c:v>
                </c:pt>
                <c:pt idx="283">
                  <c:v>10.272556352706637</c:v>
                </c:pt>
                <c:pt idx="284">
                  <c:v>10.316355796340265</c:v>
                </c:pt>
                <c:pt idx="285">
                  <c:v>10.363612610960965</c:v>
                </c:pt>
                <c:pt idx="286">
                  <c:v>10.414368314302139</c:v>
                </c:pt>
                <c:pt idx="287">
                  <c:v>10.468664795264621</c:v>
                </c:pt>
                <c:pt idx="288">
                  <c:v>10.526544280157289</c:v>
                </c:pt>
                <c:pt idx="289">
                  <c:v>10.588049295296203</c:v>
                </c:pt>
                <c:pt idx="290">
                  <c:v>10.653222625643538</c:v>
                </c:pt>
                <c:pt idx="291">
                  <c:v>10.722107269147395</c:v>
                </c:pt>
                <c:pt idx="292">
                  <c:v>10.794746386422915</c:v>
                </c:pt>
                <c:pt idx="293">
                  <c:v>10.871183245394084</c:v>
                </c:pt>
                <c:pt idx="294">
                  <c:v>10.951461160494762</c:v>
                </c:pt>
                <c:pt idx="295">
                  <c:v>11.035623426006078</c:v>
                </c:pt>
                <c:pt idx="296">
                  <c:v>11.123713243086884</c:v>
                </c:pt>
                <c:pt idx="297">
                  <c:v>11.215773640033436</c:v>
                </c:pt>
                <c:pt idx="298">
                  <c:v>11.311847385285176</c:v>
                </c:pt>
                <c:pt idx="299">
                  <c:v>11.411976892675268</c:v>
                </c:pt>
                <c:pt idx="300">
                  <c:v>11.516204118407879</c:v>
                </c:pt>
                <c:pt idx="301">
                  <c:v>11.624570449229967</c:v>
                </c:pt>
                <c:pt idx="302">
                  <c:v>11.73711658125338</c:v>
                </c:pt>
                <c:pt idx="303">
                  <c:v>11.85388238887468</c:v>
                </c:pt>
                <c:pt idx="304">
                  <c:v>11.974906783235909</c:v>
                </c:pt>
                <c:pt idx="305">
                  <c:v>12.10022755966966</c:v>
                </c:pt>
                <c:pt idx="306">
                  <c:v>12.229881233578407</c:v>
                </c:pt>
                <c:pt idx="307">
                  <c:v>12.363902864210401</c:v>
                </c:pt>
                <c:pt idx="308">
                  <c:v>12.502325865815729</c:v>
                </c:pt>
                <c:pt idx="309">
                  <c:v>12.645181805695211</c:v>
                </c:pt>
                <c:pt idx="310">
                  <c:v>12.79250018869503</c:v>
                </c:pt>
                <c:pt idx="311">
                  <c:v>12.944308227751081</c:v>
                </c:pt>
                <c:pt idx="312">
                  <c:v>13.100630600151545</c:v>
                </c:pt>
                <c:pt idx="313">
                  <c:v>13.261489189264742</c:v>
                </c:pt>
                <c:pt idx="314">
                  <c:v>13.426902811574118</c:v>
                </c:pt>
                <c:pt idx="315">
                  <c:v>13.596886928974287</c:v>
                </c:pt>
                <c:pt idx="316">
                  <c:v>13.771453346413075</c:v>
                </c:pt>
                <c:pt idx="317">
                  <c:v>13.950609895115985</c:v>
                </c:pt>
                <c:pt idx="318">
                  <c:v>14.134360101802713</c:v>
                </c:pt>
                <c:pt idx="319">
                  <c:v>14.322702844501535</c:v>
                </c:pt>
                <c:pt idx="320">
                  <c:v>14.515631995787109</c:v>
                </c:pt>
                <c:pt idx="321">
                  <c:v>14.713136054511869</c:v>
                </c:pt>
                <c:pt idx="322">
                  <c:v>14.915197767370291</c:v>
                </c:pt>
                <c:pt idx="323">
                  <c:v>15.121793741928846</c:v>
                </c:pt>
                <c:pt idx="324">
                  <c:v>15.332894053071897</c:v>
                </c:pt>
                <c:pt idx="325">
                  <c:v>15.548461845152747</c:v>
                </c:pt>
                <c:pt idx="326">
                  <c:v>15.768452932498542</c:v>
                </c:pt>
                <c:pt idx="327">
                  <c:v>15.992815401292695</c:v>
                </c:pt>
                <c:pt idx="328">
                  <c:v>16.221489216246638</c:v>
                </c:pt>
                <c:pt idx="329">
                  <c:v>16.454405835866378</c:v>
                </c:pt>
                <c:pt idx="330">
                  <c:v>16.691487840513972</c:v>
                </c:pt>
                <c:pt idx="331">
                  <c:v>16.932648577850436</c:v>
                </c:pt>
                <c:pt idx="332">
                  <c:v>17.177791830615611</c:v>
                </c:pt>
                <c:pt idx="333">
                  <c:v>17.426811512042747</c:v>
                </c:pt>
                <c:pt idx="334">
                  <c:v>17.679591394507824</c:v>
                </c:pt>
                <c:pt idx="335">
                  <c:v>17.936004877264786</c:v>
                </c:pt>
                <c:pt idx="336">
                  <c:v>18.195914799303157</c:v>
                </c:pt>
                <c:pt idx="337">
                  <c:v>18.459173303471211</c:v>
                </c:pt>
                <c:pt idx="338">
                  <c:v>18.725621758019656</c:v>
                </c:pt>
                <c:pt idx="339">
                  <c:v>18.995090741626701</c:v>
                </c:pt>
                <c:pt idx="340">
                  <c:v>19.267400097748979</c:v>
                </c:pt>
                <c:pt idx="341">
                  <c:v>19.542359063794642</c:v>
                </c:pt>
                <c:pt idx="342">
                  <c:v>19.819766480124471</c:v>
                </c:pt>
                <c:pt idx="343">
                  <c:v>20.099411083245876</c:v>
                </c:pt>
                <c:pt idx="344">
                  <c:v>20.381071886772109</c:v>
                </c:pt>
                <c:pt idx="345">
                  <c:v>20.664518652772031</c:v>
                </c:pt>
                <c:pt idx="346">
                  <c:v>20.949512455042399</c:v>
                </c:pt>
                <c:pt idx="347">
                  <c:v>21.235806334602554</c:v>
                </c:pt>
                <c:pt idx="348">
                  <c:v>21.523146046358256</c:v>
                </c:pt>
                <c:pt idx="349">
                  <c:v>21.811270894427103</c:v>
                </c:pt>
                <c:pt idx="350">
                  <c:v>22.099914652089883</c:v>
                </c:pt>
                <c:pt idx="351">
                  <c:v>22.38880656076276</c:v>
                </c:pt>
                <c:pt idx="352">
                  <c:v>22.677672400809346</c:v>
                </c:pt>
                <c:pt idx="353">
                  <c:v>22.966235625472017</c:v>
                </c:pt>
                <c:pt idx="354">
                  <c:v>23.254218547738208</c:v>
                </c:pt>
                <c:pt idx="355">
                  <c:v>23.54134356861595</c:v>
                </c:pt>
                <c:pt idx="356">
                  <c:v>23.827334434113929</c:v>
                </c:pt>
                <c:pt idx="357">
                  <c:v>24.111917507248297</c:v>
                </c:pt>
                <c:pt idx="358">
                  <c:v>24.394823040665319</c:v>
                </c:pt>
                <c:pt idx="359">
                  <c:v>24.675786435007904</c:v>
                </c:pt>
                <c:pt idx="360">
                  <c:v>24.954549467988183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3B4-4697-B887-54B792DE2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572656"/>
        <c:axId val="459577576"/>
      </c:scatterChart>
      <c:valAx>
        <c:axId val="45957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59577576"/>
        <c:crosses val="autoZero"/>
        <c:crossBetween val="midCat"/>
      </c:valAx>
      <c:valAx>
        <c:axId val="45957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5957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Konum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teta3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'3'!$O$3:$O$363</c:f>
              <c:numCache>
                <c:formatCode>General</c:formatCode>
                <c:ptCount val="361"/>
                <c:pt idx="0">
                  <c:v>1.3694384060045657</c:v>
                </c:pt>
                <c:pt idx="1">
                  <c:v>1.3588738014418167</c:v>
                </c:pt>
                <c:pt idx="2">
                  <c:v>1.3481315718606068</c:v>
                </c:pt>
                <c:pt idx="3">
                  <c:v>1.3372233634234387</c:v>
                </c:pt>
                <c:pt idx="4">
                  <c:v>1.3261610478297903</c:v>
                </c:pt>
                <c:pt idx="5">
                  <c:v>1.3149566757126454</c:v>
                </c:pt>
                <c:pt idx="6">
                  <c:v>1.3036224292727174</c:v>
                </c:pt>
                <c:pt idx="7">
                  <c:v>1.29217057461176</c:v>
                </c:pt>
                <c:pt idx="8">
                  <c:v>1.2806134142241101</c:v>
                </c:pt>
                <c:pt idx="9">
                  <c:v>1.268963240095226</c:v>
                </c:pt>
                <c:pt idx="10">
                  <c:v>1.2572322878379161</c:v>
                </c:pt>
                <c:pt idx="11">
                  <c:v>1.2454326922717851</c:v>
                </c:pt>
                <c:pt idx="12">
                  <c:v>1.2335764448200266</c:v>
                </c:pt>
                <c:pt idx="13">
                  <c:v>1.2216753530609277</c:v>
                </c:pt>
                <c:pt idx="14">
                  <c:v>1.2097410027304609</c:v>
                </c:pt>
                <c:pt idx="15">
                  <c:v>1.1977847224281566</c:v>
                </c:pt>
                <c:pt idx="16">
                  <c:v>1.1858175512322662</c:v>
                </c:pt>
                <c:pt idx="17">
                  <c:v>1.1738502093831369</c:v>
                </c:pt>
                <c:pt idx="18">
                  <c:v>1.1618930721467819</c:v>
                </c:pt>
                <c:pt idx="19">
                  <c:v>1.1499561469248447</c:v>
                </c:pt>
                <c:pt idx="20">
                  <c:v>1.1380490536333963</c:v>
                </c:pt>
                <c:pt idx="21">
                  <c:v>1.1261810083320043</c:v>
                </c:pt>
                <c:pt idx="22">
                  <c:v>1.1143608100468994</c:v>
                </c:pt>
                <c:pt idx="23">
                  <c:v>1.1025968306983023</c:v>
                </c:pt>
                <c:pt idx="24">
                  <c:v>1.0908970080124094</c:v>
                </c:pt>
                <c:pt idx="25">
                  <c:v>1.0792688412733036</c:v>
                </c:pt>
                <c:pt idx="26">
                  <c:v>1.0677193897493209</c:v>
                </c:pt>
                <c:pt idx="27">
                  <c:v>1.0562552736119986</c:v>
                </c:pt>
                <c:pt idx="28">
                  <c:v>1.0448826771536102</c:v>
                </c:pt>
                <c:pt idx="29">
                  <c:v>1.033607354101161</c:v>
                </c:pt>
                <c:pt idx="30">
                  <c:v>1.0224346348203217</c:v>
                </c:pt>
                <c:pt idx="31">
                  <c:v>1.0113694352017408</c:v>
                </c:pt>
                <c:pt idx="32">
                  <c:v>1.0004162670241621</c:v>
                </c:pt>
                <c:pt idx="33">
                  <c:v>0.98957924959335308</c:v>
                </c:pt>
                <c:pt idx="34">
                  <c:v>0.97886212246265369</c:v>
                </c:pt>
                <c:pt idx="35">
                  <c:v>0.96826825904957858</c:v>
                </c:pt>
                <c:pt idx="36">
                  <c:v>0.95780068097298332</c:v>
                </c:pt>
                <c:pt idx="37">
                  <c:v>0.94746207294646934</c:v>
                </c:pt>
                <c:pt idx="38">
                  <c:v>0.93725479807565559</c:v>
                </c:pt>
                <c:pt idx="39">
                  <c:v>0.9271809134193536</c:v>
                </c:pt>
                <c:pt idx="40">
                  <c:v>0.91724218568733473</c:v>
                </c:pt>
                <c:pt idx="41">
                  <c:v>0.90744010696000987</c:v>
                </c:pt>
                <c:pt idx="42">
                  <c:v>0.89777591032777326</c:v>
                </c:pt>
                <c:pt idx="43">
                  <c:v>0.88825058535985058</c:v>
                </c:pt>
                <c:pt idx="44">
                  <c:v>0.87886489332407913</c:v>
                </c:pt>
                <c:pt idx="45">
                  <c:v>0.86961938209005685</c:v>
                </c:pt>
                <c:pt idx="46">
                  <c:v>0.86051440065845741</c:v>
                </c:pt>
                <c:pt idx="47">
                  <c:v>0.85155011326894081</c:v>
                </c:pt>
                <c:pt idx="48">
                  <c:v>0.84272651304799184</c:v>
                </c:pt>
                <c:pt idx="49">
                  <c:v>0.83404343516618118</c:v>
                </c:pt>
                <c:pt idx="50">
                  <c:v>0.82550056948172545</c:v>
                </c:pt>
                <c:pt idx="51">
                  <c:v>0.81709747265388777</c:v>
                </c:pt>
                <c:pt idx="52">
                  <c:v>0.80883357971572012</c:v>
                </c:pt>
                <c:pt idx="53">
                  <c:v>0.80070821510087953</c:v>
                </c:pt>
                <c:pt idx="54">
                  <c:v>0.7927206031238927</c:v>
                </c:pt>
                <c:pt idx="55">
                  <c:v>0.78486987791721807</c:v>
                </c:pt>
                <c:pt idx="56">
                  <c:v>0.77715509283192097</c:v>
                </c:pt>
                <c:pt idx="57">
                  <c:v>0.76957522931165967</c:v>
                </c:pt>
                <c:pt idx="58">
                  <c:v>0.76212920525214356</c:v>
                </c:pt>
                <c:pt idx="59">
                  <c:v>0.75481588286021706</c:v>
                </c:pt>
                <c:pt idx="60">
                  <c:v>0.7476340760283241</c:v>
                </c:pt>
                <c:pt idx="61">
                  <c:v>0.74058255724138733</c:v>
                </c:pt>
                <c:pt idx="62">
                  <c:v>0.73366006403406614</c:v>
                </c:pt>
                <c:pt idx="63">
                  <c:v>0.7268653050170395</c:v>
                </c:pt>
                <c:pt idx="64">
                  <c:v>0.72019696549138679</c:v>
                </c:pt>
                <c:pt idx="65">
                  <c:v>0.71365371267036115</c:v>
                </c:pt>
                <c:pt idx="66">
                  <c:v>0.70723420052789132</c:v>
                </c:pt>
                <c:pt idx="67">
                  <c:v>0.70093707429302798</c:v>
                </c:pt>
                <c:pt idx="68">
                  <c:v>0.69476097460931485</c:v>
                </c:pt>
                <c:pt idx="69">
                  <c:v>0.68870454137770043</c:v>
                </c:pt>
                <c:pt idx="70">
                  <c:v>0.6827664173011716</c:v>
                </c:pt>
                <c:pt idx="71">
                  <c:v>0.67694525114876591</c:v>
                </c:pt>
                <c:pt idx="72">
                  <c:v>0.67123970075605455</c:v>
                </c:pt>
                <c:pt idx="73">
                  <c:v>0.6656484357785627</c:v>
                </c:pt>
                <c:pt idx="74">
                  <c:v>0.66017014021395071</c:v>
                </c:pt>
                <c:pt idx="75">
                  <c:v>0.65480351470810216</c:v>
                </c:pt>
                <c:pt idx="76">
                  <c:v>0.64954727865958539</c:v>
                </c:pt>
                <c:pt idx="77">
                  <c:v>0.64440017213625811</c:v>
                </c:pt>
                <c:pt idx="78">
                  <c:v>0.63936095761709411</c:v>
                </c:pt>
                <c:pt idx="79">
                  <c:v>0.63442842157163304</c:v>
                </c:pt>
                <c:pt idx="80">
                  <c:v>0.62960137588876131</c:v>
                </c:pt>
                <c:pt idx="81">
                  <c:v>0.62487865916588969</c:v>
                </c:pt>
                <c:pt idx="82">
                  <c:v>0.62025913786892672</c:v>
                </c:pt>
                <c:pt idx="83">
                  <c:v>0.61574170737283596</c:v>
                </c:pt>
                <c:pt idx="84">
                  <c:v>0.6113252928919386</c:v>
                </c:pt>
                <c:pt idx="85">
                  <c:v>0.60700885030855245</c:v>
                </c:pt>
                <c:pt idx="86">
                  <c:v>0.60279136690798274</c:v>
                </c:pt>
                <c:pt idx="87">
                  <c:v>0.59867186202733846</c:v>
                </c:pt>
                <c:pt idx="88">
                  <c:v>0.59464938762512831</c:v>
                </c:pt>
                <c:pt idx="89">
                  <c:v>0.5907230287780969</c:v>
                </c:pt>
                <c:pt idx="90">
                  <c:v>0.58689190411128012</c:v>
                </c:pt>
                <c:pt idx="91">
                  <c:v>0.58315516616680529</c:v>
                </c:pt>
                <c:pt idx="92">
                  <c:v>0.57951200171654016</c:v>
                </c:pt>
                <c:pt idx="93">
                  <c:v>0.57596163202326367</c:v>
                </c:pt>
                <c:pt idx="94">
                  <c:v>0.57250331305466384</c:v>
                </c:pt>
                <c:pt idx="95">
                  <c:v>0.56913633565407495</c:v>
                </c:pt>
                <c:pt idx="96">
                  <c:v>0.56586002567152582</c:v>
                </c:pt>
                <c:pt idx="97">
                  <c:v>0.56267374405832371</c:v>
                </c:pt>
                <c:pt idx="98">
                  <c:v>0.55957688692809227</c:v>
                </c:pt>
                <c:pt idx="99">
                  <c:v>0.55656888558686091</c:v>
                </c:pt>
                <c:pt idx="100">
                  <c:v>0.55364920653452554</c:v>
                </c:pt>
                <c:pt idx="101">
                  <c:v>0.55081735143971811</c:v>
                </c:pt>
                <c:pt idx="102">
                  <c:v>0.54807285708986531</c:v>
                </c:pt>
                <c:pt idx="103">
                  <c:v>0.54541529531795596</c:v>
                </c:pt>
                <c:pt idx="104">
                  <c:v>0.54284427290730985</c:v>
                </c:pt>
                <c:pt idx="105">
                  <c:v>0.54035943147540078</c:v>
                </c:pt>
                <c:pt idx="106">
                  <c:v>0.53796044733757853</c:v>
                </c:pt>
                <c:pt idx="107">
                  <c:v>0.53564703135131309</c:v>
                </c:pt>
                <c:pt idx="108">
                  <c:v>0.53341892874139674</c:v>
                </c:pt>
                <c:pt idx="109">
                  <c:v>0.53127591890633807</c:v>
                </c:pt>
                <c:pt idx="110">
                  <c:v>0.5292178152060012</c:v>
                </c:pt>
                <c:pt idx="111">
                  <c:v>0.52724446473036768</c:v>
                </c:pt>
                <c:pt idx="112">
                  <c:v>0.52535574804913099</c:v>
                </c:pt>
                <c:pt idx="113">
                  <c:v>0.52355157894165782</c:v>
                </c:pt>
                <c:pt idx="114">
                  <c:v>0.52183190410671842</c:v>
                </c:pt>
                <c:pt idx="115">
                  <c:v>0.52019670285121211</c:v>
                </c:pt>
                <c:pt idx="116">
                  <c:v>0.51864598675699325</c:v>
                </c:pt>
                <c:pt idx="117">
                  <c:v>0.51717979932475122</c:v>
                </c:pt>
                <c:pt idx="118">
                  <c:v>0.51579821559378214</c:v>
                </c:pt>
                <c:pt idx="119">
                  <c:v>0.51450134173635464</c:v>
                </c:pt>
                <c:pt idx="120">
                  <c:v>0.51328931462526861</c:v>
                </c:pt>
                <c:pt idx="121">
                  <c:v>0.51216230137309127</c:v>
                </c:pt>
                <c:pt idx="122">
                  <c:v>0.51112049884146027</c:v>
                </c:pt>
                <c:pt idx="123">
                  <c:v>0.5101641331187543</c:v>
                </c:pt>
                <c:pt idx="124">
                  <c:v>0.50929345896434464</c:v>
                </c:pt>
                <c:pt idx="125">
                  <c:v>0.50850875921757754</c:v>
                </c:pt>
                <c:pt idx="126">
                  <c:v>0.50781034416958182</c:v>
                </c:pt>
                <c:pt idx="127">
                  <c:v>0.50719855089593213</c:v>
                </c:pt>
                <c:pt idx="128">
                  <c:v>0.5066737425481842</c:v>
                </c:pt>
                <c:pt idx="129">
                  <c:v>0.50623630760226868</c:v>
                </c:pt>
                <c:pt idx="130">
                  <c:v>0.50588665906171637</c:v>
                </c:pt>
                <c:pt idx="131">
                  <c:v>0.50562523361372036</c:v>
                </c:pt>
                <c:pt idx="132">
                  <c:v>0.5054524907360457</c:v>
                </c:pt>
                <c:pt idx="133">
                  <c:v>0.50536891175286069</c:v>
                </c:pt>
                <c:pt idx="134">
                  <c:v>0.50537499883761983</c:v>
                </c:pt>
                <c:pt idx="135">
                  <c:v>0.50547127396122538</c:v>
                </c:pt>
                <c:pt idx="136">
                  <c:v>0.50565827778379657</c:v>
                </c:pt>
                <c:pt idx="137">
                  <c:v>0.50593656848851121</c:v>
                </c:pt>
                <c:pt idx="138">
                  <c:v>0.50630672055614534</c:v>
                </c:pt>
                <c:pt idx="139">
                  <c:v>0.50676932347911385</c:v>
                </c:pt>
                <c:pt idx="140">
                  <c:v>0.50732498041402363</c:v>
                </c:pt>
                <c:pt idx="141">
                  <c:v>0.50797430677199473</c:v>
                </c:pt>
                <c:pt idx="142">
                  <c:v>0.50871792874625044</c:v>
                </c:pt>
                <c:pt idx="143">
                  <c:v>0.50955648177678659</c:v>
                </c:pt>
                <c:pt idx="144">
                  <c:v>0.51049060895222742</c:v>
                </c:pt>
                <c:pt idx="145">
                  <c:v>0.51152095934933317</c:v>
                </c:pt>
                <c:pt idx="146">
                  <c:v>0.51264818631098452</c:v>
                </c:pt>
                <c:pt idx="147">
                  <c:v>0.51387294566386532</c:v>
                </c:pt>
                <c:pt idx="148">
                  <c:v>0.51519589387748554</c:v>
                </c:pt>
                <c:pt idx="149">
                  <c:v>0.51661768616661541</c:v>
                </c:pt>
                <c:pt idx="150">
                  <c:v>0.51813897453967406</c:v>
                </c:pt>
                <c:pt idx="151">
                  <c:v>0.51976040579607208</c:v>
                </c:pt>
                <c:pt idx="152">
                  <c:v>0.52148261947601138</c:v>
                </c:pt>
                <c:pt idx="153">
                  <c:v>0.52330624576672868</c:v>
                </c:pt>
                <c:pt idx="154">
                  <c:v>0.5252319033696784</c:v>
                </c:pt>
                <c:pt idx="155">
                  <c:v>0.52726019733364771</c:v>
                </c:pt>
                <c:pt idx="156">
                  <c:v>0.52939171685929753</c:v>
                </c:pt>
                <c:pt idx="157">
                  <c:v>0.53162703308110859</c:v>
                </c:pt>
                <c:pt idx="158">
                  <c:v>0.53396669683317743</c:v>
                </c:pt>
                <c:pt idx="159">
                  <c:v>0.5364112364057757</c:v>
                </c:pt>
                <c:pt idx="160">
                  <c:v>0.53896115529998068</c:v>
                </c:pt>
                <c:pt idx="161">
                  <c:v>0.54161692998809896</c:v>
                </c:pt>
                <c:pt idx="162">
                  <c:v>0.54437900768793668</c:v>
                </c:pt>
                <c:pt idx="163">
                  <c:v>0.54724780415927532</c:v>
                </c:pt>
                <c:pt idx="164">
                  <c:v>0.55022370153116595</c:v>
                </c:pt>
                <c:pt idx="165">
                  <c:v>0.55330704616883408</c:v>
                </c:pt>
                <c:pt idx="166">
                  <c:v>0.55649814658912655</c:v>
                </c:pt>
                <c:pt idx="167">
                  <c:v>0.5597972714334799</c:v>
                </c:pt>
                <c:pt idx="168">
                  <c:v>0.56320464750738586</c:v>
                </c:pt>
                <c:pt idx="169">
                  <c:v>0.56672045789523395</c:v>
                </c:pt>
                <c:pt idx="170">
                  <c:v>0.57034484015924858</c:v>
                </c:pt>
                <c:pt idx="171">
                  <c:v>0.57407788463098841</c:v>
                </c:pt>
                <c:pt idx="172">
                  <c:v>0.57791963280356407</c:v>
                </c:pt>
                <c:pt idx="173">
                  <c:v>0.58187007583230221</c:v>
                </c:pt>
                <c:pt idx="174">
                  <c:v>0.58592915315113137</c:v>
                </c:pt>
                <c:pt idx="175">
                  <c:v>0.5900967512113896</c:v>
                </c:pt>
                <c:pt idx="176">
                  <c:v>0.59437270234913997</c:v>
                </c:pt>
                <c:pt idx="177">
                  <c:v>0.5987567837863913</c:v>
                </c:pt>
                <c:pt idx="178">
                  <c:v>0.60324871677086367</c:v>
                </c:pt>
                <c:pt idx="179">
                  <c:v>0.60784816585815993</c:v>
                </c:pt>
                <c:pt idx="180">
                  <c:v>0.61255473833933893</c:v>
                </c:pt>
                <c:pt idx="181">
                  <c:v>0.61736798381603453</c:v>
                </c:pt>
                <c:pt idx="182">
                  <c:v>0.62228739392433896</c:v>
                </c:pt>
                <c:pt idx="183">
                  <c:v>0.6273124022077804</c:v>
                </c:pt>
                <c:pt idx="184">
                  <c:v>0.63244238413877329</c:v>
                </c:pt>
                <c:pt idx="185">
                  <c:v>0.63767665728703538</c:v>
                </c:pt>
                <c:pt idx="186">
                  <c:v>0.64301448163253339</c:v>
                </c:pt>
                <c:pt idx="187">
                  <c:v>0.64845506001967224</c:v>
                </c:pt>
                <c:pt idx="188">
                  <c:v>0.6539975387485728</c:v>
                </c:pt>
                <c:pt idx="189">
                  <c:v>0.65964100829850658</c:v>
                </c:pt>
                <c:pt idx="190">
                  <c:v>0.66538450417779293</c:v>
                </c:pt>
                <c:pt idx="191">
                  <c:v>0.67122700789377798</c:v>
                </c:pt>
                <c:pt idx="192">
                  <c:v>0.67716744803589779</c:v>
                </c:pt>
                <c:pt idx="193">
                  <c:v>0.68320470146424905</c:v>
                </c:pt>
                <c:pt idx="194">
                  <c:v>0.68933759459563648</c:v>
                </c:pt>
                <c:pt idx="195">
                  <c:v>0.6955649047786403</c:v>
                </c:pt>
                <c:pt idx="196">
                  <c:v>0.70188536174892246</c:v>
                </c:pt>
                <c:pt idx="197">
                  <c:v>0.70829764915575277</c:v>
                </c:pt>
                <c:pt idx="198">
                  <c:v>0.71480040615055473</c:v>
                </c:pt>
                <c:pt idx="199">
                  <c:v>0.72139222902818623</c:v>
                </c:pt>
                <c:pt idx="200">
                  <c:v>0.72807167291164865</c:v>
                </c:pt>
                <c:pt idx="201">
                  <c:v>0.73483725347098316</c:v>
                </c:pt>
                <c:pt idx="202">
                  <c:v>0.74168744866722036</c:v>
                </c:pt>
                <c:pt idx="203">
                  <c:v>0.74862070051245577</c:v>
                </c:pt>
                <c:pt idx="204">
                  <c:v>0.7556354168373467</c:v>
                </c:pt>
                <c:pt idx="205">
                  <c:v>0.76272997305764556</c:v>
                </c:pt>
                <c:pt idx="206">
                  <c:v>0.76990271393170739</c:v>
                </c:pt>
                <c:pt idx="207">
                  <c:v>0.7771519553013112</c:v>
                </c:pt>
                <c:pt idx="208">
                  <c:v>0.78447598580853606</c:v>
                </c:pt>
                <c:pt idx="209">
                  <c:v>0.79187306858189155</c:v>
                </c:pt>
                <c:pt idx="210">
                  <c:v>0.79934144288536413</c:v>
                </c:pt>
                <c:pt idx="211">
                  <c:v>0.80687932572451893</c:v>
                </c:pt>
                <c:pt idx="212">
                  <c:v>0.81448491340429896</c:v>
                </c:pt>
                <c:pt idx="213">
                  <c:v>0.82215638303365435</c:v>
                </c:pt>
                <c:pt idx="214">
                  <c:v>0.82989189397262775</c:v>
                </c:pt>
                <c:pt idx="215">
                  <c:v>0.83768958921802872</c:v>
                </c:pt>
                <c:pt idx="216">
                  <c:v>0.84554759672428725</c:v>
                </c:pt>
                <c:pt idx="217">
                  <c:v>0.85346403065657916</c:v>
                </c:pt>
                <c:pt idx="218">
                  <c:v>0.86143699257373141</c:v>
                </c:pt>
                <c:pt idx="219">
                  <c:v>0.86946457253888743</c:v>
                </c:pt>
                <c:pt idx="220">
                  <c:v>0.87754485015629902</c:v>
                </c:pt>
                <c:pt idx="221">
                  <c:v>0.88567589553301218</c:v>
                </c:pt>
                <c:pt idx="222">
                  <c:v>0.8938557701645824</c:v>
                </c:pt>
                <c:pt idx="223">
                  <c:v>0.90208252774428921</c:v>
                </c:pt>
                <c:pt idx="224">
                  <c:v>0.91035421489564161</c:v>
                </c:pt>
                <c:pt idx="225">
                  <c:v>0.91866887182824175</c:v>
                </c:pt>
                <c:pt idx="226">
                  <c:v>0.92702453291735232</c:v>
                </c:pt>
                <c:pt idx="227">
                  <c:v>0.93541922720773085</c:v>
                </c:pt>
                <c:pt idx="228">
                  <c:v>0.94385097884251867</c:v>
                </c:pt>
                <c:pt idx="229">
                  <c:v>0.95231780741814298</c:v>
                </c:pt>
                <c:pt idx="230">
                  <c:v>0.96081772826636602</c:v>
                </c:pt>
                <c:pt idx="231">
                  <c:v>0.96934875266473197</c:v>
                </c:pt>
                <c:pt idx="232">
                  <c:v>0.97790888797680298</c:v>
                </c:pt>
                <c:pt idx="233">
                  <c:v>0.98649613772364442</c:v>
                </c:pt>
                <c:pt idx="234">
                  <c:v>0.99510850158811937</c:v>
                </c:pt>
                <c:pt idx="235">
                  <c:v>1.0037439753535853</c:v>
                </c:pt>
                <c:pt idx="236">
                  <c:v>1.0124005507786502</c:v>
                </c:pt>
                <c:pt idx="237">
                  <c:v>1.02107621540965</c:v>
                </c:pt>
                <c:pt idx="238">
                  <c:v>1.0297689523325413</c:v>
                </c:pt>
                <c:pt idx="239">
                  <c:v>1.0384767398658852</c:v>
                </c:pt>
                <c:pt idx="240">
                  <c:v>1.0471975511965976</c:v>
                </c:pt>
                <c:pt idx="241">
                  <c:v>1.0559293539601184</c:v>
                </c:pt>
                <c:pt idx="242">
                  <c:v>1.0646701097666211</c:v>
                </c:pt>
                <c:pt idx="243">
                  <c:v>1.0734177736748491</c:v>
                </c:pt>
                <c:pt idx="244">
                  <c:v>1.0821702936151247</c:v>
                </c:pt>
                <c:pt idx="245">
                  <c:v>1.0909256097630244</c:v>
                </c:pt>
                <c:pt idx="246">
                  <c:v>1.0996816538651746</c:v>
                </c:pt>
                <c:pt idx="247">
                  <c:v>1.1084363485185553</c:v>
                </c:pt>
                <c:pt idx="248">
                  <c:v>1.1171876064046584</c:v>
                </c:pt>
                <c:pt idx="249">
                  <c:v>1.1259333294797798</c:v>
                </c:pt>
                <c:pt idx="250">
                  <c:v>1.1346714081226839</c:v>
                </c:pt>
                <c:pt idx="251">
                  <c:v>1.1433997202408075</c:v>
                </c:pt>
                <c:pt idx="252">
                  <c:v>1.1521161303361451</c:v>
                </c:pt>
                <c:pt idx="253">
                  <c:v>1.1608184885318771</c:v>
                </c:pt>
                <c:pt idx="254">
                  <c:v>1.1695046295607847</c:v>
                </c:pt>
                <c:pt idx="255">
                  <c:v>1.1781723717164452</c:v>
                </c:pt>
                <c:pt idx="256">
                  <c:v>1.186819515768164</c:v>
                </c:pt>
                <c:pt idx="257">
                  <c:v>1.1954438438405703</c:v>
                </c:pt>
                <c:pt idx="258">
                  <c:v>1.2040431182587945</c:v>
                </c:pt>
                <c:pt idx="259">
                  <c:v>1.2126150803601137</c:v>
                </c:pt>
                <c:pt idx="260">
                  <c:v>1.2211574492729504</c:v>
                </c:pt>
                <c:pt idx="261">
                  <c:v>1.2296679206641317</c:v>
                </c:pt>
                <c:pt idx="262">
                  <c:v>1.2381441654552916</c:v>
                </c:pt>
                <c:pt idx="263">
                  <c:v>1.2465838285093644</c:v>
                </c:pt>
                <c:pt idx="264">
                  <c:v>1.2549845272881197</c:v>
                </c:pt>
                <c:pt idx="265">
                  <c:v>1.2633438504817651</c:v>
                </c:pt>
                <c:pt idx="266">
                  <c:v>1.2716593566116829</c:v>
                </c:pt>
                <c:pt idx="267">
                  <c:v>1.2799285726074563</c:v>
                </c:pt>
                <c:pt idx="268">
                  <c:v>1.2881489923594374</c:v>
                </c:pt>
                <c:pt idx="269">
                  <c:v>1.2963180752482077</c:v>
                </c:pt>
                <c:pt idx="270">
                  <c:v>1.3044332446524245</c:v>
                </c:pt>
                <c:pt idx="271">
                  <c:v>1.3124918864366799</c:v>
                </c:pt>
                <c:pt idx="272">
                  <c:v>1.3204913474211926</c:v>
                </c:pt>
                <c:pt idx="273">
                  <c:v>1.3284289338353139</c:v>
                </c:pt>
                <c:pt idx="274">
                  <c:v>1.3363019097570892</c:v>
                </c:pt>
                <c:pt idx="275">
                  <c:v>1.3441074955413146</c:v>
                </c:pt>
                <c:pt idx="276">
                  <c:v>1.3518428662388406</c:v>
                </c:pt>
                <c:pt idx="277">
                  <c:v>1.3595051500101529</c:v>
                </c:pt>
                <c:pt idx="278">
                  <c:v>1.3670914265366063</c:v>
                </c:pt>
                <c:pt idx="279">
                  <c:v>1.3745987254330605</c:v>
                </c:pt>
                <c:pt idx="280">
                  <c:v>1.3820240246660604</c:v>
                </c:pt>
                <c:pt idx="281">
                  <c:v>1.3893642489821638</c:v>
                </c:pt>
                <c:pt idx="282">
                  <c:v>1.396616268351498</c:v>
                </c:pt>
                <c:pt idx="283">
                  <c:v>1.4037768964321664</c:v>
                </c:pt>
                <c:pt idx="284">
                  <c:v>1.4108428890616944</c:v>
                </c:pt>
                <c:pt idx="285">
                  <c:v>1.4178109427823438</c:v>
                </c:pt>
                <c:pt idx="286">
                  <c:v>1.4246776934077943</c:v>
                </c:pt>
                <c:pt idx="287">
                  <c:v>1.4314397146394369</c:v>
                </c:pt>
                <c:pt idx="288">
                  <c:v>1.4380935167413058</c:v>
                </c:pt>
                <c:pt idx="289">
                  <c:v>1.4446355452835313</c:v>
                </c:pt>
                <c:pt idx="290">
                  <c:v>1.4510621799651129</c:v>
                </c:pt>
                <c:pt idx="291">
                  <c:v>1.4573697335277804</c:v>
                </c:pt>
                <c:pt idx="292">
                  <c:v>1.4635544507737683</c:v>
                </c:pt>
                <c:pt idx="293">
                  <c:v>1.4696125077014162</c:v>
                </c:pt>
                <c:pt idx="294">
                  <c:v>1.475540010773708</c:v>
                </c:pt>
                <c:pt idx="295">
                  <c:v>1.4813329963360913</c:v>
                </c:pt>
                <c:pt idx="296">
                  <c:v>1.4869874302012343</c:v>
                </c:pt>
                <c:pt idx="297">
                  <c:v>1.4924992074197572</c:v>
                </c:pt>
                <c:pt idx="298">
                  <c:v>1.4978641522574077</c:v>
                </c:pt>
                <c:pt idx="299">
                  <c:v>1.5030780184006505</c:v>
                </c:pt>
                <c:pt idx="300">
                  <c:v>1.5081364894141911</c:v>
                </c:pt>
                <c:pt idx="301">
                  <c:v>1.5130351794755488</c:v>
                </c:pt>
                <c:pt idx="302">
                  <c:v>1.5177696344134193</c:v>
                </c:pt>
                <c:pt idx="303">
                  <c:v>1.5223353330782341</c:v>
                </c:pt>
                <c:pt idx="304">
                  <c:v>1.5267276890749759</c:v>
                </c:pt>
                <c:pt idx="305">
                  <c:v>1.5309420528899729</c:v>
                </c:pt>
                <c:pt idx="306">
                  <c:v>1.5349737144450275</c:v>
                </c:pt>
                <c:pt idx="307">
                  <c:v>1.5388179061138008</c:v>
                </c:pt>
                <c:pt idx="308">
                  <c:v>1.5424698062368807</c:v>
                </c:pt>
                <c:pt idx="309">
                  <c:v>1.5459245431733362</c:v>
                </c:pt>
                <c:pt idx="310">
                  <c:v>1.5491771999278021</c:v>
                </c:pt>
                <c:pt idx="311">
                  <c:v>1.5522228193931626</c:v>
                </c:pt>
                <c:pt idx="312">
                  <c:v>1.555056410249716</c:v>
                </c:pt>
                <c:pt idx="313">
                  <c:v>1.557672953562204</c:v>
                </c:pt>
                <c:pt idx="314">
                  <c:v>1.5600674101162366</c:v>
                </c:pt>
                <c:pt idx="315">
                  <c:v>1.5622347285354006</c:v>
                </c:pt>
                <c:pt idx="316">
                  <c:v>1.5641698542195719</c:v>
                </c:pt>
                <c:pt idx="317">
                  <c:v>1.5658677391436746</c:v>
                </c:pt>
                <c:pt idx="318">
                  <c:v>1.567323352554171</c:v>
                </c:pt>
                <c:pt idx="319">
                  <c:v>1.5685316925979196</c:v>
                </c:pt>
                <c:pt idx="320">
                  <c:v>1.5694877989145706</c:v>
                </c:pt>
                <c:pt idx="321">
                  <c:v>1.5701867662193252</c:v>
                </c:pt>
                <c:pt idx="322">
                  <c:v>1.5706237588975493</c:v>
                </c:pt>
                <c:pt idx="323">
                  <c:v>1.5707940266263627</c:v>
                </c:pt>
                <c:pt idx="324">
                  <c:v>1.5706929210307963</c:v>
                </c:pt>
                <c:pt idx="325">
                  <c:v>1.5703159133734108</c:v>
                </c:pt>
                <c:pt idx="326">
                  <c:v>1.5696586132662789</c:v>
                </c:pt>
                <c:pt idx="327">
                  <c:v>1.5687167883829773</c:v>
                </c:pt>
                <c:pt idx="328">
                  <c:v>1.5674863851356429</c:v>
                </c:pt>
                <c:pt idx="329">
                  <c:v>1.5659635502682403</c:v>
                </c:pt>
                <c:pt idx="330">
                  <c:v>1.5641446533020362</c:v>
                </c:pt>
                <c:pt idx="331">
                  <c:v>1.5620263097528693</c:v>
                </c:pt>
                <c:pt idx="332">
                  <c:v>1.559605405022354</c:v>
                </c:pt>
                <c:pt idx="333">
                  <c:v>1.5568791188467288</c:v>
                </c:pt>
                <c:pt idx="334">
                  <c:v>1.553844950167905</c:v>
                </c:pt>
                <c:pt idx="335">
                  <c:v>1.5505007422716472</c:v>
                </c:pt>
                <c:pt idx="336">
                  <c:v>1.5468447080179915</c:v>
                </c:pt>
                <c:pt idx="337">
                  <c:v>1.5428754549693802</c:v>
                </c:pt>
                <c:pt idx="338">
                  <c:v>1.5385920102029778</c:v>
                </c:pt>
                <c:pt idx="339">
                  <c:v>1.533993844575644</c:v>
                </c:pt>
                <c:pt idx="340">
                  <c:v>1.5290808961936531</c:v>
                </c:pt>
                <c:pt idx="341">
                  <c:v>1.523853592824951</c:v>
                </c:pt>
                <c:pt idx="342">
                  <c:v>1.5183128729801021</c:v>
                </c:pt>
                <c:pt idx="343">
                  <c:v>1.5124602053796878</c:v>
                </c:pt>
                <c:pt idx="344">
                  <c:v>1.5062976065213018</c:v>
                </c:pt>
                <c:pt idx="345">
                  <c:v>1.4998276560590027</c:v>
                </c:pt>
                <c:pt idx="346">
                  <c:v>1.4930535097125688</c:v>
                </c:pt>
                <c:pt idx="347">
                  <c:v>1.4859789094336098</c:v>
                </c:pt>
                <c:pt idx="348">
                  <c:v>1.4786081905707593</c:v>
                </c:pt>
                <c:pt idx="349">
                  <c:v>1.4709462857970566</c:v>
                </c:pt>
                <c:pt idx="350">
                  <c:v>1.4629987255892045</c:v>
                </c:pt>
                <c:pt idx="351">
                  <c:v>1.4547716350805897</c:v>
                </c:pt>
                <c:pt idx="352">
                  <c:v>1.4462717271474914</c:v>
                </c:pt>
                <c:pt idx="353">
                  <c:v>1.4375062916302765</c:v>
                </c:pt>
                <c:pt idx="354">
                  <c:v>1.4284831806380263</c:v>
                </c:pt>
                <c:pt idx="355">
                  <c:v>1.419210789935063</c:v>
                </c:pt>
                <c:pt idx="356">
                  <c:v>1.4096980364603975</c:v>
                </c:pt>
                <c:pt idx="357">
                  <c:v>1.3999543320849979</c:v>
                </c:pt>
                <c:pt idx="358">
                  <c:v>1.3899895537658913</c:v>
                </c:pt>
                <c:pt idx="359">
                  <c:v>1.3798140103091554</c:v>
                </c:pt>
                <c:pt idx="360">
                  <c:v>1.3694384060045659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5-42E8-8166-50A98682ABED}"/>
            </c:ext>
          </c:extLst>
        </c:ser>
        <c:ser>
          <c:idx val="1"/>
          <c:order val="1"/>
          <c:tx>
            <c:v>teta4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'3'!$P$3:$P$363</c:f>
              <c:numCache>
                <c:formatCode>General</c:formatCode>
                <c:ptCount val="361"/>
                <c:pt idx="0">
                  <c:v>2.1446317793149272</c:v>
                </c:pt>
                <c:pt idx="1">
                  <c:v>2.1341915232458653</c:v>
                </c:pt>
                <c:pt idx="2">
                  <c:v>2.1238222066636365</c:v>
                </c:pt>
                <c:pt idx="3">
                  <c:v>2.1135350789144769</c:v>
                </c:pt>
                <c:pt idx="4">
                  <c:v>2.1033413524301299</c:v>
                </c:pt>
                <c:pt idx="5">
                  <c:v>2.09325215923832</c:v>
                </c:pt>
                <c:pt idx="6">
                  <c:v>2.0832785079068117</c:v>
                </c:pt>
                <c:pt idx="7">
                  <c:v>2.073431241333946</c:v>
                </c:pt>
                <c:pt idx="8">
                  <c:v>2.0637209957841822</c:v>
                </c:pt>
                <c:pt idx="9">
                  <c:v>2.0541581615458053</c:v>
                </c:pt>
                <c:pt idx="10">
                  <c:v>2.0447528455603186</c:v>
                </c:pt>
                <c:pt idx="11">
                  <c:v>2.0355148363398476</c:v>
                </c:pt>
                <c:pt idx="12">
                  <c:v>2.0264535714510599</c:v>
                </c:pt>
                <c:pt idx="13">
                  <c:v>2.0175781078026214</c:v>
                </c:pt>
                <c:pt idx="14">
                  <c:v>2.0088970949292118</c:v>
                </c:pt>
                <c:pt idx="15">
                  <c:v>2.000418751419593</c:v>
                </c:pt>
                <c:pt idx="16">
                  <c:v>1.9921508445902849</c:v>
                </c:pt>
                <c:pt idx="17">
                  <c:v>1.9841006734610867</c:v>
                </c:pt>
                <c:pt idx="18">
                  <c:v>1.9762750550448425</c:v>
                </c:pt>
                <c:pt idx="19">
                  <c:v>1.9686803139224216</c:v>
                </c:pt>
                <c:pt idx="20">
                  <c:v>1.9613222750354724</c:v>
                </c:pt>
                <c:pt idx="21">
                  <c:v>1.9542062595947509</c:v>
                </c:pt>
                <c:pt idx="22">
                  <c:v>1.9473370839711301</c:v>
                </c:pt>
                <c:pt idx="23">
                  <c:v>1.9407190614100294</c:v>
                </c:pt>
                <c:pt idx="24">
                  <c:v>1.9343560063881668</c:v>
                </c:pt>
                <c:pt idx="25">
                  <c:v>1.9282512414142032</c:v>
                </c:pt>
                <c:pt idx="26">
                  <c:v>1.9224076060619868</c:v>
                </c:pt>
                <c:pt idx="27">
                  <c:v>1.9168274680164783</c:v>
                </c:pt>
                <c:pt idx="28">
                  <c:v>1.9115127359078397</c:v>
                </c:pt>
                <c:pt idx="29">
                  <c:v>1.9064648737082162</c:v>
                </c:pt>
                <c:pt idx="30">
                  <c:v>1.9016849164681089</c:v>
                </c:pt>
                <c:pt idx="31">
                  <c:v>1.8971734871744914</c:v>
                </c:pt>
                <c:pt idx="32">
                  <c:v>1.8929308145205601</c:v>
                </c:pt>
                <c:pt idx="33">
                  <c:v>1.8889567513867984</c:v>
                </c:pt>
                <c:pt idx="34">
                  <c:v>1.8852507938444958</c:v>
                </c:pt>
                <c:pt idx="35">
                  <c:v>1.8818121005055484</c:v>
                </c:pt>
                <c:pt idx="36">
                  <c:v>1.8786395120559793</c:v>
                </c:pt>
                <c:pt idx="37">
                  <c:v>1.8757315708247702</c:v>
                </c:pt>
                <c:pt idx="38">
                  <c:v>1.8730865402540064</c:v>
                </c:pt>
                <c:pt idx="39">
                  <c:v>1.8707024241507646</c:v>
                </c:pt>
                <c:pt idx="40">
                  <c:v>1.8685769856153471</c:v>
                </c:pt>
                <c:pt idx="41">
                  <c:v>1.8667077655542594</c:v>
                </c:pt>
                <c:pt idx="42">
                  <c:v>1.8650921006995123</c:v>
                </c:pt>
                <c:pt idx="43">
                  <c:v>1.8637271410683696</c:v>
                </c:pt>
                <c:pt idx="44">
                  <c:v>1.8626098668094042</c:v>
                </c:pt>
                <c:pt idx="45">
                  <c:v>1.8617371043916151</c:v>
                </c:pt>
                <c:pt idx="46">
                  <c:v>1.8611055421034162</c:v>
                </c:pt>
                <c:pt idx="47">
                  <c:v>1.8607117448374235</c:v>
                </c:pt>
                <c:pt idx="48">
                  <c:v>1.8605521681452295</c:v>
                </c:pt>
                <c:pt idx="49">
                  <c:v>1.8606231715537174</c:v>
                </c:pt>
                <c:pt idx="50">
                  <c:v>1.8609210311409927</c:v>
                </c:pt>
                <c:pt idx="51">
                  <c:v>1.861441951375723</c:v>
                </c:pt>
                <c:pt idx="52">
                  <c:v>1.8621820762286212</c:v>
                </c:pt>
                <c:pt idx="53">
                  <c:v>1.8631374995690311</c:v>
                </c:pt>
                <c:pt idx="54">
                  <c:v>1.8643042748631335</c:v>
                </c:pt>
                <c:pt idx="55">
                  <c:v>1.8656784241932383</c:v>
                </c:pt>
                <c:pt idx="56">
                  <c:v>1.86725594662001</c:v>
                </c:pt>
                <c:pt idx="57">
                  <c:v>1.8690328259113738</c:v>
                </c:pt>
                <c:pt idx="58">
                  <c:v>1.8710050376632457</c:v>
                </c:pt>
                <c:pt idx="59">
                  <c:v>1.8731685558382951</c:v>
                </c:pt>
                <c:pt idx="60">
                  <c:v>1.8755193587495818</c:v>
                </c:pt>
                <c:pt idx="61">
                  <c:v>1.8780534345163074</c:v>
                </c:pt>
                <c:pt idx="62">
                  <c:v>1.880766786018971</c:v>
                </c:pt>
                <c:pt idx="63">
                  <c:v>1.8836554353811161</c:v>
                </c:pt>
                <c:pt idx="64">
                  <c:v>1.8867154280044982</c:v>
                </c:pt>
                <c:pt idx="65">
                  <c:v>1.8899428361840049</c:v>
                </c:pt>
                <c:pt idx="66">
                  <c:v>1.8933337623280422</c:v>
                </c:pt>
                <c:pt idx="67">
                  <c:v>1.8968843418093322</c:v>
                </c:pt>
                <c:pt idx="68">
                  <c:v>1.9005907454702657</c:v>
                </c:pt>
                <c:pt idx="69">
                  <c:v>1.9044491818060336</c:v>
                </c:pt>
                <c:pt idx="70">
                  <c:v>1.9084558988478393</c:v>
                </c:pt>
                <c:pt idx="71">
                  <c:v>1.9126071857674982</c:v>
                </c:pt>
                <c:pt idx="72">
                  <c:v>1.9168993742237606</c:v>
                </c:pt>
                <c:pt idx="73">
                  <c:v>1.9213288394696664</c:v>
                </c:pt>
                <c:pt idx="74">
                  <c:v>1.9258920012392624</c:v>
                </c:pt>
                <c:pt idx="75">
                  <c:v>1.9305853244310123</c:v>
                </c:pt>
                <c:pt idx="76">
                  <c:v>1.9354053196042573</c:v>
                </c:pt>
                <c:pt idx="77">
                  <c:v>1.9403485433041476</c:v>
                </c:pt>
                <c:pt idx="78">
                  <c:v>1.9454115982295299</c:v>
                </c:pt>
                <c:pt idx="79">
                  <c:v>1.9505911332573915</c:v>
                </c:pt>
                <c:pt idx="80">
                  <c:v>1.9558838433366126</c:v>
                </c:pt>
                <c:pt idx="81">
                  <c:v>1.9612864692629393</c:v>
                </c:pt>
                <c:pt idx="82">
                  <c:v>1.9667957973463268</c:v>
                </c:pt>
                <c:pt idx="83">
                  <c:v>1.972408658981037</c:v>
                </c:pt>
                <c:pt idx="84">
                  <c:v>1.9781219301281798</c:v>
                </c:pt>
                <c:pt idx="85">
                  <c:v>1.9839325307197113</c:v>
                </c:pt>
                <c:pt idx="86">
                  <c:v>1.9898374239922729</c:v>
                </c:pt>
                <c:pt idx="87">
                  <c:v>1.9958336157586547</c:v>
                </c:pt>
                <c:pt idx="88">
                  <c:v>2.0019181536241195</c:v>
                </c:pt>
                <c:pt idx="89">
                  <c:v>2.0080881261542878</c:v>
                </c:pt>
                <c:pt idx="90">
                  <c:v>2.0143406620008113</c:v>
                </c:pt>
                <c:pt idx="91">
                  <c:v>2.0206729289905878</c:v>
                </c:pt>
                <c:pt idx="92">
                  <c:v>2.0270821331838724</c:v>
                </c:pt>
                <c:pt idx="93">
                  <c:v>2.0335655179062249</c:v>
                </c:pt>
                <c:pt idx="94">
                  <c:v>2.0401203627588878</c:v>
                </c:pt>
                <c:pt idx="95">
                  <c:v>2.0467439826118476</c:v>
                </c:pt>
                <c:pt idx="96">
                  <c:v>2.0534337265835263</c:v>
                </c:pt>
                <c:pt idx="97">
                  <c:v>2.0601869770107668</c:v>
                </c:pt>
                <c:pt idx="98">
                  <c:v>2.0670011484125266</c:v>
                </c:pt>
                <c:pt idx="99">
                  <c:v>2.0738736864504483</c:v>
                </c:pt>
                <c:pt idx="100">
                  <c:v>2.0808020668892748</c:v>
                </c:pt>
                <c:pt idx="101">
                  <c:v>2.0877837945598698</c:v>
                </c:pt>
                <c:pt idx="102">
                  <c:v>2.0948164023274538</c:v>
                </c:pt>
                <c:pt idx="103">
                  <c:v>2.1018974500674927</c:v>
                </c:pt>
                <c:pt idx="104">
                  <c:v>2.109024523651545</c:v>
                </c:pt>
                <c:pt idx="105">
                  <c:v>2.1161952339452532</c:v>
                </c:pt>
                <c:pt idx="106">
                  <c:v>2.1234072158205684</c:v>
                </c:pt>
                <c:pt idx="107">
                  <c:v>2.1306581271841822</c:v>
                </c:pt>
                <c:pt idx="108">
                  <c:v>2.1379456480240924</c:v>
                </c:pt>
                <c:pt idx="109">
                  <c:v>2.1452674794761331</c:v>
                </c:pt>
                <c:pt idx="110">
                  <c:v>2.1526213429122634</c:v>
                </c:pt>
                <c:pt idx="111">
                  <c:v>2.1600049790523692</c:v>
                </c:pt>
                <c:pt idx="112">
                  <c:v>2.1674161471012674</c:v>
                </c:pt>
                <c:pt idx="113">
                  <c:v>2.1748526239126114</c:v>
                </c:pt>
                <c:pt idx="114">
                  <c:v>2.1823122031813633</c:v>
                </c:pt>
                <c:pt idx="115">
                  <c:v>2.1897926946664685</c:v>
                </c:pt>
                <c:pt idx="116">
                  <c:v>2.1972919234454027</c:v>
                </c:pt>
                <c:pt idx="117">
                  <c:v>2.2048077292022126</c:v>
                </c:pt>
                <c:pt idx="118">
                  <c:v>2.2123379655507227</c:v>
                </c:pt>
                <c:pt idx="119">
                  <c:v>2.219880499394538</c:v>
                </c:pt>
                <c:pt idx="120">
                  <c:v>2.2274332103255303</c:v>
                </c:pt>
                <c:pt idx="121">
                  <c:v>2.2349939900624616</c:v>
                </c:pt>
                <c:pt idx="122">
                  <c:v>2.2425607419314333</c:v>
                </c:pt>
                <c:pt idx="123">
                  <c:v>2.2501313803898606</c:v>
                </c:pt>
                <c:pt idx="124">
                  <c:v>2.2577038305956578</c:v>
                </c:pt>
                <c:pt idx="125">
                  <c:v>2.2652760280233406</c:v>
                </c:pt>
                <c:pt idx="126">
                  <c:v>2.2728459181287528</c:v>
                </c:pt>
                <c:pt idx="127">
                  <c:v>2.2804114560641033</c:v>
                </c:pt>
                <c:pt idx="128">
                  <c:v>2.2879706064450023</c:v>
                </c:pt>
                <c:pt idx="129">
                  <c:v>2.2955213431711581</c:v>
                </c:pt>
                <c:pt idx="130">
                  <c:v>2.3030616493023603</c:v>
                </c:pt>
                <c:pt idx="131">
                  <c:v>2.3105895169913482</c:v>
                </c:pt>
                <c:pt idx="132">
                  <c:v>2.3181029474751047</c:v>
                </c:pt>
                <c:pt idx="133">
                  <c:v>2.3255999511260343</c:v>
                </c:pt>
                <c:pt idx="134">
                  <c:v>2.3330785475644409</c:v>
                </c:pt>
                <c:pt idx="135">
                  <c:v>2.3405367658335816</c:v>
                </c:pt>
                <c:pt idx="136">
                  <c:v>2.3479726446384994</c:v>
                </c:pt>
                <c:pt idx="137">
                  <c:v>2.3553842326496803</c:v>
                </c:pt>
                <c:pt idx="138">
                  <c:v>2.3627695888724363</c:v>
                </c:pt>
                <c:pt idx="139">
                  <c:v>2.3701267830827608</c:v>
                </c:pt>
                <c:pt idx="140">
                  <c:v>2.3774538963301923</c:v>
                </c:pt>
                <c:pt idx="141">
                  <c:v>2.3847490215080231</c:v>
                </c:pt>
                <c:pt idx="142">
                  <c:v>2.3920102639909469</c:v>
                </c:pt>
                <c:pt idx="143">
                  <c:v>2.3992357423399948</c:v>
                </c:pt>
                <c:pt idx="144">
                  <c:v>2.4064235890743149</c:v>
                </c:pt>
                <c:pt idx="145">
                  <c:v>2.4135719515090632</c:v>
                </c:pt>
                <c:pt idx="146">
                  <c:v>2.4206789926583507</c:v>
                </c:pt>
                <c:pt idx="147">
                  <c:v>2.4277428922018265</c:v>
                </c:pt>
                <c:pt idx="148">
                  <c:v>2.4347618475131618</c:v>
                </c:pt>
                <c:pt idx="149">
                  <c:v>2.4417340747482568</c:v>
                </c:pt>
                <c:pt idx="150">
                  <c:v>2.4486578099906646</c:v>
                </c:pt>
                <c:pt idx="151">
                  <c:v>2.4555313104512502</c:v>
                </c:pt>
                <c:pt idx="152">
                  <c:v>2.4623528557187395</c:v>
                </c:pt>
                <c:pt idx="153">
                  <c:v>2.4691207490573506</c:v>
                </c:pt>
                <c:pt idx="154">
                  <c:v>2.4758333187472781</c:v>
                </c:pt>
                <c:pt idx="155">
                  <c:v>2.4824889194633748</c:v>
                </c:pt>
                <c:pt idx="156">
                  <c:v>2.4890859336869391</c:v>
                </c:pt>
                <c:pt idx="157">
                  <c:v>2.4956227731451057</c:v>
                </c:pt>
                <c:pt idx="158">
                  <c:v>2.5020978802719247</c:v>
                </c:pt>
                <c:pt idx="159">
                  <c:v>2.5085097296848411</c:v>
                </c:pt>
                <c:pt idx="160">
                  <c:v>2.5148568296699039</c:v>
                </c:pt>
                <c:pt idx="161">
                  <c:v>2.5211377236687325</c:v>
                </c:pt>
                <c:pt idx="162">
                  <c:v>2.5273509917599353</c:v>
                </c:pt>
                <c:pt idx="163">
                  <c:v>2.5334952521274561</c:v>
                </c:pt>
                <c:pt idx="164">
                  <c:v>2.5395691625080787</c:v>
                </c:pt>
                <c:pt idx="165">
                  <c:v>2.545571421610187</c:v>
                </c:pt>
                <c:pt idx="166">
                  <c:v>2.5515007704957515</c:v>
                </c:pt>
                <c:pt idx="167">
                  <c:v>2.5573559939174797</c:v>
                </c:pt>
                <c:pt idx="168">
                  <c:v>2.5631359216030725</c:v>
                </c:pt>
                <c:pt idx="169">
                  <c:v>2.568839429478619</c:v>
                </c:pt>
                <c:pt idx="170">
                  <c:v>2.5744654408232992</c:v>
                </c:pt>
                <c:pt idx="171">
                  <c:v>2.5800129273477843</c:v>
                </c:pt>
                <c:pt idx="172">
                  <c:v>2.5854809101890073</c:v>
                </c:pt>
                <c:pt idx="173">
                  <c:v>2.5908684608143315</c:v>
                </c:pt>
                <c:pt idx="174">
                  <c:v>2.5961747018285526</c:v>
                </c:pt>
                <c:pt idx="175">
                  <c:v>2.60139880767766</c:v>
                </c:pt>
                <c:pt idx="176">
                  <c:v>2.6065400052438257</c:v>
                </c:pt>
                <c:pt idx="177">
                  <c:v>2.6115975743266748</c:v>
                </c:pt>
                <c:pt idx="178">
                  <c:v>2.6165708480065528</c:v>
                </c:pt>
                <c:pt idx="179">
                  <c:v>2.6214592128861884</c:v>
                </c:pt>
                <c:pt idx="180">
                  <c:v>2.6262621092078744</c:v>
                </c:pt>
                <c:pt idx="181">
                  <c:v>2.6309790308440628</c:v>
                </c:pt>
                <c:pt idx="182">
                  <c:v>2.635609525160028</c:v>
                </c:pt>
                <c:pt idx="183">
                  <c:v>2.6401531927480635</c:v>
                </c:pt>
                <c:pt idx="184">
                  <c:v>2.644609687033459</c:v>
                </c:pt>
                <c:pt idx="185">
                  <c:v>2.6489787137533058</c:v>
                </c:pt>
                <c:pt idx="186">
                  <c:v>2.6532600303099545</c:v>
                </c:pt>
                <c:pt idx="187">
                  <c:v>2.6574534450017016</c:v>
                </c:pt>
                <c:pt idx="188">
                  <c:v>2.6615588161340158</c:v>
                </c:pt>
                <c:pt idx="189">
                  <c:v>2.6655760510153024</c:v>
                </c:pt>
                <c:pt idx="190">
                  <c:v>2.6695051048418437</c:v>
                </c:pt>
                <c:pt idx="191">
                  <c:v>2.6733459794771632</c:v>
                </c:pt>
                <c:pt idx="192">
                  <c:v>2.6770987221315843</c:v>
                </c:pt>
                <c:pt idx="193">
                  <c:v>2.6807634239482487</c:v>
                </c:pt>
                <c:pt idx="194">
                  <c:v>2.6843402185022613</c:v>
                </c:pt>
                <c:pt idx="195">
                  <c:v>2.6878292802199932</c:v>
                </c:pt>
                <c:pt idx="196">
                  <c:v>2.691230822725835</c:v>
                </c:pt>
                <c:pt idx="197">
                  <c:v>2.6945450971239331</c:v>
                </c:pt>
                <c:pt idx="198">
                  <c:v>2.6977723902225539</c:v>
                </c:pt>
                <c:pt idx="199">
                  <c:v>2.7009130227088196</c:v>
                </c:pt>
                <c:pt idx="200">
                  <c:v>2.703967347281572</c:v>
                </c:pt>
                <c:pt idx="201">
                  <c:v>2.7069357467500486</c:v>
                </c:pt>
                <c:pt idx="202">
                  <c:v>2.7098186321059679</c:v>
                </c:pt>
                <c:pt idx="203">
                  <c:v>2.7126164405764532</c:v>
                </c:pt>
                <c:pt idx="204">
                  <c:v>2.7153296336649886</c:v>
                </c:pt>
                <c:pt idx="205">
                  <c:v>2.7179586951873729</c:v>
                </c:pt>
                <c:pt idx="206">
                  <c:v>2.7205041293093073</c:v>
                </c:pt>
                <c:pt idx="207">
                  <c:v>2.7229664585919333</c:v>
                </c:pt>
                <c:pt idx="208">
                  <c:v>2.7253462220512641</c:v>
                </c:pt>
                <c:pt idx="209">
                  <c:v>2.7276439732370696</c:v>
                </c:pt>
                <c:pt idx="210">
                  <c:v>2.7298602783363548</c:v>
                </c:pt>
                <c:pt idx="211">
                  <c:v>2.7319957143061604</c:v>
                </c:pt>
                <c:pt idx="212">
                  <c:v>2.7340508670399752</c:v>
                </c:pt>
                <c:pt idx="213">
                  <c:v>2.7360263295716161</c:v>
                </c:pt>
                <c:pt idx="214">
                  <c:v>2.7379227003199946</c:v>
                </c:pt>
                <c:pt idx="215">
                  <c:v>2.7397405813777591</c:v>
                </c:pt>
                <c:pt idx="216">
                  <c:v>2.7414805768463748</c:v>
                </c:pt>
                <c:pt idx="217">
                  <c:v>2.7431432912197873</c:v>
                </c:pt>
                <c:pt idx="218">
                  <c:v>2.7447293278184275</c:v>
                </c:pt>
                <c:pt idx="219">
                  <c:v>2.7462392872749155</c:v>
                </c:pt>
                <c:pt idx="220">
                  <c:v>2.7476737660724679</c:v>
                </c:pt>
                <c:pt idx="221">
                  <c:v>2.749033355136659</c:v>
                </c:pt>
                <c:pt idx="222">
                  <c:v>2.7503186384808731</c:v>
                </c:pt>
                <c:pt idx="223">
                  <c:v>2.7515301919054589</c:v>
                </c:pt>
                <c:pt idx="224">
                  <c:v>2.7526685817503447</c:v>
                </c:pt>
                <c:pt idx="225">
                  <c:v>2.7537343637005982</c:v>
                </c:pt>
                <c:pt idx="226">
                  <c:v>2.7547280816441733</c:v>
                </c:pt>
                <c:pt idx="227">
                  <c:v>2.7556502665809051</c:v>
                </c:pt>
                <c:pt idx="228">
                  <c:v>2.7565014355815776</c:v>
                </c:pt>
                <c:pt idx="229">
                  <c:v>2.7572820907957714</c:v>
                </c:pt>
                <c:pt idx="230">
                  <c:v>2.7579927185070097</c:v>
                </c:pt>
                <c:pt idx="231">
                  <c:v>2.7586337882336216</c:v>
                </c:pt>
                <c:pt idx="232">
                  <c:v>2.7592057518736208</c:v>
                </c:pt>
                <c:pt idx="233">
                  <c:v>2.7597090428918154</c:v>
                </c:pt>
                <c:pt idx="234">
                  <c:v>2.7601440755472901</c:v>
                </c:pt>
                <c:pt idx="235">
                  <c:v>2.7605112441593489</c:v>
                </c:pt>
                <c:pt idx="236">
                  <c:v>2.7608109224099637</c:v>
                </c:pt>
                <c:pt idx="237">
                  <c:v>2.7610434626807563</c:v>
                </c:pt>
                <c:pt idx="238">
                  <c:v>2.7612091954225146</c:v>
                </c:pt>
                <c:pt idx="239">
                  <c:v>2.7613084285552558</c:v>
                </c:pt>
                <c:pt idx="240">
                  <c:v>2.7613414468968598</c:v>
                </c:pt>
                <c:pt idx="241">
                  <c:v>2.7613085116183016</c:v>
                </c:pt>
                <c:pt idx="242">
                  <c:v>2.7612098597235613</c:v>
                </c:pt>
                <c:pt idx="243">
                  <c:v>2.7610457035523108</c:v>
                </c:pt>
                <c:pt idx="244">
                  <c:v>2.7608162303035342</c:v>
                </c:pt>
                <c:pt idx="245">
                  <c:v>2.7605216015782812</c:v>
                </c:pt>
                <c:pt idx="246">
                  <c:v>2.7601619529398196</c:v>
                </c:pt>
                <c:pt idx="247">
                  <c:v>2.7597373934895093</c:v>
                </c:pt>
                <c:pt idx="248">
                  <c:v>2.7592480054567945</c:v>
                </c:pt>
                <c:pt idx="249">
                  <c:v>2.7586938438017814</c:v>
                </c:pt>
                <c:pt idx="250">
                  <c:v>2.758074935828946</c:v>
                </c:pt>
                <c:pt idx="251">
                  <c:v>2.757391280810602</c:v>
                </c:pt>
                <c:pt idx="252">
                  <c:v>2.7566428496188413</c:v>
                </c:pt>
                <c:pt idx="253">
                  <c:v>2.7558295843647462</c:v>
                </c:pt>
                <c:pt idx="254">
                  <c:v>2.7549513980437741</c:v>
                </c:pt>
                <c:pt idx="255">
                  <c:v>2.7540081741862976</c:v>
                </c:pt>
                <c:pt idx="256">
                  <c:v>2.7529997665123989</c:v>
                </c:pt>
                <c:pt idx="257">
                  <c:v>2.751925998590107</c:v>
                </c:pt>
                <c:pt idx="258">
                  <c:v>2.7507866634963833</c:v>
                </c:pt>
                <c:pt idx="259">
                  <c:v>2.749581523480265</c:v>
                </c:pt>
                <c:pt idx="260">
                  <c:v>2.7483103096277</c:v>
                </c:pt>
                <c:pt idx="261">
                  <c:v>2.7469727215277193</c:v>
                </c:pt>
                <c:pt idx="262">
                  <c:v>2.7455684269397262</c:v>
                </c:pt>
                <c:pt idx="263">
                  <c:v>2.7440970614618072</c:v>
                </c:pt>
                <c:pt idx="264">
                  <c:v>2.74255822820012</c:v>
                </c:pt>
                <c:pt idx="265">
                  <c:v>2.7409514974395379</c:v>
                </c:pt>
                <c:pt idx="266">
                  <c:v>2.7392764063159074</c:v>
                </c:pt>
                <c:pt idx="267">
                  <c:v>2.7375324584904179</c:v>
                </c:pt>
                <c:pt idx="268">
                  <c:v>2.7357191238267697</c:v>
                </c:pt>
                <c:pt idx="269">
                  <c:v>2.7338358380719905</c:v>
                </c:pt>
                <c:pt idx="270">
                  <c:v>2.7318820025419557</c:v>
                </c:pt>
                <c:pt idx="271">
                  <c:v>2.729856983812871</c:v>
                </c:pt>
                <c:pt idx="272">
                  <c:v>2.727760113420183</c:v>
                </c:pt>
                <c:pt idx="273">
                  <c:v>2.7255906875666298</c:v>
                </c:pt>
                <c:pt idx="274">
                  <c:v>2.7233479668413789</c:v>
                </c:pt>
                <c:pt idx="275">
                  <c:v>2.7210311759524739</c:v>
                </c:pt>
                <c:pt idx="276">
                  <c:v>2.7186395034750821</c:v>
                </c:pt>
                <c:pt idx="277">
                  <c:v>2.7161721016183535</c:v>
                </c:pt>
                <c:pt idx="278">
                  <c:v>2.7136280860140065</c:v>
                </c:pt>
                <c:pt idx="279">
                  <c:v>2.7110065355301107</c:v>
                </c:pt>
                <c:pt idx="280">
                  <c:v>2.7083064921139122</c:v>
                </c:pt>
                <c:pt idx="281">
                  <c:v>2.7055269606679224</c:v>
                </c:pt>
                <c:pt idx="282">
                  <c:v>2.7026669089639337</c:v>
                </c:pt>
                <c:pt idx="283">
                  <c:v>2.6997252676000563</c:v>
                </c:pt>
                <c:pt idx="284">
                  <c:v>2.696700930006366</c:v>
                </c:pt>
                <c:pt idx="285">
                  <c:v>2.6935927525052539</c:v>
                </c:pt>
                <c:pt idx="286">
                  <c:v>2.6903995544331059</c:v>
                </c:pt>
                <c:pt idx="287">
                  <c:v>2.6871201183305407</c:v>
                </c:pt>
                <c:pt idx="288">
                  <c:v>2.6837531902090119</c:v>
                </c:pt>
                <c:pt idx="289">
                  <c:v>2.6802974799022641</c:v>
                </c:pt>
                <c:pt idx="290">
                  <c:v>2.6767516615117803</c:v>
                </c:pt>
                <c:pt idx="291">
                  <c:v>2.6731143739561136</c:v>
                </c:pt>
                <c:pt idx="292">
                  <c:v>2.669384221634719</c:v>
                </c:pt>
                <c:pt idx="293">
                  <c:v>2.6655597752177203</c:v>
                </c:pt>
                <c:pt idx="294">
                  <c:v>2.6616395725738591</c:v>
                </c:pt>
                <c:pt idx="295">
                  <c:v>2.657622119849735</c:v>
                </c:pt>
                <c:pt idx="296">
                  <c:v>2.6535058927143456</c:v>
                </c:pt>
                <c:pt idx="297">
                  <c:v>2.6492893377838338</c:v>
                </c:pt>
                <c:pt idx="298">
                  <c:v>2.6449708742423126</c:v>
                </c:pt>
                <c:pt idx="299">
                  <c:v>2.6405488956755701</c:v>
                </c:pt>
                <c:pt idx="300">
                  <c:v>2.6360217721354489</c:v>
                </c:pt>
                <c:pt idx="301">
                  <c:v>2.6313878524536265</c:v>
                </c:pt>
                <c:pt idx="302">
                  <c:v>2.6266454668245216</c:v>
                </c:pt>
                <c:pt idx="303">
                  <c:v>2.6217929296779485</c:v>
                </c:pt>
                <c:pt idx="304">
                  <c:v>2.6168285428630647</c:v>
                </c:pt>
                <c:pt idx="305">
                  <c:v>2.6117505991659926</c:v>
                </c:pt>
                <c:pt idx="306">
                  <c:v>2.606557386184269</c:v>
                </c:pt>
                <c:pt idx="307">
                  <c:v>2.6012471905819523</c:v>
                </c:pt>
                <c:pt idx="308">
                  <c:v>2.5958183027497812</c:v>
                </c:pt>
                <c:pt idx="309">
                  <c:v>2.5902690218951712</c:v>
                </c:pt>
                <c:pt idx="310">
                  <c:v>2.5845976615870696</c:v>
                </c:pt>
                <c:pt idx="311">
                  <c:v>2.5788025557806988</c:v>
                </c:pt>
                <c:pt idx="312">
                  <c:v>2.572882065346954</c:v>
                </c:pt>
                <c:pt idx="313">
                  <c:v>2.5668345851306866</c:v>
                </c:pt>
                <c:pt idx="314">
                  <c:v>2.5606585515611955</c:v>
                </c:pt>
                <c:pt idx="315">
                  <c:v>2.5543524508369595</c:v>
                </c:pt>
                <c:pt idx="316">
                  <c:v>2.5479148277048971</c:v>
                </c:pt>
                <c:pt idx="317">
                  <c:v>2.5413442948521934</c:v>
                </c:pt>
                <c:pt idx="318">
                  <c:v>2.5346395429259099</c:v>
                </c:pt>
                <c:pt idx="319">
                  <c:v>2.5277993511921695</c:v>
                </c:pt>
                <c:pt idx="320">
                  <c:v>2.520822598842583</c:v>
                </c:pt>
                <c:pt idx="321">
                  <c:v>2.513708276950736</c:v>
                </c:pt>
                <c:pt idx="322">
                  <c:v>2.5064555010759002</c:v>
                </c:pt>
                <c:pt idx="323">
                  <c:v>2.4990635245046637</c:v>
                </c:pt>
                <c:pt idx="324">
                  <c:v>2.4915317521137927</c:v>
                </c:pt>
                <c:pt idx="325">
                  <c:v>2.4838597548293806</c:v>
                </c:pt>
                <c:pt idx="326">
                  <c:v>2.4760472846481205</c:v>
                </c:pt>
                <c:pt idx="327">
                  <c:v>2.4680942901764227</c:v>
                </c:pt>
                <c:pt idx="328">
                  <c:v>2.4600009326320409</c:v>
                </c:pt>
                <c:pt idx="329">
                  <c:v>2.4517676022409916</c:v>
                </c:pt>
                <c:pt idx="330">
                  <c:v>2.4433949349498234</c:v>
                </c:pt>
                <c:pt idx="331">
                  <c:v>2.434883829359924</c:v>
                </c:pt>
                <c:pt idx="332">
                  <c:v>2.4262354637765835</c:v>
                </c:pt>
                <c:pt idx="333">
                  <c:v>2.4174513132512083</c:v>
                </c:pt>
                <c:pt idx="334">
                  <c:v>2.4085331664805709</c:v>
                </c:pt>
                <c:pt idx="335">
                  <c:v>2.3994831424125471</c:v>
                </c:pt>
                <c:pt idx="336">
                  <c:v>2.3903037063937487</c:v>
                </c:pt>
                <c:pt idx="337">
                  <c:v>2.3809976856811068</c:v>
                </c:pt>
                <c:pt idx="338">
                  <c:v>2.3715682841272088</c:v>
                </c:pt>
                <c:pt idx="339">
                  <c:v>2.3620190958383906</c:v>
                </c:pt>
                <c:pt idx="340">
                  <c:v>2.3523541175957292</c:v>
                </c:pt>
                <c:pt idx="341">
                  <c:v>2.3425777598225279</c:v>
                </c:pt>
                <c:pt idx="342">
                  <c:v>2.3326948558781626</c:v>
                </c:pt>
                <c:pt idx="343">
                  <c:v>2.322710669457638</c:v>
                </c:pt>
                <c:pt idx="344">
                  <c:v>2.3126308998793208</c:v>
                </c:pt>
                <c:pt idx="345">
                  <c:v>2.3024616850504387</c:v>
                </c:pt>
                <c:pt idx="346">
                  <c:v>2.2922096019113196</c:v>
                </c:pt>
                <c:pt idx="347">
                  <c:v>2.2818816641753035</c:v>
                </c:pt>
                <c:pt idx="348">
                  <c:v>2.2714853172017926</c:v>
                </c:pt>
                <c:pt idx="349">
                  <c:v>2.2610284298651191</c:v>
                </c:pt>
                <c:pt idx="350">
                  <c:v>2.2505192833116068</c:v>
                </c:pt>
                <c:pt idx="351">
                  <c:v>2.2399665565311695</c:v>
                </c:pt>
                <c:pt idx="352">
                  <c:v>2.2293793087075637</c:v>
                </c:pt>
                <c:pt idx="353">
                  <c:v>2.2187669583524618</c:v>
                </c:pt>
                <c:pt idx="354">
                  <c:v>2.2081392592721203</c:v>
                </c:pt>
                <c:pt idx="355">
                  <c:v>2.1975062734607378</c:v>
                </c:pt>
                <c:pt idx="356">
                  <c:v>2.1868783410607371</c:v>
                </c:pt>
                <c:pt idx="357">
                  <c:v>2.176266047576036</c:v>
                </c:pt>
                <c:pt idx="358">
                  <c:v>2.165680188568921</c:v>
                </c:pt>
                <c:pt idx="359">
                  <c:v>2.1551317321132042</c:v>
                </c:pt>
                <c:pt idx="360">
                  <c:v>2.1446317793149272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5-42E8-8166-50A98682A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192856"/>
        <c:axId val="384199088"/>
      </c:lineChart>
      <c:catAx>
        <c:axId val="384192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84199088"/>
        <c:crosses val="autoZero"/>
        <c:auto val="1"/>
        <c:lblAlgn val="ctr"/>
        <c:lblOffset val="100"/>
        <c:noMultiLvlLbl val="0"/>
      </c:catAx>
      <c:valAx>
        <c:axId val="38419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8419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Hız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teta_dot3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'3'!$W$3:$W$363</c:f>
              <c:numCache>
                <c:formatCode>General</c:formatCode>
                <c:ptCount val="361"/>
                <c:pt idx="0">
                  <c:v>-0.12000000000000002</c:v>
                </c:pt>
                <c:pt idx="1">
                  <c:v>-0.12210116799781104</c:v>
                </c:pt>
                <c:pt idx="2">
                  <c:v>-0.12407034781566798</c:v>
                </c:pt>
                <c:pt idx="3">
                  <c:v>-0.12590469219489606</c:v>
                </c:pt>
                <c:pt idx="4">
                  <c:v>-0.12760188179572302</c:v>
                </c:pt>
                <c:pt idx="5">
                  <c:v>-0.12916013656109288</c:v>
                </c:pt>
                <c:pt idx="6">
                  <c:v>-0.13057822181208084</c:v>
                </c:pt>
                <c:pt idx="7">
                  <c:v>-0.13185544905321364</c:v>
                </c:pt>
                <c:pt idx="8">
                  <c:v>-0.13299167156065647</c:v>
                </c:pt>
                <c:pt idx="9">
                  <c:v>-0.13398727491731219</c:v>
                </c:pt>
                <c:pt idx="10">
                  <c:v>-0.13484316274389943</c:v>
                </c:pt>
                <c:pt idx="11">
                  <c:v>-0.13556073795182552</c:v>
                </c:pt>
                <c:pt idx="12">
                  <c:v>-0.13614187991030774</c:v>
                </c:pt>
                <c:pt idx="13">
                  <c:v>-0.13658891797530645</c:v>
                </c:pt>
                <c:pt idx="14">
                  <c:v>-0.13690460187046835</c:v>
                </c:pt>
                <c:pt idx="15">
                  <c:v>-0.13709206943994953</c:v>
                </c:pt>
                <c:pt idx="16">
                  <c:v>-0.13715481230967824</c:v>
                </c:pt>
                <c:pt idx="17">
                  <c:v>-0.13709663999773877</c:v>
                </c:pt>
                <c:pt idx="18">
                  <c:v>-0.13692164300688311</c:v>
                </c:pt>
                <c:pt idx="19">
                  <c:v>-0.13663415541382165</c:v>
                </c:pt>
                <c:pt idx="20">
                  <c:v>-0.13623871744224392</c:v>
                </c:pt>
                <c:pt idx="21">
                  <c:v>-0.13574003847099983</c:v>
                </c:pt>
                <c:pt idx="22">
                  <c:v>-0.13514296088713823</c:v>
                </c:pt>
                <c:pt idx="23">
                  <c:v>-0.13445242514719935</c:v>
                </c:pt>
                <c:pt idx="24">
                  <c:v>-0.13367343636089443</c:v>
                </c:pt>
                <c:pt idx="25">
                  <c:v>-0.13281103266058727</c:v>
                </c:pt>
                <c:pt idx="26">
                  <c:v>-0.13187025556921658</c:v>
                </c:pt>
                <c:pt idx="27">
                  <c:v>-0.13085612252966744</c:v>
                </c:pt>
                <c:pt idx="28">
                  <c:v>-0.12977360171116289</c:v>
                </c:pt>
                <c:pt idx="29">
                  <c:v>-0.12862758916383782</c:v>
                </c:pt>
                <c:pt idx="30">
                  <c:v>-0.12742288835192311</c:v>
                </c:pt>
                <c:pt idx="31">
                  <c:v>-0.12616419205936888</c:v>
                </c:pt>
                <c:pt idx="32">
                  <c:v>-0.1248560666295504</c:v>
                </c:pt>
                <c:pt idx="33">
                  <c:v>-0.12350293847305678</c:v>
                </c:pt>
                <c:pt idx="34">
                  <c:v>-0.12210908275444501</c:v>
                </c:pt>
                <c:pt idx="35">
                  <c:v>-0.12067861415012562</c:v>
                </c:pt>
                <c:pt idx="36">
                  <c:v>-0.11921547955500747</c:v>
                </c:pt>
                <c:pt idx="37">
                  <c:v>-0.11772345260487814</c:v>
                </c:pt>
                <c:pt idx="38">
                  <c:v>-0.11620612987439137</c:v>
                </c:pt>
                <c:pt idx="39">
                  <c:v>-0.11466692860659791</c:v>
                </c:pt>
                <c:pt idx="40">
                  <c:v>-0.11310908582880251</c:v>
                </c:pt>
                <c:pt idx="41">
                  <c:v>-0.1115356587107663</c:v>
                </c:pt>
                <c:pt idx="42">
                  <c:v>-0.10994952602451312</c:v>
                </c:pt>
                <c:pt idx="43">
                  <c:v>-0.10835339056988291</c:v>
                </c:pt>
                <c:pt idx="44">
                  <c:v>-0.10674978243615457</c:v>
                </c:pt>
                <c:pt idx="45">
                  <c:v>-0.1051410629772298</c:v>
                </c:pt>
                <c:pt idx="46">
                  <c:v>-0.10352942938574888</c:v>
                </c:pt>
                <c:pt idx="47">
                  <c:v>-0.10191691975984103</c:v>
                </c:pt>
                <c:pt idx="48">
                  <c:v>-0.10030541856479794</c:v>
                </c:pt>
                <c:pt idx="49">
                  <c:v>-9.8696662400601598E-2</c:v>
                </c:pt>
                <c:pt idx="50">
                  <c:v>-9.7092245994794643E-2</c:v>
                </c:pt>
                <c:pt idx="51">
                  <c:v>-9.5493628348524706E-2</c:v>
                </c:pt>
                <c:pt idx="52">
                  <c:v>-9.3902138971628552E-2</c:v>
                </c:pt>
                <c:pt idx="53">
                  <c:v>-9.2318984150269706E-2</c:v>
                </c:pt>
                <c:pt idx="54">
                  <c:v>-9.0745253197853065E-2</c:v>
                </c:pt>
                <c:pt idx="55">
                  <c:v>-8.9181924646673849E-2</c:v>
                </c:pt>
                <c:pt idx="56">
                  <c:v>-8.7629872343994622E-2</c:v>
                </c:pt>
                <c:pt idx="57">
                  <c:v>-8.6089871421973371E-2</c:v>
                </c:pt>
                <c:pt idx="58">
                  <c:v>-8.4562604116091927E-2</c:v>
                </c:pt>
                <c:pt idx="59">
                  <c:v>-8.3048665411464162E-2</c:v>
                </c:pt>
                <c:pt idx="60">
                  <c:v>-8.1548568500653687E-2</c:v>
                </c:pt>
                <c:pt idx="61">
                  <c:v>-8.0062750040427677E-2</c:v>
                </c:pt>
                <c:pt idx="62">
                  <c:v>-7.8591575198233413E-2</c:v>
                </c:pt>
                <c:pt idx="63">
                  <c:v>-7.7135342482141711E-2</c:v>
                </c:pt>
                <c:pt idx="64">
                  <c:v>-7.569428835058388E-2</c:v>
                </c:pt>
                <c:pt idx="65">
                  <c:v>-7.4268591600439984E-2</c:v>
                </c:pt>
                <c:pt idx="66">
                  <c:v>-7.2858377533956228E-2</c:v>
                </c:pt>
                <c:pt idx="67">
                  <c:v>-7.1463721906594099E-2</c:v>
                </c:pt>
                <c:pt idx="68">
                  <c:v>-7.008465465928411E-2</c:v>
                </c:pt>
                <c:pt idx="69">
                  <c:v>-6.8721163439688523E-2</c:v>
                </c:pt>
                <c:pt idx="70">
                  <c:v>-6.7373196918003433E-2</c:v>
                </c:pt>
                <c:pt idx="71">
                  <c:v>-6.6040667903569286E-2</c:v>
                </c:pt>
                <c:pt idx="72">
                  <c:v>-6.4723456269136434E-2</c:v>
                </c:pt>
                <c:pt idx="73">
                  <c:v>-6.3421411690065363E-2</c:v>
                </c:pt>
                <c:pt idx="74">
                  <c:v>-6.2134356206051372E-2</c:v>
                </c:pt>
                <c:pt idx="75">
                  <c:v>-6.0862086613165237E-2</c:v>
                </c:pt>
                <c:pt idx="76">
                  <c:v>-5.9604376694112941E-2</c:v>
                </c:pt>
                <c:pt idx="77">
                  <c:v>-5.8360979294648056E-2</c:v>
                </c:pt>
                <c:pt idx="78">
                  <c:v>-5.7131628254038593E-2</c:v>
                </c:pt>
                <c:pt idx="79">
                  <c:v>-5.5916040197401644E-2</c:v>
                </c:pt>
                <c:pt idx="80">
                  <c:v>-5.4713916197584603E-2</c:v>
                </c:pt>
                <c:pt idx="81">
                  <c:v>-5.3524943314105011E-2</c:v>
                </c:pt>
                <c:pt idx="82">
                  <c:v>-5.234879601646001E-2</c:v>
                </c:pt>
                <c:pt idx="83">
                  <c:v>-5.1185137498898407E-2</c:v>
                </c:pt>
                <c:pt idx="84">
                  <c:v>-5.0033620893509968E-2</c:v>
                </c:pt>
                <c:pt idx="85">
                  <c:v>-4.889389038823936E-2</c:v>
                </c:pt>
                <c:pt idx="86">
                  <c:v>-4.7765582256175797E-2</c:v>
                </c:pt>
                <c:pt idx="87">
                  <c:v>-4.6648325802211066E-2</c:v>
                </c:pt>
                <c:pt idx="88">
                  <c:v>-4.5541744232897974E-2</c:v>
                </c:pt>
                <c:pt idx="89">
                  <c:v>-4.4445455455084049E-2</c:v>
                </c:pt>
                <c:pt idx="90">
                  <c:v>-4.3359072808640847E-2</c:v>
                </c:pt>
                <c:pt idx="91">
                  <c:v>-4.2282205738361653E-2</c:v>
                </c:pt>
                <c:pt idx="92">
                  <c:v>-4.1214460409858669E-2</c:v>
                </c:pt>
                <c:pt idx="93">
                  <c:v>-4.0155440274058291E-2</c:v>
                </c:pt>
                <c:pt idx="94">
                  <c:v>-3.9104746584669156E-2</c:v>
                </c:pt>
                <c:pt idx="95">
                  <c:v>-3.8061978872782946E-2</c:v>
                </c:pt>
                <c:pt idx="96">
                  <c:v>-3.7026735382563958E-2</c:v>
                </c:pt>
                <c:pt idx="97">
                  <c:v>-3.5998613471789058E-2</c:v>
                </c:pt>
                <c:pt idx="98">
                  <c:v>-3.4977209980815625E-2</c:v>
                </c:pt>
                <c:pt idx="99">
                  <c:v>-3.3962121573381632E-2</c:v>
                </c:pt>
                <c:pt idx="100">
                  <c:v>-3.2952945052478165E-2</c:v>
                </c:pt>
                <c:pt idx="101">
                  <c:v>-3.1949277654380735E-2</c:v>
                </c:pt>
                <c:pt idx="102">
                  <c:v>-3.0950717323781796E-2</c:v>
                </c:pt>
                <c:pt idx="103">
                  <c:v>-2.9956862972830879E-2</c:v>
                </c:pt>
                <c:pt idx="104">
                  <c:v>-2.8967314726762991E-2</c:v>
                </c:pt>
                <c:pt idx="105">
                  <c:v>-2.7981674158676046E-2</c:v>
                </c:pt>
                <c:pt idx="106">
                  <c:v>-2.6999544515908105E-2</c:v>
                </c:pt>
                <c:pt idx="107">
                  <c:v>-2.6020530940360182E-2</c:v>
                </c:pt>
                <c:pt idx="108">
                  <c:v>-2.5044240685012834E-2</c:v>
                </c:pt>
                <c:pt idx="109">
                  <c:v>-2.4070283328791471E-2</c:v>
                </c:pt>
                <c:pt idx="110">
                  <c:v>-2.3098270991848645E-2</c:v>
                </c:pt>
                <c:pt idx="111">
                  <c:v>-2.2127818553246827E-2</c:v>
                </c:pt>
                <c:pt idx="112">
                  <c:v>-2.1158543872945412E-2</c:v>
                </c:pt>
                <c:pt idx="113">
                  <c:v>-2.0190068019917351E-2</c:v>
                </c:pt>
                <c:pt idx="114">
                  <c:v>-1.9222015508144341E-2</c:v>
                </c:pt>
                <c:pt idx="115">
                  <c:v>-1.8254014542163455E-2</c:v>
                </c:pt>
                <c:pt idx="116">
                  <c:v>-1.7285697273762456E-2</c:v>
                </c:pt>
                <c:pt idx="117">
                  <c:v>-1.6316700071343528E-2</c:v>
                </c:pt>
                <c:pt idx="118">
                  <c:v>-1.5346663803395375E-2</c:v>
                </c:pt>
                <c:pt idx="119">
                  <c:v>-1.4375234137432163E-2</c:v>
                </c:pt>
                <c:pt idx="120">
                  <c:v>-1.3402061855670106E-2</c:v>
                </c:pt>
                <c:pt idx="121">
                  <c:v>-1.2426803188621757E-2</c:v>
                </c:pt>
                <c:pt idx="122">
                  <c:v>-1.1449120167689841E-2</c:v>
                </c:pt>
                <c:pt idx="123">
                  <c:v>-1.0468680997737888E-2</c:v>
                </c:pt>
                <c:pt idx="124">
                  <c:v>-9.485160450502534E-3</c:v>
                </c:pt>
                <c:pt idx="125">
                  <c:v>-8.498240279589479E-3</c:v>
                </c:pt>
                <c:pt idx="126">
                  <c:v>-7.507609657665228E-3</c:v>
                </c:pt>
                <c:pt idx="127">
                  <c:v>-6.512965636312382E-3</c:v>
                </c:pt>
                <c:pt idx="128">
                  <c:v>-5.5140136288643676E-3</c:v>
                </c:pt>
                <c:pt idx="129">
                  <c:v>-4.5104679163668121E-3</c:v>
                </c:pt>
                <c:pt idx="130">
                  <c:v>-3.5020521766367186E-3</c:v>
                </c:pt>
                <c:pt idx="131">
                  <c:v>-2.4885000361957862E-3</c:v>
                </c:pt>
                <c:pt idx="132">
                  <c:v>-1.4695556446488417E-3</c:v>
                </c:pt>
                <c:pt idx="133">
                  <c:v>-4.4497427085971584E-4</c:v>
                </c:pt>
                <c:pt idx="134">
                  <c:v>5.8547707995879224E-4</c:v>
                </c:pt>
                <c:pt idx="135">
                  <c:v>1.6220190293695575E-3</c:v>
                </c:pt>
                <c:pt idx="136">
                  <c:v>2.6648591704408614E-3</c:v>
                </c:pt>
                <c:pt idx="137">
                  <c:v>3.7141913957424153E-3</c:v>
                </c:pt>
                <c:pt idx="138">
                  <c:v>4.7701952105546419E-3</c:v>
                </c:pt>
                <c:pt idx="139">
                  <c:v>5.8330350335291346E-3</c:v>
                </c:pt>
                <c:pt idx="140">
                  <c:v>6.9028594873416713E-3</c:v>
                </c:pt>
                <c:pt idx="141">
                  <c:v>7.9798006821853399E-3</c:v>
                </c:pt>
                <c:pt idx="142">
                  <c:v>9.0639734952617079E-3</c:v>
                </c:pt>
                <c:pt idx="143">
                  <c:v>1.0155474849740456E-2</c:v>
                </c:pt>
                <c:pt idx="144">
                  <c:v>1.1254382996964346E-2</c:v>
                </c:pt>
                <c:pt idx="145">
                  <c:v>1.236075680598072E-2</c:v>
                </c:pt>
                <c:pt idx="146">
                  <c:v>1.3474635064769725E-2</c:v>
                </c:pt>
                <c:pt idx="147">
                  <c:v>1.4596035797819172E-2</c:v>
                </c:pt>
                <c:pt idx="148">
                  <c:v>1.5724955604950526E-2</c:v>
                </c:pt>
                <c:pt idx="149">
                  <c:v>1.6861369026535396E-2</c:v>
                </c:pt>
                <c:pt idx="150">
                  <c:v>1.8005227940445779E-2</c:v>
                </c:pt>
                <c:pt idx="151">
                  <c:v>1.9156460996247349E-2</c:v>
                </c:pt>
                <c:pt idx="152">
                  <c:v>2.0314973092277939E-2</c:v>
                </c:pt>
                <c:pt idx="153">
                  <c:v>2.1480644901332668E-2</c:v>
                </c:pt>
                <c:pt idx="154">
                  <c:v>2.2653332450713271E-2</c:v>
                </c:pt>
                <c:pt idx="155">
                  <c:v>2.3832866762373967E-2</c:v>
                </c:pt>
                <c:pt idx="156">
                  <c:v>2.5019053558816302E-2</c:v>
                </c:pt>
                <c:pt idx="157">
                  <c:v>2.6211673040236996E-2</c:v>
                </c:pt>
                <c:pt idx="158">
                  <c:v>2.7410479738220778E-2</c:v>
                </c:pt>
                <c:pt idx="159">
                  <c:v>2.8615202450986948E-2</c:v>
                </c:pt>
                <c:pt idx="160">
                  <c:v>2.9825544264842498E-2</c:v>
                </c:pt>
                <c:pt idx="161">
                  <c:v>3.1041182666069991E-2</c:v>
                </c:pt>
                <c:pt idx="162">
                  <c:v>3.2261769746978433E-2</c:v>
                </c:pt>
                <c:pt idx="163">
                  <c:v>3.3486932509278117E-2</c:v>
                </c:pt>
                <c:pt idx="164">
                  <c:v>3.4716273267305017E-2</c:v>
                </c:pt>
                <c:pt idx="165">
                  <c:v>3.5949370152922766E-2</c:v>
                </c:pt>
                <c:pt idx="166">
                  <c:v>3.7185777723175766E-2</c:v>
                </c:pt>
                <c:pt idx="167">
                  <c:v>3.8425027670961218E-2</c:v>
                </c:pt>
                <c:pt idx="168">
                  <c:v>3.9666629638143922E-2</c:v>
                </c:pt>
                <c:pt idx="169">
                  <c:v>4.0910072129655861E-2</c:v>
                </c:pt>
                <c:pt idx="170">
                  <c:v>4.2154823526225203E-2</c:v>
                </c:pt>
                <c:pt idx="171">
                  <c:v>4.3400333192466618E-2</c:v>
                </c:pt>
                <c:pt idx="172">
                  <c:v>4.4646032676157792E-2</c:v>
                </c:pt>
                <c:pt idx="173">
                  <c:v>4.5891336993631252E-2</c:v>
                </c:pt>
                <c:pt idx="174">
                  <c:v>4.7135645995346871E-2</c:v>
                </c:pt>
                <c:pt idx="175">
                  <c:v>4.8378345804881595E-2</c:v>
                </c:pt>
                <c:pt idx="176">
                  <c:v>4.9618810323804073E-2</c:v>
                </c:pt>
                <c:pt idx="177">
                  <c:v>5.0856402794193234E-2</c:v>
                </c:pt>
                <c:pt idx="178">
                  <c:v>5.2090477409931626E-2</c:v>
                </c:pt>
                <c:pt idx="179">
                  <c:v>5.3320380967362503E-2</c:v>
                </c:pt>
                <c:pt idx="180">
                  <c:v>5.4545454545454536E-2</c:v>
                </c:pt>
                <c:pt idx="181">
                  <c:v>5.5765035205276869E-2</c:v>
                </c:pt>
                <c:pt idx="182">
                  <c:v>5.6978457698356556E-2</c:v>
                </c:pt>
                <c:pt idx="183">
                  <c:v>5.8185056173373176E-2</c:v>
                </c:pt>
                <c:pt idx="184">
                  <c:v>5.9384165870643851E-2</c:v>
                </c:pt>
                <c:pt idx="185">
                  <c:v>6.0575124793966595E-2</c:v>
                </c:pt>
                <c:pt idx="186">
                  <c:v>6.1757275349619778E-2</c:v>
                </c:pt>
                <c:pt idx="187">
                  <c:v>6.2929965942651114E-2</c:v>
                </c:pt>
                <c:pt idx="188">
                  <c:v>6.4092552521035781E-2</c:v>
                </c:pt>
                <c:pt idx="189">
                  <c:v>6.5244400058819124E-2</c:v>
                </c:pt>
                <c:pt idx="190">
                  <c:v>6.6384883969989081E-2</c:v>
                </c:pt>
                <c:pt idx="191">
                  <c:v>6.7513391445525026E-2</c:v>
                </c:pt>
                <c:pt idx="192">
                  <c:v>6.8629322706841175E-2</c:v>
                </c:pt>
                <c:pt idx="193">
                  <c:v>6.9732092169664708E-2</c:v>
                </c:pt>
                <c:pt idx="194">
                  <c:v>7.082112951325395E-2</c:v>
                </c:pt>
                <c:pt idx="195">
                  <c:v>7.1895880650752059E-2</c:v>
                </c:pt>
                <c:pt idx="196">
                  <c:v>7.2955808597379476E-2</c:v>
                </c:pt>
                <c:pt idx="197">
                  <c:v>7.4000394234076158E-2</c:v>
                </c:pt>
                <c:pt idx="198">
                  <c:v>7.5029136965102897E-2</c:v>
                </c:pt>
                <c:pt idx="199">
                  <c:v>7.6041555268987343E-2</c:v>
                </c:pt>
                <c:pt idx="200">
                  <c:v>7.7037187143045416E-2</c:v>
                </c:pt>
                <c:pt idx="201">
                  <c:v>7.8015590442510593E-2</c:v>
                </c:pt>
                <c:pt idx="202">
                  <c:v>7.897634311605703E-2</c:v>
                </c:pt>
                <c:pt idx="203">
                  <c:v>7.9919043340198712E-2</c:v>
                </c:pt>
                <c:pt idx="204">
                  <c:v>8.0843309555678894E-2</c:v>
                </c:pt>
                <c:pt idx="205">
                  <c:v>8.1748780409532776E-2</c:v>
                </c:pt>
                <c:pt idx="206">
                  <c:v>8.2635114607001459E-2</c:v>
                </c:pt>
                <c:pt idx="207">
                  <c:v>8.3501990677901816E-2</c:v>
                </c:pt>
                <c:pt idx="208">
                  <c:v>8.4349106662410467E-2</c:v>
                </c:pt>
                <c:pt idx="209">
                  <c:v>8.5176179721500989E-2</c:v>
                </c:pt>
                <c:pt idx="210">
                  <c:v>8.5982945677489139E-2</c:v>
                </c:pt>
                <c:pt idx="211">
                  <c:v>8.6769158490283216E-2</c:v>
                </c:pt>
                <c:pt idx="212">
                  <c:v>8.7534589675022589E-2</c:v>
                </c:pt>
                <c:pt idx="213">
                  <c:v>8.8279027666806786E-2</c:v>
                </c:pt>
                <c:pt idx="214">
                  <c:v>8.9002277138188257E-2</c:v>
                </c:pt>
                <c:pt idx="215">
                  <c:v>8.9704158275016752E-2</c:v>
                </c:pt>
                <c:pt idx="216">
                  <c:v>9.0384506016098251E-2</c:v>
                </c:pt>
                <c:pt idx="217">
                  <c:v>9.1043169261962251E-2</c:v>
                </c:pt>
                <c:pt idx="218">
                  <c:v>9.1680010057831052E-2</c:v>
                </c:pt>
                <c:pt idx="219">
                  <c:v>9.2294902755654551E-2</c:v>
                </c:pt>
                <c:pt idx="220">
                  <c:v>9.2887733159818298E-2</c:v>
                </c:pt>
                <c:pt idx="221">
                  <c:v>9.3458397660861878E-2</c:v>
                </c:pt>
                <c:pt idx="222">
                  <c:v>9.4006802361255692E-2</c:v>
                </c:pt>
                <c:pt idx="223">
                  <c:v>9.4532862196989281E-2</c:v>
                </c:pt>
                <c:pt idx="224">
                  <c:v>9.5036500058420376E-2</c:v>
                </c:pt>
                <c:pt idx="225">
                  <c:v>9.551764591353136E-2</c:v>
                </c:pt>
                <c:pt idx="226">
                  <c:v>9.5976235936436435E-2</c:v>
                </c:pt>
                <c:pt idx="227">
                  <c:v>9.6412211643684645E-2</c:v>
                </c:pt>
                <c:pt idx="228">
                  <c:v>9.682551904061372E-2</c:v>
                </c:pt>
                <c:pt idx="229">
                  <c:v>9.7216107779726849E-2</c:v>
                </c:pt>
                <c:pt idx="230">
                  <c:v>9.7583930332794958E-2</c:v>
                </c:pt>
                <c:pt idx="231">
                  <c:v>9.7928941178128906E-2</c:v>
                </c:pt>
                <c:pt idx="232">
                  <c:v>9.8251096004221453E-2</c:v>
                </c:pt>
                <c:pt idx="233">
                  <c:v>9.8550350930731112E-2</c:v>
                </c:pt>
                <c:pt idx="234">
                  <c:v>9.8826661747565395E-2</c:v>
                </c:pt>
                <c:pt idx="235">
                  <c:v>9.9079983172623579E-2</c:v>
                </c:pt>
                <c:pt idx="236">
                  <c:v>9.9310268128578405E-2</c:v>
                </c:pt>
                <c:pt idx="237">
                  <c:v>9.9517467038909652E-2</c:v>
                </c:pt>
                <c:pt idx="238">
                  <c:v>9.9701527143255711E-2</c:v>
                </c:pt>
                <c:pt idx="239">
                  <c:v>9.9862391832013175E-2</c:v>
                </c:pt>
                <c:pt idx="240">
                  <c:v>9.9999999999999978E-2</c:v>
                </c:pt>
                <c:pt idx="241">
                  <c:v>0.10011428541889274</c:v>
                </c:pt>
                <c:pt idx="242">
                  <c:v>0.10020517612806235</c:v>
                </c:pt>
                <c:pt idx="243">
                  <c:v>0.1002725938433581</c:v>
                </c:pt>
                <c:pt idx="244">
                  <c:v>0.10031645338332976</c:v>
                </c:pt>
                <c:pt idx="245">
                  <c:v>0.10033666211233001</c:v>
                </c:pt>
                <c:pt idx="246">
                  <c:v>0.10033311939990514</c:v>
                </c:pt>
                <c:pt idx="247">
                  <c:v>0.10030571609585798</c:v>
                </c:pt>
                <c:pt idx="248">
                  <c:v>0.10025433402035643</c:v>
                </c:pt>
                <c:pt idx="249">
                  <c:v>0.10017884546845826</c:v>
                </c:pt>
                <c:pt idx="250">
                  <c:v>0.10007911272843362</c:v>
                </c:pt>
                <c:pt idx="251">
                  <c:v>9.9954987613285626E-2</c:v>
                </c:pt>
                <c:pt idx="252">
                  <c:v>9.9806311004896939E-2</c:v>
                </c:pt>
                <c:pt idx="253">
                  <c:v>9.9632912410270863E-2</c:v>
                </c:pt>
                <c:pt idx="254">
                  <c:v>9.9434609529379353E-2</c:v>
                </c:pt>
                <c:pt idx="255">
                  <c:v>9.9211207834189422E-2</c:v>
                </c:pt>
                <c:pt idx="256">
                  <c:v>9.8962500158502345E-2</c:v>
                </c:pt>
                <c:pt idx="257">
                  <c:v>9.8688266298313954E-2</c:v>
                </c:pt>
                <c:pt idx="258">
                  <c:v>9.838827262248763E-2</c:v>
                </c:pt>
                <c:pt idx="259">
                  <c:v>9.8062271693621861E-2</c:v>
                </c:pt>
                <c:pt idx="260">
                  <c:v>9.7710001899095456E-2</c:v>
                </c:pt>
                <c:pt idx="261">
                  <c:v>9.7331187092383364E-2</c:v>
                </c:pt>
                <c:pt idx="262">
                  <c:v>9.6925536244855573E-2</c:v>
                </c:pt>
                <c:pt idx="263">
                  <c:v>9.6492743108402473E-2</c:v>
                </c:pt>
                <c:pt idx="264">
                  <c:v>9.6032485889369301E-2</c:v>
                </c:pt>
                <c:pt idx="265">
                  <c:v>9.5544426934436363E-2</c:v>
                </c:pt>
                <c:pt idx="266">
                  <c:v>9.5028212429243974E-2</c:v>
                </c:pt>
                <c:pt idx="267">
                  <c:v>9.4483472110739319E-2</c:v>
                </c:pt>
                <c:pt idx="268">
                  <c:v>9.3909818994411948E-2</c:v>
                </c:pt>
                <c:pt idx="269">
                  <c:v>9.3306849117790566E-2</c:v>
                </c:pt>
                <c:pt idx="270">
                  <c:v>9.2674141301791538E-2</c:v>
                </c:pt>
                <c:pt idx="271">
                  <c:v>9.201125693174983E-2</c:v>
                </c:pt>
                <c:pt idx="272">
                  <c:v>9.1317739760213526E-2</c:v>
                </c:pt>
                <c:pt idx="273">
                  <c:v>9.0593115733857699E-2</c:v>
                </c:pt>
                <c:pt idx="274">
                  <c:v>8.9836892847165117E-2</c:v>
                </c:pt>
                <c:pt idx="275">
                  <c:v>8.904856102583425E-2</c:v>
                </c:pt>
                <c:pt idx="276">
                  <c:v>8.822759204321079E-2</c:v>
                </c:pt>
                <c:pt idx="277">
                  <c:v>8.737343947339693E-2</c:v>
                </c:pt>
                <c:pt idx="278">
                  <c:v>8.6485538685076357E-2</c:v>
                </c:pt>
                <c:pt idx="279">
                  <c:v>8.5563306880501122E-2</c:v>
                </c:pt>
                <c:pt idx="280">
                  <c:v>8.4606143184522919E-2</c:v>
                </c:pt>
                <c:pt idx="281">
                  <c:v>8.3613428789013899E-2</c:v>
                </c:pt>
                <c:pt idx="282">
                  <c:v>8.2584527158515109E-2</c:v>
                </c:pt>
                <c:pt idx="283">
                  <c:v>8.1518784303470856E-2</c:v>
                </c:pt>
                <c:pt idx="284">
                  <c:v>8.0415529127960544E-2</c:v>
                </c:pt>
                <c:pt idx="285">
                  <c:v>7.927407385941912E-2</c:v>
                </c:pt>
                <c:pt idx="286">
                  <c:v>7.8093714568449754E-2</c:v>
                </c:pt>
                <c:pt idx="287">
                  <c:v>7.6873731787473157E-2</c:v>
                </c:pt>
                <c:pt idx="288">
                  <c:v>7.5613391237626518E-2</c:v>
                </c:pt>
                <c:pt idx="289">
                  <c:v>7.431194467402126E-2</c:v>
                </c:pt>
                <c:pt idx="290">
                  <c:v>7.2968630860190106E-2</c:v>
                </c:pt>
                <c:pt idx="291">
                  <c:v>7.1582676683291921E-2</c:v>
                </c:pt>
                <c:pt idx="292">
                  <c:v>7.0153298422404906E-2</c:v>
                </c:pt>
                <c:pt idx="293">
                  <c:v>6.8679703183005439E-2</c:v>
                </c:pt>
                <c:pt idx="294">
                  <c:v>6.7161090511505137E-2</c:v>
                </c:pt>
                <c:pt idx="295">
                  <c:v>6.5596654204490151E-2</c:v>
                </c:pt>
                <c:pt idx="296">
                  <c:v>6.3985584328064823E-2</c:v>
                </c:pt>
                <c:pt idx="297">
                  <c:v>6.2327069463433277E-2</c:v>
                </c:pt>
                <c:pt idx="298">
                  <c:v>6.0620299195549891E-2</c:v>
                </c:pt>
                <c:pt idx="299">
                  <c:v>5.8864466862305814E-2</c:v>
                </c:pt>
                <c:pt idx="300">
                  <c:v>5.7058772582286338E-2</c:v>
                </c:pt>
                <c:pt idx="301">
                  <c:v>5.5202426579600318E-2</c:v>
                </c:pt>
                <c:pt idx="302">
                  <c:v>5.3294652824636246E-2</c:v>
                </c:pt>
                <c:pt idx="303">
                  <c:v>5.1334693009793611E-2</c:v>
                </c:pt>
                <c:pt idx="304">
                  <c:v>4.9321810879260408E-2</c:v>
                </c:pt>
                <c:pt idx="305">
                  <c:v>4.7255296931708934E-2</c:v>
                </c:pt>
                <c:pt idx="306">
                  <c:v>4.5134473514323585E-2</c:v>
                </c:pt>
                <c:pt idx="307">
                  <c:v>4.2958700325825189E-2</c:v>
                </c:pt>
                <c:pt idx="308">
                  <c:v>4.0727380345047866E-2</c:v>
                </c:pt>
                <c:pt idx="309">
                  <c:v>3.8439966200125908E-2</c:v>
                </c:pt>
                <c:pt idx="310">
                  <c:v>3.6095966991388083E-2</c:v>
                </c:pt>
                <c:pt idx="311">
                  <c:v>3.3694955578590008E-2</c:v>
                </c:pt>
                <c:pt idx="312">
                  <c:v>3.1236576340068774E-2</c:v>
                </c:pt>
                <c:pt idx="313">
                  <c:v>2.8720553407724714E-2</c:v>
                </c:pt>
                <c:pt idx="314">
                  <c:v>2.614669937735516E-2</c:v>
                </c:pt>
                <c:pt idx="315">
                  <c:v>2.3514924488722035E-2</c:v>
                </c:pt>
                <c:pt idx="316">
                  <c:v>2.0825246263774619E-2</c:v>
                </c:pt>
                <c:pt idx="317">
                  <c:v>1.8077799584606889E-2</c:v>
                </c:pt>
                <c:pt idx="318">
                  <c:v>1.5272847184971731E-2</c:v>
                </c:pt>
                <c:pt idx="319">
                  <c:v>1.241079052045055E-2</c:v>
                </c:pt>
                <c:pt idx="320">
                  <c:v>9.492180972684781E-3</c:v>
                </c:pt>
                <c:pt idx="321">
                  <c:v>6.5177313323897508E-3</c:v>
                </c:pt>
                <c:pt idx="322">
                  <c:v>3.4883274942297698E-3</c:v>
                </c:pt>
                <c:pt idx="323">
                  <c:v>4.0504028407450845E-4</c:v>
                </c:pt>
                <c:pt idx="324">
                  <c:v>-2.7308626742401768E-3</c:v>
                </c:pt>
                <c:pt idx="325">
                  <c:v>-5.9179051596330023E-3</c:v>
                </c:pt>
                <c:pt idx="326">
                  <c:v>-9.1543907436393204E-3</c:v>
                </c:pt>
                <c:pt idx="327">
                  <c:v>-1.2438391506089677E-2</c:v>
                </c:pt>
                <c:pt idx="328">
                  <c:v>-1.5767737228392736E-2</c:v>
                </c:pt>
                <c:pt idx="329">
                  <c:v>-1.9140005231089087E-2</c:v>
                </c:pt>
                <c:pt idx="330">
                  <c:v>-2.2552511036631001E-2</c:v>
                </c:pt>
                <c:pt idx="331">
                  <c:v>-2.6002300051606642E-2</c:v>
                </c:pt>
                <c:pt idx="332">
                  <c:v>-2.9486140474375807E-2</c:v>
                </c:pt>
                <c:pt idx="333">
                  <c:v>-3.3000517643805988E-2</c:v>
                </c:pt>
                <c:pt idx="334">
                  <c:v>-3.6541630051891025E-2</c:v>
                </c:pt>
                <c:pt idx="335">
                  <c:v>-4.0105387246923967E-2</c:v>
                </c:pt>
                <c:pt idx="336">
                  <c:v>-4.3687409853944432E-2</c:v>
                </c:pt>
                <c:pt idx="337">
                  <c:v>-4.7283031934786883E-2</c:v>
                </c:pt>
                <c:pt idx="338">
                  <c:v>-5.0887305900625603E-2</c:v>
                </c:pt>
                <c:pt idx="339">
                  <c:v>-5.4495010174938657E-2</c:v>
                </c:pt>
                <c:pt idx="340">
                  <c:v>-5.8100659783827058E-2</c:v>
                </c:pt>
                <c:pt idx="341">
                  <c:v>-6.1698520023328519E-2</c:v>
                </c:pt>
                <c:pt idx="342">
                  <c:v>-6.5282623319576752E-2</c:v>
                </c:pt>
                <c:pt idx="343">
                  <c:v>-6.8846789357382504E-2</c:v>
                </c:pt>
                <c:pt idx="344">
                  <c:v>-7.2384648506297153E-2</c:v>
                </c:pt>
                <c:pt idx="345">
                  <c:v>-7.588966852090677E-2</c:v>
                </c:pt>
                <c:pt idx="346">
                  <c:v>-7.935518443473788E-2</c:v>
                </c:pt>
                <c:pt idx="347">
                  <c:v>-8.2774431505695453E-2</c:v>
                </c:pt>
                <c:pt idx="348">
                  <c:v>-8.6140581006679429E-2</c:v>
                </c:pt>
                <c:pt idx="349">
                  <c:v>-8.9446778589404682E-2</c:v>
                </c:pt>
                <c:pt idx="350">
                  <c:v>-9.2686184884204825E-2</c:v>
                </c:pt>
                <c:pt idx="351">
                  <c:v>-9.5852017935618108E-2</c:v>
                </c:pt>
                <c:pt idx="352">
                  <c:v>-9.8937597014805465E-2</c:v>
                </c:pt>
                <c:pt idx="353">
                  <c:v>-0.10193638729739783</c:v>
                </c:pt>
                <c:pt idx="354">
                  <c:v>-0.10484204485117242</c:v>
                </c:pt>
                <c:pt idx="355">
                  <c:v>-0.10764846134389948</c:v>
                </c:pt>
                <c:pt idx="356">
                  <c:v>-0.11034980785939713</c:v>
                </c:pt>
                <c:pt idx="357">
                  <c:v>-0.11294057720063747</c:v>
                </c:pt>
                <c:pt idx="358">
                  <c:v>-0.11541562406358595</c:v>
                </c:pt>
                <c:pt idx="359">
                  <c:v>-0.11777020248483346</c:v>
                </c:pt>
                <c:pt idx="360">
                  <c:v>-0.11999999999999998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2-4E6F-9C0A-7B221F0EB06A}"/>
            </c:ext>
          </c:extLst>
        </c:ser>
        <c:ser>
          <c:idx val="1"/>
          <c:order val="1"/>
          <c:tx>
            <c:v>teta_dot4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'3'!$X$3:$X$363</c:f>
              <c:numCache>
                <c:formatCode>General</c:formatCode>
                <c:ptCount val="361"/>
                <c:pt idx="0">
                  <c:v>-0.12000000000000002</c:v>
                </c:pt>
                <c:pt idx="1">
                  <c:v>-0.11925156358962508</c:v>
                </c:pt>
                <c:pt idx="2">
                  <c:v>-0.11837417406038782</c:v>
                </c:pt>
                <c:pt idx="3">
                  <c:v>-0.11736800479049835</c:v>
                </c:pt>
                <c:pt idx="4">
                  <c:v>-0.11623372839378619</c:v>
                </c:pt>
                <c:pt idx="5">
                  <c:v>-0.11497251415130877</c:v>
                </c:pt>
                <c:pt idx="6">
                  <c:v>-0.11358602065650353</c:v>
                </c:pt>
                <c:pt idx="7">
                  <c:v>-0.11207638379752075</c:v>
                </c:pt>
                <c:pt idx="8">
                  <c:v>-0.11044620028253507</c:v>
                </c:pt>
                <c:pt idx="9">
                  <c:v>-0.10869850699004645</c:v>
                </c:pt>
                <c:pt idx="10">
                  <c:v>-0.10683675649441107</c:v>
                </c:pt>
                <c:pt idx="11">
                  <c:v>-0.10486478917537226</c:v>
                </c:pt>
                <c:pt idx="12">
                  <c:v>-0.1027868023678684</c:v>
                </c:pt>
                <c:pt idx="13">
                  <c:v>-0.1006073170439872</c:v>
                </c:pt>
                <c:pt idx="14">
                  <c:v>-9.8331142542163755E-2</c:v>
                </c:pt>
                <c:pt idx="15">
                  <c:v>-9.5963339869568232E-2</c:v>
                </c:pt>
                <c:pt idx="16">
                  <c:v>-9.3509184102501128E-2</c:v>
                </c:pt>
                <c:pt idx="17">
                  <c:v>-9.0974126397277477E-2</c:v>
                </c:pt>
                <c:pt idx="18">
                  <c:v>-8.8363756101604851E-2</c:v>
                </c:pt>
                <c:pt idx="19">
                  <c:v>-8.568376342517546E-2</c:v>
                </c:pt>
                <c:pt idx="20">
                  <c:v>-8.2939903089582767E-2</c:v>
                </c:pt>
                <c:pt idx="21">
                  <c:v>-8.0137959333332953E-2</c:v>
                </c:pt>
                <c:pt idx="22">
                  <c:v>-7.7283712599274995E-2</c:v>
                </c:pt>
                <c:pt idx="23">
                  <c:v>-7.4382908180804327E-2</c:v>
                </c:pt>
                <c:pt idx="24">
                  <c:v>-7.1441227051213668E-2</c:v>
                </c:pt>
                <c:pt idx="25">
                  <c:v>-6.8464259048935758E-2</c:v>
                </c:pt>
                <c:pt idx="26">
                  <c:v>-6.5457478541360706E-2</c:v>
                </c:pt>
                <c:pt idx="27">
                  <c:v>-6.2426222642432722E-2</c:v>
                </c:pt>
                <c:pt idx="28">
                  <c:v>-5.9375672015168628E-2</c:v>
                </c:pt>
                <c:pt idx="29">
                  <c:v>-5.6310834250215526E-2</c:v>
                </c:pt>
                <c:pt idx="30">
                  <c:v>-5.3236529776014646E-2</c:v>
                </c:pt>
                <c:pt idx="31">
                  <c:v>-5.0157380225318772E-2</c:v>
                </c:pt>
                <c:pt idx="32">
                  <c:v>-4.7077799156810034E-2</c:v>
                </c:pt>
                <c:pt idx="33">
                  <c:v>-4.4001985009339474E-2</c:v>
                </c:pt>
                <c:pt idx="34">
                  <c:v>-4.0933916149692662E-2</c:v>
                </c:pt>
                <c:pt idx="35">
                  <c:v>-3.7877347862512525E-2</c:v>
                </c:pt>
                <c:pt idx="36">
                  <c:v>-3.4835811122753829E-2</c:v>
                </c:pt>
                <c:pt idx="37">
                  <c:v>-3.1812612986416876E-2</c:v>
                </c:pt>
                <c:pt idx="38">
                  <c:v>-2.8810838433896493E-2</c:v>
                </c:pt>
                <c:pt idx="39">
                  <c:v>-2.5833353501663676E-2</c:v>
                </c:pt>
                <c:pt idx="40">
                  <c:v>-2.2882809541736614E-2</c:v>
                </c:pt>
                <c:pt idx="41">
                  <c:v>-1.9961648454088935E-2</c:v>
                </c:pt>
                <c:pt idx="42">
                  <c:v>-1.7072108744385441E-2</c:v>
                </c:pt>
                <c:pt idx="43">
                  <c:v>-1.4216232267872723E-2</c:v>
                </c:pt>
                <c:pt idx="44">
                  <c:v>-1.1395871529546173E-2</c:v>
                </c:pt>
                <c:pt idx="45">
                  <c:v>-8.6126974205745915E-3</c:v>
                </c:pt>
                <c:pt idx="46">
                  <c:v>-5.8682072811315038E-3</c:v>
                </c:pt>
                <c:pt idx="47">
                  <c:v>-3.1637331900329461E-3</c:v>
                </c:pt>
                <c:pt idx="48">
                  <c:v>-5.0045039173396411E-4</c:v>
                </c:pt>
                <c:pt idx="49">
                  <c:v>2.1206142188651867E-3</c:v>
                </c:pt>
                <c:pt idx="50">
                  <c:v>4.6985736238268714E-3</c:v>
                </c:pt>
                <c:pt idx="51">
                  <c:v>7.2326722827632736E-3</c:v>
                </c:pt>
                <c:pt idx="52">
                  <c:v>9.7222778590446094E-3</c:v>
                </c:pt>
                <c:pt idx="53">
                  <c:v>1.2166873116128497E-2</c:v>
                </c:pt>
                <c:pt idx="54">
                  <c:v>1.4566048021177253E-2</c:v>
                </c:pt>
                <c:pt idx="55">
                  <c:v>1.6919492086416472E-2</c:v>
                </c:pt>
                <c:pt idx="56">
                  <c:v>1.922698697259629E-2</c:v>
                </c:pt>
                <c:pt idx="57">
                  <c:v>2.1488399373427575E-2</c:v>
                </c:pt>
                <c:pt idx="58">
                  <c:v>2.3703674194968619E-2</c:v>
                </c:pt>
                <c:pt idx="59">
                  <c:v>2.5872828039595386E-2</c:v>
                </c:pt>
                <c:pt idx="60">
                  <c:v>2.7995943000379542E-2</c:v>
                </c:pt>
                <c:pt idx="61">
                  <c:v>3.0073160768380926E-2</c:v>
                </c:pt>
                <c:pt idx="62">
                  <c:v>3.2104677052503861E-2</c:v>
                </c:pt>
                <c:pt idx="63">
                  <c:v>3.4090736309129226E-2</c:v>
                </c:pt>
                <c:pt idx="64">
                  <c:v>3.6031626776682486E-2</c:v>
                </c:pt>
                <c:pt idx="65">
                  <c:v>3.7927675808592132E-2</c:v>
                </c:pt>
                <c:pt idx="66">
                  <c:v>3.977924549670217E-2</c:v>
                </c:pt>
                <c:pt idx="67">
                  <c:v>4.1586728576089249E-2</c:v>
                </c:pt>
                <c:pt idx="68">
                  <c:v>4.3350544601370125E-2</c:v>
                </c:pt>
                <c:pt idx="69">
                  <c:v>4.5071136383939045E-2</c:v>
                </c:pt>
                <c:pt idx="70">
                  <c:v>4.6748966679117238E-2</c:v>
                </c:pt>
                <c:pt idx="71">
                  <c:v>4.8384515111908229E-2</c:v>
                </c:pt>
                <c:pt idx="72">
                  <c:v>4.9978275329901754E-2</c:v>
                </c:pt>
                <c:pt idx="73">
                  <c:v>5.1530752371845026E-2</c:v>
                </c:pt>
                <c:pt idx="74">
                  <c:v>5.3042460240474078E-2</c:v>
                </c:pt>
                <c:pt idx="75">
                  <c:v>5.4513919668360999E-2</c:v>
                </c:pt>
                <c:pt idx="76">
                  <c:v>5.5945656065764453E-2</c:v>
                </c:pt>
                <c:pt idx="77">
                  <c:v>5.7338197639761994E-2</c:v>
                </c:pt>
                <c:pt idx="78">
                  <c:v>5.8692073674277423E-2</c:v>
                </c:pt>
                <c:pt idx="79">
                  <c:v>6.0007812960989219E-2</c:v>
                </c:pt>
                <c:pt idx="80">
                  <c:v>6.1285942371502228E-2</c:v>
                </c:pt>
                <c:pt idx="81">
                  <c:v>6.2526985561584633E-2</c:v>
                </c:pt>
                <c:pt idx="82">
                  <c:v>6.3731461798698472E-2</c:v>
                </c:pt>
                <c:pt idx="83">
                  <c:v>6.4899884904491487E-2</c:v>
                </c:pt>
                <c:pt idx="84">
                  <c:v>6.6032762304353954E-2</c:v>
                </c:pt>
                <c:pt idx="85">
                  <c:v>6.7130594176582126E-2</c:v>
                </c:pt>
                <c:pt idx="86">
                  <c:v>6.8193872694120874E-2</c:v>
                </c:pt>
                <c:pt idx="87">
                  <c:v>6.9223081352282084E-2</c:v>
                </c:pt>
                <c:pt idx="88">
                  <c:v>7.0218694376248128E-2</c:v>
                </c:pt>
                <c:pt idx="89">
                  <c:v>7.118117620257336E-2</c:v>
                </c:pt>
                <c:pt idx="90">
                  <c:v>7.2110981029284302E-2</c:v>
                </c:pt>
                <c:pt idx="91">
                  <c:v>7.3008552429556006E-2</c:v>
                </c:pt>
                <c:pt idx="92">
                  <c:v>7.38743230243014E-2</c:v>
                </c:pt>
                <c:pt idx="93">
                  <c:v>7.4708714209358151E-2</c:v>
                </c:pt>
                <c:pt idx="94">
                  <c:v>7.5512135933286983E-2</c:v>
                </c:pt>
                <c:pt idx="95">
                  <c:v>7.6284986522111825E-2</c:v>
                </c:pt>
                <c:pt idx="96">
                  <c:v>7.7027652547632205E-2</c:v>
                </c:pt>
                <c:pt idx="97">
                  <c:v>7.7740508736224734E-2</c:v>
                </c:pt>
                <c:pt idx="98">
                  <c:v>7.8423917915319843E-2</c:v>
                </c:pt>
                <c:pt idx="99">
                  <c:v>7.9078230994998722E-2</c:v>
                </c:pt>
                <c:pt idx="100">
                  <c:v>7.9703786982395636E-2</c:v>
                </c:pt>
                <c:pt idx="101">
                  <c:v>8.0300913026822129E-2</c:v>
                </c:pt>
                <c:pt idx="102">
                  <c:v>8.0869924493743459E-2</c:v>
                </c:pt>
                <c:pt idx="103">
                  <c:v>8.1411125065942627E-2</c:v>
                </c:pt>
                <c:pt idx="104">
                  <c:v>8.1924806870397132E-2</c:v>
                </c:pt>
                <c:pt idx="105">
                  <c:v>8.2411250629572413E-2</c:v>
                </c:pt>
                <c:pt idx="106">
                  <c:v>8.287072583600455E-2</c:v>
                </c:pt>
                <c:pt idx="107">
                  <c:v>8.330349094919938E-2</c:v>
                </c:pt>
                <c:pt idx="108">
                  <c:v>8.3709793614021685E-2</c:v>
                </c:pt>
                <c:pt idx="109">
                  <c:v>8.4089870899881597E-2</c:v>
                </c:pt>
                <c:pt idx="110">
                  <c:v>8.4443949560150777E-2</c:v>
                </c:pt>
                <c:pt idx="111">
                  <c:v>8.4772246311352953E-2</c:v>
                </c:pt>
                <c:pt idx="112">
                  <c:v>8.5074968131778547E-2</c:v>
                </c:pt>
                <c:pt idx="113">
                  <c:v>8.5352312579265177E-2</c:v>
                </c:pt>
                <c:pt idx="114">
                  <c:v>8.5604468127970623E-2</c:v>
                </c:pt>
                <c:pt idx="115">
                  <c:v>8.5831614524035593E-2</c:v>
                </c:pt>
                <c:pt idx="116">
                  <c:v>8.6033923160099002E-2</c:v>
                </c:pt>
                <c:pt idx="117">
                  <c:v>8.6211557468678202E-2</c:v>
                </c:pt>
                <c:pt idx="118">
                  <c:v>8.6364673334470052E-2</c:v>
                </c:pt>
                <c:pt idx="119">
                  <c:v>8.6493419525657866E-2</c:v>
                </c:pt>
                <c:pt idx="120">
                  <c:v>8.6597938144329881E-2</c:v>
                </c:pt>
                <c:pt idx="121">
                  <c:v>8.6678365096121632E-2</c:v>
                </c:pt>
                <c:pt idx="122">
                  <c:v>8.673483057919068E-2</c:v>
                </c:pt>
                <c:pt idx="123">
                  <c:v>8.6767459592616503E-2</c:v>
                </c:pt>
                <c:pt idx="124">
                  <c:v>8.6776372464287918E-2</c:v>
                </c:pt>
                <c:pt idx="125">
                  <c:v>8.6761685398298427E-2</c:v>
                </c:pt>
                <c:pt idx="126">
                  <c:v>8.6723511041814777E-2</c:v>
                </c:pt>
                <c:pt idx="127">
                  <c:v>8.6661959071312786E-2</c:v>
                </c:pt>
                <c:pt idx="128">
                  <c:v>8.657713679799163E-2</c:v>
                </c:pt>
                <c:pt idx="129">
                  <c:v>8.646914979207844E-2</c:v>
                </c:pt>
                <c:pt idx="130">
                  <c:v>8.6338102525621852E-2</c:v>
                </c:pt>
                <c:pt idx="131">
                  <c:v>8.6184099033244699E-2</c:v>
                </c:pt>
                <c:pt idx="132">
                  <c:v>8.6007243590183094E-2</c:v>
                </c:pt>
                <c:pt idx="133">
                  <c:v>8.5807641406780627E-2</c:v>
                </c:pt>
                <c:pt idx="134">
                  <c:v>8.5585399338433607E-2</c:v>
                </c:pt>
                <c:pt idx="135">
                  <c:v>8.5340626609797215E-2</c:v>
                </c:pt>
                <c:pt idx="136">
                  <c:v>8.5073435551861212E-2</c:v>
                </c:pt>
                <c:pt idx="137">
                  <c:v>8.4783942350291547E-2</c:v>
                </c:pt>
                <c:pt idx="138">
                  <c:v>8.4472267803208947E-2</c:v>
                </c:pt>
                <c:pt idx="139">
                  <c:v>8.4138538086341919E-2</c:v>
                </c:pt>
                <c:pt idx="140">
                  <c:v>8.3782885523247627E-2</c:v>
                </c:pt>
                <c:pt idx="141">
                  <c:v>8.3405449358044267E-2</c:v>
                </c:pt>
                <c:pt idx="142">
                  <c:v>8.3006376527845788E-2</c:v>
                </c:pt>
                <c:pt idx="143">
                  <c:v>8.2585822431832434E-2</c:v>
                </c:pt>
                <c:pt idx="144">
                  <c:v>8.2143951693637807E-2</c:v>
                </c:pt>
                <c:pt idx="145">
                  <c:v>8.1680938913481743E-2</c:v>
                </c:pt>
                <c:pt idx="146">
                  <c:v>8.1196969406238453E-2</c:v>
                </c:pt>
                <c:pt idx="147">
                  <c:v>8.0692239921396736E-2</c:v>
                </c:pt>
                <c:pt idx="148">
                  <c:v>8.0166959340658345E-2</c:v>
                </c:pt>
                <c:pt idx="149">
                  <c:v>7.9621349348723794E-2</c:v>
                </c:pt>
                <c:pt idx="150">
                  <c:v>7.9055645072648562E-2</c:v>
                </c:pt>
                <c:pt idx="151">
                  <c:v>7.8470095685011829E-2</c:v>
                </c:pt>
                <c:pt idx="152">
                  <c:v>7.7864964966034775E-2</c:v>
                </c:pt>
                <c:pt idx="153">
                  <c:v>7.7240531819719516E-2</c:v>
                </c:pt>
                <c:pt idx="154">
                  <c:v>7.6597090739054421E-2</c:v>
                </c:pt>
                <c:pt idx="155">
                  <c:v>7.5934952215357301E-2</c:v>
                </c:pt>
                <c:pt idx="156">
                  <c:v>7.5254443086900963E-2</c:v>
                </c:pt>
                <c:pt idx="157">
                  <c:v>7.4555906822096965E-2</c:v>
                </c:pt>
                <c:pt idx="158">
                  <c:v>7.3839703732699241E-2</c:v>
                </c:pt>
                <c:pt idx="159">
                  <c:v>7.3106211112736949E-2</c:v>
                </c:pt>
                <c:pt idx="160">
                  <c:v>7.2355823299194599E-2</c:v>
                </c:pt>
                <c:pt idx="161">
                  <c:v>7.1588951650826446E-2</c:v>
                </c:pt>
                <c:pt idx="162">
                  <c:v>7.0806024441925394E-2</c:v>
                </c:pt>
                <c:pt idx="163">
                  <c:v>7.0007486668356531E-2</c:v>
                </c:pt>
                <c:pt idx="164">
                  <c:v>6.9193799763716313E-2</c:v>
                </c:pt>
                <c:pt idx="165">
                  <c:v>6.8365441224078977E-2</c:v>
                </c:pt>
                <c:pt idx="166">
                  <c:v>6.7522904140445525E-2</c:v>
                </c:pt>
                <c:pt idx="167">
                  <c:v>6.6666696638704101E-2</c:v>
                </c:pt>
                <c:pt idx="168">
                  <c:v>6.5797341227639902E-2</c:v>
                </c:pt>
                <c:pt idx="169">
                  <c:v>6.4915374056292774E-2</c:v>
                </c:pt>
                <c:pt idx="170">
                  <c:v>6.4021344082734605E-2</c:v>
                </c:pt>
                <c:pt idx="171">
                  <c:v>6.3115812157125001E-2</c:v>
                </c:pt>
                <c:pt idx="172">
                  <c:v>6.2199350022685923E-2</c:v>
                </c:pt>
                <c:pt idx="173">
                  <c:v>6.127253923900669E-2</c:v>
                </c:pt>
                <c:pt idx="174">
                  <c:v>6.0335970032836077E-2</c:v>
                </c:pt>
                <c:pt idx="175">
                  <c:v>5.9390240082229831E-2</c:v>
                </c:pt>
                <c:pt idx="176">
                  <c:v>5.8435953240585717E-2</c:v>
                </c:pt>
                <c:pt idx="177">
                  <c:v>5.7473718207706005E-2</c:v>
                </c:pt>
                <c:pt idx="178">
                  <c:v>5.6504147155568868E-2</c:v>
                </c:pt>
                <c:pt idx="179">
                  <c:v>5.5527854316954506E-2</c:v>
                </c:pt>
                <c:pt idx="180">
                  <c:v>5.4545454545454557E-2</c:v>
                </c:pt>
                <c:pt idx="181">
                  <c:v>5.3557561855684867E-2</c:v>
                </c:pt>
                <c:pt idx="182">
                  <c:v>5.2564787952719329E-2</c:v>
                </c:pt>
                <c:pt idx="183">
                  <c:v>5.156774075986046E-2</c:v>
                </c:pt>
                <c:pt idx="184">
                  <c:v>5.0567022953862201E-2</c:v>
                </c:pt>
                <c:pt idx="185">
                  <c:v>4.9563230516618387E-2</c:v>
                </c:pt>
                <c:pt idx="186">
                  <c:v>4.85569513121306E-2</c:v>
                </c:pt>
                <c:pt idx="187">
                  <c:v>4.7548763697275738E-2</c:v>
                </c:pt>
                <c:pt idx="188">
                  <c:v>4.6539235174507629E-2</c:v>
                </c:pt>
                <c:pt idx="189">
                  <c:v>4.5528921094160776E-2</c:v>
                </c:pt>
                <c:pt idx="190">
                  <c:v>4.4518363413479672E-2</c:v>
                </c:pt>
                <c:pt idx="191">
                  <c:v>4.3508089518888134E-2</c:v>
                </c:pt>
                <c:pt idx="192">
                  <c:v>4.2498611117345153E-2</c:v>
                </c:pt>
                <c:pt idx="193">
                  <c:v>4.1490423201921839E-2</c:v>
                </c:pt>
                <c:pt idx="194">
                  <c:v>4.0484003095984211E-2</c:v>
                </c:pt>
                <c:pt idx="195">
                  <c:v>3.9479809579595931E-2</c:v>
                </c:pt>
                <c:pt idx="196">
                  <c:v>3.8478282100968202E-2</c:v>
                </c:pt>
                <c:pt idx="197">
                  <c:v>3.7479840074997751E-2</c:v>
                </c:pt>
                <c:pt idx="198">
                  <c:v>3.6484882270155956E-2</c:v>
                </c:pt>
                <c:pt idx="199">
                  <c:v>3.5493786284230881E-2</c:v>
                </c:pt>
                <c:pt idx="200">
                  <c:v>3.4506908108693321E-2</c:v>
                </c:pt>
                <c:pt idx="201">
                  <c:v>3.3524581780760551E-2</c:v>
                </c:pt>
                <c:pt idx="202">
                  <c:v>3.2547119121578608E-2</c:v>
                </c:pt>
                <c:pt idx="203">
                  <c:v>3.1574809558338739E-2</c:v>
                </c:pt>
                <c:pt idx="204">
                  <c:v>3.0607920027594257E-2</c:v>
                </c:pt>
                <c:pt idx="205">
                  <c:v>2.9646694956549452E-2</c:v>
                </c:pt>
                <c:pt idx="206">
                  <c:v>2.8691356318660252E-2</c:v>
                </c:pt>
                <c:pt idx="207">
                  <c:v>2.7742103759514983E-2</c:v>
                </c:pt>
                <c:pt idx="208">
                  <c:v>2.6799114788653607E-2</c:v>
                </c:pt>
                <c:pt idx="209">
                  <c:v>2.5862545032736568E-2</c:v>
                </c:pt>
                <c:pt idx="210">
                  <c:v>2.4932528545286339E-2</c:v>
                </c:pt>
                <c:pt idx="211">
                  <c:v>2.4009178168094877E-2</c:v>
                </c:pt>
                <c:pt idx="212">
                  <c:v>2.3092585939314764E-2</c:v>
                </c:pt>
                <c:pt idx="213">
                  <c:v>2.2182823543229258E-2</c:v>
                </c:pt>
                <c:pt idx="214">
                  <c:v>2.1279942796719544E-2</c:v>
                </c:pt>
                <c:pt idx="215">
                  <c:v>2.0383976167515694E-2</c:v>
                </c:pt>
                <c:pt idx="216">
                  <c:v>1.9494937319424831E-2</c:v>
                </c:pt>
                <c:pt idx="217">
                  <c:v>1.8612821679870221E-2</c:v>
                </c:pt>
                <c:pt idx="218">
                  <c:v>1.7737607025247012E-2</c:v>
                </c:pt>
                <c:pt idx="219">
                  <c:v>1.6869254079795632E-2</c:v>
                </c:pt>
                <c:pt idx="220">
                  <c:v>1.6007707123912373E-2</c:v>
                </c:pt>
                <c:pt idx="221">
                  <c:v>1.5152894608049064E-2</c:v>
                </c:pt>
                <c:pt idx="222">
                  <c:v>1.4304729768601383E-2</c:v>
                </c:pt>
                <c:pt idx="223">
                  <c:v>1.3463111242440137E-2</c:v>
                </c:pt>
                <c:pt idx="224">
                  <c:v>1.2627923676999969E-2</c:v>
                </c:pt>
                <c:pt idx="225">
                  <c:v>1.1799038333103711E-2</c:v>
                </c:pt>
                <c:pt idx="226">
                  <c:v>1.0976313677961591E-2</c:v>
                </c:pt>
                <c:pt idx="227">
                  <c:v>1.0159595966044295E-2</c:v>
                </c:pt>
                <c:pt idx="228">
                  <c:v>9.3487198057817522E-3</c:v>
                </c:pt>
                <c:pt idx="229">
                  <c:v>8.5435087102863749E-3</c:v>
                </c:pt>
                <c:pt idx="230">
                  <c:v>7.7437756305364109E-3</c:v>
                </c:pt>
                <c:pt idx="231">
                  <c:v>6.9493234696837011E-3</c:v>
                </c:pt>
                <c:pt idx="232">
                  <c:v>6.1599455773654402E-3</c:v>
                </c:pt>
                <c:pt idx="233">
                  <c:v>5.3754262231059183E-3</c:v>
                </c:pt>
                <c:pt idx="234">
                  <c:v>4.5955410480853966E-3</c:v>
                </c:pt>
                <c:pt idx="235">
                  <c:v>3.8200574947356925E-3</c:v>
                </c:pt>
                <c:pt idx="236">
                  <c:v>3.0487352137879265E-3</c:v>
                </c:pt>
                <c:pt idx="237">
                  <c:v>2.2813264485552413E-3</c:v>
                </c:pt>
                <c:pt idx="238">
                  <c:v>1.5175763963752192E-3</c:v>
                </c:pt>
                <c:pt idx="239">
                  <c:v>7.5722354726982192E-4</c:v>
                </c:pt>
                <c:pt idx="240">
                  <c:v>0</c:v>
                </c:pt>
                <c:pt idx="241">
                  <c:v>-7.5436824419729005E-4</c:v>
                </c:pt>
                <c:pt idx="242">
                  <c:v>-1.5061610098030716E-3</c:v>
                </c:pt>
                <c:pt idx="243">
                  <c:v>-2.2556636966636155E-3</c:v>
                </c:pt>
                <c:pt idx="244">
                  <c:v>-3.0031670505316597E-3</c:v>
                </c:pt>
                <c:pt idx="245">
                  <c:v>-3.7489669538690257E-3</c:v>
                </c:pt>
                <c:pt idx="246">
                  <c:v>-4.49336423620985E-3</c:v>
                </c:pt>
                <c:pt idx="247">
                  <c:v>-5.2366645033245949E-3</c:v>
                </c:pt>
                <c:pt idx="248">
                  <c:v>-5.9791779843675133E-3</c:v>
                </c:pt>
                <c:pt idx="249">
                  <c:v>-6.7212193961415428E-3</c:v>
                </c:pt>
                <c:pt idx="250">
                  <c:v>-7.4631078235657929E-3</c:v>
                </c:pt>
                <c:pt idx="251">
                  <c:v>-8.2051666153874544E-3</c:v>
                </c:pt>
                <c:pt idx="252">
                  <c:v>-8.9477232941375349E-3</c:v>
                </c:pt>
                <c:pt idx="253">
                  <c:v>-9.6911094792886676E-3</c:v>
                </c:pt>
                <c:pt idx="254">
                  <c:v>-1.0435660822533287E-2</c:v>
                </c:pt>
                <c:pt idx="255">
                  <c:v>-1.1181716954059014E-2</c:v>
                </c:pt>
                <c:pt idx="256">
                  <c:v>-1.1929621438657764E-2</c:v>
                </c:pt>
                <c:pt idx="257">
                  <c:v>-1.2679721740459541E-2</c:v>
                </c:pt>
                <c:pt idx="258">
                  <c:v>-1.3432369195037597E-2</c:v>
                </c:pt>
                <c:pt idx="259">
                  <c:v>-1.4187918987581018E-2</c:v>
                </c:pt>
                <c:pt idx="260">
                  <c:v>-1.4946730135778333E-2</c:v>
                </c:pt>
                <c:pt idx="261">
                  <c:v>-1.5709165475996961E-2</c:v>
                </c:pt>
                <c:pt idx="262">
                  <c:v>-1.6475591651279833E-2</c:v>
                </c:pt>
                <c:pt idx="263">
                  <c:v>-1.7246379099611325E-2</c:v>
                </c:pt>
                <c:pt idx="264">
                  <c:v>-1.80219020408269E-2</c:v>
                </c:pt>
                <c:pt idx="265">
                  <c:v>-1.8802538460458415E-2</c:v>
                </c:pt>
                <c:pt idx="266">
                  <c:v>-1.9588670088712165E-2</c:v>
                </c:pt>
                <c:pt idx="267">
                  <c:v>-2.038068237267715E-2</c:v>
                </c:pt>
                <c:pt idx="268">
                  <c:v>-2.1178964439748094E-2</c:v>
                </c:pt>
                <c:pt idx="269">
                  <c:v>-2.1983909050127103E-2</c:v>
                </c:pt>
                <c:pt idx="270">
                  <c:v>-2.2795912536133618E-2</c:v>
                </c:pt>
                <c:pt idx="271">
                  <c:v>-2.3615374725907551E-2</c:v>
                </c:pt>
                <c:pt idx="272">
                  <c:v>-2.4442698848932611E-2</c:v>
                </c:pt>
                <c:pt idx="273">
                  <c:v>-2.5278291420635451E-2</c:v>
                </c:pt>
                <c:pt idx="274">
                  <c:v>-2.6122562103131592E-2</c:v>
                </c:pt>
                <c:pt idx="275">
                  <c:v>-2.6975923538987236E-2</c:v>
                </c:pt>
                <c:pt idx="276">
                  <c:v>-2.7838791154653153E-2</c:v>
                </c:pt>
                <c:pt idx="277">
                  <c:v>-2.8711582929992974E-2</c:v>
                </c:pt>
                <c:pt idx="278">
                  <c:v>-2.959471913008211E-2</c:v>
                </c:pt>
                <c:pt idx="279">
                  <c:v>-3.0488621995188488E-2</c:v>
                </c:pt>
                <c:pt idx="280">
                  <c:v>-3.1393715384563918E-2</c:v>
                </c:pt>
                <c:pt idx="281">
                  <c:v>-3.2310424369376922E-2</c:v>
                </c:pt>
                <c:pt idx="282">
                  <c:v>-3.3239174769800942E-2</c:v>
                </c:pt>
                <c:pt idx="283">
                  <c:v>-3.4180392630939166E-2</c:v>
                </c:pt>
                <c:pt idx="284">
                  <c:v>-3.5134503631916864E-2</c:v>
                </c:pt>
                <c:pt idx="285">
                  <c:v>-3.6101932422107116E-2</c:v>
                </c:pt>
                <c:pt idx="286">
                  <c:v>-3.7083101878075675E-2</c:v>
                </c:pt>
                <c:pt idx="287">
                  <c:v>-3.8078432274437204E-2</c:v>
                </c:pt>
                <c:pt idx="288">
                  <c:v>-3.9088340361411726E-2</c:v>
                </c:pt>
                <c:pt idx="289">
                  <c:v>-4.011323834145622E-2</c:v>
                </c:pt>
                <c:pt idx="290">
                  <c:v>-4.1153532736930579E-2</c:v>
                </c:pt>
                <c:pt idx="291">
                  <c:v>-4.2209623140335654E-2</c:v>
                </c:pt>
                <c:pt idx="292">
                  <c:v>-4.3281900838249343E-2</c:v>
                </c:pt>
                <c:pt idx="293">
                  <c:v>-4.4370747299677944E-2</c:v>
                </c:pt>
                <c:pt idx="294">
                  <c:v>-4.5476532519153304E-2</c:v>
                </c:pt>
                <c:pt idx="295">
                  <c:v>-4.6599613204541986E-2</c:v>
                </c:pt>
                <c:pt idx="296">
                  <c:v>-4.7740330799201536E-2</c:v>
                </c:pt>
                <c:pt idx="297">
                  <c:v>-4.8899009327837695E-2</c:v>
                </c:pt>
                <c:pt idx="298">
                  <c:v>-5.0075953055187389E-2</c:v>
                </c:pt>
                <c:pt idx="299">
                  <c:v>-5.1271443946502841E-2</c:v>
                </c:pt>
                <c:pt idx="300">
                  <c:v>-5.2485738918746909E-2</c:v>
                </c:pt>
                <c:pt idx="301">
                  <c:v>-5.3719066871459234E-2</c:v>
                </c:pt>
                <c:pt idx="302">
                  <c:v>-5.4971625486424307E-2</c:v>
                </c:pt>
                <c:pt idx="303">
                  <c:v>-5.6243577785607339E-2</c:v>
                </c:pt>
                <c:pt idx="304">
                  <c:v>-5.7535048437330497E-2</c:v>
                </c:pt>
                <c:pt idx="305">
                  <c:v>-5.8846119801381394E-2</c:v>
                </c:pt>
                <c:pt idx="306">
                  <c:v>-6.017682770470667E-2</c:v>
                </c:pt>
                <c:pt idx="307">
                  <c:v>-6.152715694057305E-2</c:v>
                </c:pt>
                <c:pt idx="308">
                  <c:v>-6.2897036485625307E-2</c:v>
                </c:pt>
                <c:pt idx="309">
                  <c:v>-6.4286334431162037E-2</c:v>
                </c:pt>
                <c:pt idx="310">
                  <c:v>-6.5694852627233444E-2</c:v>
                </c:pt>
                <c:pt idx="311">
                  <c:v>-6.7122321040876801E-2</c:v>
                </c:pt>
                <c:pt idx="312">
                  <c:v>-6.8568391832995221E-2</c:v>
                </c:pt>
                <c:pt idx="313">
                  <c:v>-7.0032633162083371E-2</c:v>
                </c:pt>
                <c:pt idx="314">
                  <c:v>-7.1514522727262234E-2</c:v>
                </c:pt>
                <c:pt idx="315">
                  <c:v>-7.3013441067933171E-2</c:v>
                </c:pt>
                <c:pt idx="316">
                  <c:v>-7.4528664642833808E-2</c:v>
                </c:pt>
                <c:pt idx="317">
                  <c:v>-7.6059358717403283E-2</c:v>
                </c:pt>
                <c:pt idx="318">
                  <c:v>-7.7604570095155909E-2</c:v>
                </c:pt>
                <c:pt idx="319">
                  <c:v>-7.9163219736226809E-2</c:v>
                </c:pt>
                <c:pt idx="320">
                  <c:v>-8.073409531438118E-2</c:v>
                </c:pt>
                <c:pt idx="321">
                  <c:v>-8.2315843772544528E-2</c:v>
                </c:pt>
                <c:pt idx="322">
                  <c:v>-8.3906963946265123E-2</c:v>
                </c:pt>
                <c:pt idx="323">
                  <c:v>-8.5505799334386734E-2</c:v>
                </c:pt>
                <c:pt idx="324">
                  <c:v>-8.7110531106493819E-2</c:v>
                </c:pt>
                <c:pt idx="325">
                  <c:v>-8.871917144724617E-2</c:v>
                </c:pt>
                <c:pt idx="326">
                  <c:v>-9.0329557348391626E-2</c:v>
                </c:pt>
                <c:pt idx="327">
                  <c:v>-9.1939344969806935E-2</c:v>
                </c:pt>
                <c:pt idx="328">
                  <c:v>-9.3546004701133154E-2</c:v>
                </c:pt>
                <c:pt idx="329">
                  <c:v>-9.5146817065139166E-2</c:v>
                </c:pt>
                <c:pt idx="330">
                  <c:v>-9.6738869612539538E-2</c:v>
                </c:pt>
                <c:pt idx="331">
                  <c:v>-9.8319054965228914E-2</c:v>
                </c:pt>
                <c:pt idx="332">
                  <c:v>-9.9884070170370057E-2</c:v>
                </c:pt>
                <c:pt idx="333">
                  <c:v>-0.10143041753104082</c:v>
                </c:pt>
                <c:pt idx="334">
                  <c:v>-0.10295440707974697</c:v>
                </c:pt>
                <c:pt idx="335">
                  <c:v>-0.10445216085857541</c:v>
                </c:pt>
                <c:pt idx="336">
                  <c:v>-0.10591961916362524</c:v>
                </c:pt>
                <c:pt idx="337">
                  <c:v>-0.10735254890118191</c:v>
                </c:pt>
                <c:pt idx="338">
                  <c:v>-0.10874655418848883</c:v>
                </c:pt>
                <c:pt idx="339">
                  <c:v>-0.11009708931260563</c:v>
                </c:pt>
                <c:pt idx="340">
                  <c:v>-0.11139947413648821</c:v>
                </c:pt>
                <c:pt idx="341">
                  <c:v>-0.11264891201197468</c:v>
                </c:pt>
                <c:pt idx="342">
                  <c:v>-0.11384051022485508</c:v>
                </c:pt>
                <c:pt idx="343">
                  <c:v>-0.1149693029578439</c:v>
                </c:pt>
                <c:pt idx="344">
                  <c:v>-0.11603027671347424</c:v>
                </c:pt>
                <c:pt idx="345">
                  <c:v>-0.11701839809128811</c:v>
                </c:pt>
                <c:pt idx="346">
                  <c:v>-0.11792864376304256</c:v>
                </c:pt>
                <c:pt idx="347">
                  <c:v>-0.11875603243701471</c:v>
                </c:pt>
                <c:pt idx="348">
                  <c:v>-0.11949565854911895</c:v>
                </c:pt>
                <c:pt idx="349">
                  <c:v>-0.12014272736585792</c:v>
                </c:pt>
                <c:pt idx="350">
                  <c:v>-0.12069259113369323</c:v>
                </c:pt>
                <c:pt idx="351">
                  <c:v>-0.1211407858628839</c:v>
                </c:pt>
                <c:pt idx="352">
                  <c:v>-0.12148306829292695</c:v>
                </c:pt>
                <c:pt idx="353">
                  <c:v>-0.12171545255309063</c:v>
                </c:pt>
                <c:pt idx="354">
                  <c:v>-0.12183424600674973</c:v>
                </c:pt>
                <c:pt idx="355">
                  <c:v>-0.12183608375368359</c:v>
                </c:pt>
                <c:pt idx="356">
                  <c:v>-0.12171796126133405</c:v>
                </c:pt>
                <c:pt idx="357">
                  <c:v>-0.12147726460503537</c:v>
                </c:pt>
                <c:pt idx="358">
                  <c:v>-0.12111179781886611</c:v>
                </c:pt>
                <c:pt idx="359">
                  <c:v>-0.12061980689301949</c:v>
                </c:pt>
                <c:pt idx="360">
                  <c:v>-0.11999999999999995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2-4E6F-9C0A-7B221F0EB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581944"/>
        <c:axId val="717578992"/>
      </c:lineChart>
      <c:catAx>
        <c:axId val="71758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7578992"/>
        <c:crosses val="autoZero"/>
        <c:auto val="1"/>
        <c:lblAlgn val="ctr"/>
        <c:lblOffset val="100"/>
        <c:noMultiLvlLbl val="0"/>
      </c:catAx>
      <c:valAx>
        <c:axId val="7175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758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İvme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teta_ddot3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'3'!$AE$3:$AE$363</c:f>
              <c:numCache>
                <c:formatCode>General</c:formatCode>
                <c:ptCount val="361"/>
                <c:pt idx="0">
                  <c:v>-2.4821496060202869E-2</c:v>
                </c:pt>
                <c:pt idx="1">
                  <c:v>-6.281389688135916E-2</c:v>
                </c:pt>
                <c:pt idx="2">
                  <c:v>-5.93886619034431E-2</c:v>
                </c:pt>
                <c:pt idx="3">
                  <c:v>-5.5922379229675488E-2</c:v>
                </c:pt>
                <c:pt idx="4">
                  <c:v>-5.242265785286386E-2</c:v>
                </c:pt>
                <c:pt idx="5">
                  <c:v>-4.889723278956519E-2</c:v>
                </c:pt>
                <c:pt idx="6">
                  <c:v>-4.5353908780680269E-2</c:v>
                </c:pt>
                <c:pt idx="7">
                  <c:v>-4.1800503554111898E-2</c:v>
                </c:pt>
                <c:pt idx="8">
                  <c:v>-3.8244791540310949E-2</c:v>
                </c:pt>
                <c:pt idx="9">
                  <c:v>-3.4694448903862828E-2</c:v>
                </c:pt>
                <c:pt idx="10">
                  <c:v>-3.1157000704960029E-2</c:v>
                </c:pt>
                <c:pt idx="11">
                  <c:v>-2.7639770935999883E-2</c:v>
                </c:pt>
                <c:pt idx="12">
                  <c:v>-2.4149836093636731E-2</c:v>
                </c:pt>
                <c:pt idx="13">
                  <c:v>-2.0693982848847735E-2</c:v>
                </c:pt>
                <c:pt idx="14">
                  <c:v>-1.727867027069507E-2</c:v>
                </c:pt>
                <c:pt idx="15">
                  <c:v>-1.3909996947323469E-2</c:v>
                </c:pt>
                <c:pt idx="16">
                  <c:v>-1.0593673234096485E-2</c:v>
                </c:pt>
                <c:pt idx="17">
                  <c:v>-7.3349987471822732E-3</c:v>
                </c:pt>
                <c:pt idx="18">
                  <c:v>-4.1388451145195453E-3</c:v>
                </c:pt>
                <c:pt idx="19">
                  <c:v>-1.0096438976328794E-3</c:v>
                </c:pt>
                <c:pt idx="20">
                  <c:v>2.0486204906115485E-3</c:v>
                </c:pt>
                <c:pt idx="21">
                  <c:v>5.0324131239151554E-3</c:v>
                </c:pt>
                <c:pt idx="22">
                  <c:v>7.9386464717116911E-3</c:v>
                </c:pt>
                <c:pt idx="23">
                  <c:v>1.0764674245973957E-2</c:v>
                </c:pt>
                <c:pt idx="24">
                  <c:v>1.3508281589671265E-2</c:v>
                </c:pt>
                <c:pt idx="25">
                  <c:v>1.6167672035787516E-2</c:v>
                </c:pt>
                <c:pt idx="26">
                  <c:v>1.8741451678798211E-2</c:v>
                </c:pt>
                <c:pt idx="27">
                  <c:v>2.1228611002670664E-2</c:v>
                </c:pt>
                <c:pt idx="28">
                  <c:v>2.3628504802079727E-2</c:v>
                </c:pt>
                <c:pt idx="29">
                  <c:v>2.5940830618025656E-2</c:v>
                </c:pt>
                <c:pt idx="30">
                  <c:v>2.8165606086862006E-2</c:v>
                </c:pt>
                <c:pt idx="31">
                  <c:v>3.0303145574333362E-2</c:v>
                </c:pt>
                <c:pt idx="32">
                  <c:v>3.2354036434973574E-2</c:v>
                </c:pt>
                <c:pt idx="33">
                  <c:v>3.431911520341703E-2</c:v>
                </c:pt>
                <c:pt idx="34">
                  <c:v>3.6199443988988063E-2</c:v>
                </c:pt>
                <c:pt idx="35">
                  <c:v>3.7996287309376361E-2</c:v>
                </c:pt>
                <c:pt idx="36">
                  <c:v>3.9711089564149607E-2</c:v>
                </c:pt>
                <c:pt idx="37">
                  <c:v>4.1345453315000308E-2</c:v>
                </c:pt>
                <c:pt idx="38">
                  <c:v>4.2901118507545188E-2</c:v>
                </c:pt>
                <c:pt idx="39">
                  <c:v>4.4379942739600373E-2</c:v>
                </c:pt>
                <c:pt idx="40">
                  <c:v>4.5783882653446864E-2</c:v>
                </c:pt>
                <c:pt idx="41">
                  <c:v>4.7114976504850727E-2</c:v>
                </c:pt>
                <c:pt idx="42">
                  <c:v>4.8375327939595439E-2</c:v>
                </c:pt>
                <c:pt idx="43">
                  <c:v>4.95670909890207E-2</c:v>
                </c:pt>
                <c:pt idx="44">
                  <c:v>5.0692456279473427E-2</c:v>
                </c:pt>
                <c:pt idx="45">
                  <c:v>5.1753638436548746E-2</c:v>
                </c:pt>
                <c:pt idx="46">
                  <c:v>5.2752864653374767E-2</c:v>
                </c:pt>
                <c:pt idx="47">
                  <c:v>5.3692364382789591E-2</c:v>
                </c:pt>
                <c:pt idx="48">
                  <c:v>5.4574360105878308E-2</c:v>
                </c:pt>
                <c:pt idx="49">
                  <c:v>5.5401059123770351E-2</c:v>
                </c:pt>
                <c:pt idx="50">
                  <c:v>5.6174646315638337E-2</c:v>
                </c:pt>
                <c:pt idx="51">
                  <c:v>5.6897277803281993E-2</c:v>
                </c:pt>
                <c:pt idx="52">
                  <c:v>5.7571075461334525E-2</c:v>
                </c:pt>
                <c:pt idx="53">
                  <c:v>5.8198122211802143E-2</c:v>
                </c:pt>
                <c:pt idx="54">
                  <c:v>5.8780458042181405E-2</c:v>
                </c:pt>
                <c:pt idx="55">
                  <c:v>5.9320076687626559E-2</c:v>
                </c:pt>
                <c:pt idx="56">
                  <c:v>5.9818922919432853E-2</c:v>
                </c:pt>
                <c:pt idx="57">
                  <c:v>6.0278890384325254E-2</c:v>
                </c:pt>
                <c:pt idx="58">
                  <c:v>6.0701819941598879E-2</c:v>
                </c:pt>
                <c:pt idx="59">
                  <c:v>6.1089498447942765E-2</c:v>
                </c:pt>
                <c:pt idx="60">
                  <c:v>6.1443657942716591E-2</c:v>
                </c:pt>
                <c:pt idx="61">
                  <c:v>6.1765975189473805E-2</c:v>
                </c:pt>
                <c:pt idx="62">
                  <c:v>6.2058071532570723E-2</c:v>
                </c:pt>
                <c:pt idx="63">
                  <c:v>6.2321513030730719E-2</c:v>
                </c:pt>
                <c:pt idx="64">
                  <c:v>6.2557810832401139E-2</c:v>
                </c:pt>
                <c:pt idx="65">
                  <c:v>6.2768421760622778E-2</c:v>
                </c:pt>
                <c:pt idx="66">
                  <c:v>6.2954749077902536E-2</c:v>
                </c:pt>
                <c:pt idx="67">
                  <c:v>6.3118143404222699E-2</c:v>
                </c:pt>
                <c:pt idx="68">
                  <c:v>6.3259903763825842E-2</c:v>
                </c:pt>
                <c:pt idx="69">
                  <c:v>6.3381278738769545E-2</c:v>
                </c:pt>
                <c:pt idx="70">
                  <c:v>6.3483467709454205E-2</c:v>
                </c:pt>
                <c:pt idx="71">
                  <c:v>6.3567622164379792E-2</c:v>
                </c:pt>
                <c:pt idx="72">
                  <c:v>6.3634847063294905E-2</c:v>
                </c:pt>
                <c:pt idx="73">
                  <c:v>6.3686202239656653E-2</c:v>
                </c:pt>
                <c:pt idx="74">
                  <c:v>6.3722703829937957E-2</c:v>
                </c:pt>
                <c:pt idx="75">
                  <c:v>6.3745325718794543E-2</c:v>
                </c:pt>
                <c:pt idx="76">
                  <c:v>6.3755000990456112E-2</c:v>
                </c:pt>
                <c:pt idx="77">
                  <c:v>6.3752623377928364E-2</c:v>
                </c:pt>
                <c:pt idx="78">
                  <c:v>6.3739048702703832E-2</c:v>
                </c:pt>
                <c:pt idx="79">
                  <c:v>6.3715096298682231E-2</c:v>
                </c:pt>
                <c:pt idx="80">
                  <c:v>6.3681550414897634E-2</c:v>
                </c:pt>
                <c:pt idx="81">
                  <c:v>6.3639161592461982E-2</c:v>
                </c:pt>
                <c:pt idx="82">
                  <c:v>6.3588648011850726E-2</c:v>
                </c:pt>
                <c:pt idx="83">
                  <c:v>6.3530696807301459E-2</c:v>
                </c:pt>
                <c:pt idx="84">
                  <c:v>6.3465965345662262E-2</c:v>
                </c:pt>
                <c:pt idx="85">
                  <c:v>6.3395082467530714E-2</c:v>
                </c:pt>
                <c:pt idx="86">
                  <c:v>6.331864968896625E-2</c:v>
                </c:pt>
                <c:pt idx="87">
                  <c:v>6.3237242362443824E-2</c:v>
                </c:pt>
                <c:pt idx="88">
                  <c:v>6.3151410796055338E-2</c:v>
                </c:pt>
                <c:pt idx="89">
                  <c:v>6.3061681330257705E-2</c:v>
                </c:pt>
                <c:pt idx="90">
                  <c:v>6.2968557371717457E-2</c:v>
                </c:pt>
                <c:pt idx="91">
                  <c:v>6.2872520384017069E-2</c:v>
                </c:pt>
                <c:pt idx="92">
                  <c:v>6.2774030835173883E-2</c:v>
                </c:pt>
                <c:pt idx="93">
                  <c:v>6.2673529102072925E-2</c:v>
                </c:pt>
                <c:pt idx="94">
                  <c:v>6.2571436332047925E-2</c:v>
                </c:pt>
                <c:pt idx="95">
                  <c:v>6.246815526194828E-2</c:v>
                </c:pt>
                <c:pt idx="96">
                  <c:v>6.2364070995116358E-2</c:v>
                </c:pt>
                <c:pt idx="97">
                  <c:v>6.2259551736768858E-2</c:v>
                </c:pt>
                <c:pt idx="98">
                  <c:v>6.2154949488330308E-2</c:v>
                </c:pt>
                <c:pt idx="99">
                  <c:v>6.2050600701305143E-2</c:v>
                </c:pt>
                <c:pt idx="100">
                  <c:v>6.1946826891306872E-2</c:v>
                </c:pt>
                <c:pt idx="101">
                  <c:v>6.184393521288075E-2</c:v>
                </c:pt>
                <c:pt idx="102">
                  <c:v>6.1742218995770495E-2</c:v>
                </c:pt>
                <c:pt idx="103">
                  <c:v>6.1641958243284049E-2</c:v>
                </c:pt>
                <c:pt idx="104">
                  <c:v>6.1543420093415242E-2</c:v>
                </c:pt>
                <c:pt idx="105">
                  <c:v>6.1446859243375507E-2</c:v>
                </c:pt>
                <c:pt idx="106">
                  <c:v>6.135251833818469E-2</c:v>
                </c:pt>
                <c:pt idx="107">
                  <c:v>6.126062832396266E-2</c:v>
                </c:pt>
                <c:pt idx="108">
                  <c:v>6.1171408766557842E-2</c:v>
                </c:pt>
                <c:pt idx="109">
                  <c:v>6.1085068136141035E-2</c:v>
                </c:pt>
                <c:pt idx="110">
                  <c:v>6.100180405838862E-2</c:v>
                </c:pt>
                <c:pt idx="111">
                  <c:v>6.0921803532876136E-2</c:v>
                </c:pt>
                <c:pt idx="112">
                  <c:v>6.084524311930456E-2</c:v>
                </c:pt>
                <c:pt idx="113">
                  <c:v>6.0772289092183567E-2</c:v>
                </c:pt>
                <c:pt idx="114">
                  <c:v>6.070309756460783E-2</c:v>
                </c:pt>
                <c:pt idx="115">
                  <c:v>6.0637814581773405E-2</c:v>
                </c:pt>
                <c:pt idx="116">
                  <c:v>6.0576576184903197E-2</c:v>
                </c:pt>
                <c:pt idx="117">
                  <c:v>6.0519508446274746E-2</c:v>
                </c:pt>
                <c:pt idx="118">
                  <c:v>6.0466727476078216E-2</c:v>
                </c:pt>
                <c:pt idx="119">
                  <c:v>6.0418339401871149E-2</c:v>
                </c:pt>
                <c:pt idx="120">
                  <c:v>6.0374440321446059E-2</c:v>
                </c:pt>
                <c:pt idx="121">
                  <c:v>6.0335116229981542E-2</c:v>
                </c:pt>
                <c:pt idx="122">
                  <c:v>6.030044292241326E-2</c:v>
                </c:pt>
                <c:pt idx="123">
                  <c:v>6.0270485872033916E-2</c:v>
                </c:pt>
                <c:pt idx="124">
                  <c:v>6.0245300086410603E-2</c:v>
                </c:pt>
                <c:pt idx="125">
                  <c:v>6.0224929941800585E-2</c:v>
                </c:pt>
                <c:pt idx="126">
                  <c:v>6.0209408997343138E-2</c:v>
                </c:pt>
                <c:pt idx="127">
                  <c:v>6.0198759790409367E-2</c:v>
                </c:pt>
                <c:pt idx="128">
                  <c:v>6.0192993614607213E-2</c:v>
                </c:pt>
                <c:pt idx="129">
                  <c:v>6.0192110282058557E-2</c:v>
                </c:pt>
                <c:pt idx="130">
                  <c:v>6.0196097871686761E-2</c:v>
                </c:pt>
                <c:pt idx="131">
                  <c:v>6.0204932465389251E-2</c:v>
                </c:pt>
                <c:pt idx="132">
                  <c:v>6.0218577874097109E-2</c:v>
                </c:pt>
                <c:pt idx="133">
                  <c:v>6.0236985355862596E-2</c:v>
                </c:pt>
                <c:pt idx="134">
                  <c:v>6.0260093328247791E-2</c:v>
                </c:pt>
                <c:pt idx="135">
                  <c:v>6.0287827077422994E-2</c:v>
                </c:pt>
                <c:pt idx="136">
                  <c:v>6.0320098466510472E-2</c:v>
                </c:pt>
                <c:pt idx="137">
                  <c:v>6.0356805645830944E-2</c:v>
                </c:pt>
                <c:pt idx="138">
                  <c:v>6.0397832767824892E-2</c:v>
                </c:pt>
                <c:pt idx="139">
                  <c:v>6.0443049709518401E-2</c:v>
                </c:pt>
                <c:pt idx="140">
                  <c:v>6.0492311805490008E-2</c:v>
                </c:pt>
                <c:pt idx="141">
                  <c:v>6.0545459594361646E-2</c:v>
                </c:pt>
                <c:pt idx="142">
                  <c:v>6.0602318581880109E-2</c:v>
                </c:pt>
                <c:pt idx="143">
                  <c:v>6.0662699023678379E-2</c:v>
                </c:pt>
                <c:pt idx="144">
                  <c:v>6.0726395730795031E-2</c:v>
                </c:pt>
                <c:pt idx="145">
                  <c:v>6.079318790099416E-2</c:v>
                </c:pt>
                <c:pt idx="146">
                  <c:v>6.0862838978852259E-2</c:v>
                </c:pt>
                <c:pt idx="147">
                  <c:v>6.0935096547472416E-2</c:v>
                </c:pt>
                <c:pt idx="148">
                  <c:v>6.10096922545348E-2</c:v>
                </c:pt>
                <c:pt idx="149">
                  <c:v>6.1086341775206998E-2</c:v>
                </c:pt>
                <c:pt idx="150">
                  <c:v>6.1164744814207542E-2</c:v>
                </c:pt>
                <c:pt idx="151">
                  <c:v>6.1244585149043192E-2</c:v>
                </c:pt>
                <c:pt idx="152">
                  <c:v>6.1325530716131671E-2</c:v>
                </c:pt>
                <c:pt idx="153">
                  <c:v>6.1407233741166592E-2</c:v>
                </c:pt>
                <c:pt idx="154">
                  <c:v>6.1489330914694086E-2</c:v>
                </c:pt>
                <c:pt idx="155">
                  <c:v>6.1571443613445777E-2</c:v>
                </c:pt>
                <c:pt idx="156">
                  <c:v>6.1653178167521042E-2</c:v>
                </c:pt>
                <c:pt idx="157">
                  <c:v>6.173412617303424E-2</c:v>
                </c:pt>
                <c:pt idx="158">
                  <c:v>6.1813864849345777E-2</c:v>
                </c:pt>
                <c:pt idx="159">
                  <c:v>6.1891957439495618E-2</c:v>
                </c:pt>
                <c:pt idx="160">
                  <c:v>6.1967953651945636E-2</c:v>
                </c:pt>
                <c:pt idx="161">
                  <c:v>6.2041390141243949E-2</c:v>
                </c:pt>
                <c:pt idx="162">
                  <c:v>6.2111791024740022E-2</c:v>
                </c:pt>
                <c:pt idx="163">
                  <c:v>6.2178668432025998E-2</c:v>
                </c:pt>
                <c:pt idx="164">
                  <c:v>6.2241523083367001E-2</c:v>
                </c:pt>
                <c:pt idx="165">
                  <c:v>6.2299844893013927E-2</c:v>
                </c:pt>
                <c:pt idx="166">
                  <c:v>6.2353113592987619E-2</c:v>
                </c:pt>
                <c:pt idx="167">
                  <c:v>6.2400799372681282E-2</c:v>
                </c:pt>
                <c:pt idx="168">
                  <c:v>6.2442363529468727E-2</c:v>
                </c:pt>
                <c:pt idx="169">
                  <c:v>6.2477259125425323E-2</c:v>
                </c:pt>
                <c:pt idx="170">
                  <c:v>6.2504931645280828E-2</c:v>
                </c:pt>
                <c:pt idx="171">
                  <c:v>6.2524819650828165E-2</c:v>
                </c:pt>
                <c:pt idx="172">
                  <c:v>6.2536355427213128E-2</c:v>
                </c:pt>
                <c:pt idx="173">
                  <c:v>6.2538965616823705E-2</c:v>
                </c:pt>
                <c:pt idx="174">
                  <c:v>6.2532071836888914E-2</c:v>
                </c:pt>
                <c:pt idx="175">
                  <c:v>6.2515091277368304E-2</c:v>
                </c:pt>
                <c:pt idx="176">
                  <c:v>6.2487437276273192E-2</c:v>
                </c:pt>
                <c:pt idx="177">
                  <c:v>6.2448519870183163E-2</c:v>
                </c:pt>
                <c:pt idx="178">
                  <c:v>6.2397746318408269E-2</c:v>
                </c:pt>
                <c:pt idx="179">
                  <c:v>6.2334521599976676E-2</c:v>
                </c:pt>
                <c:pt idx="180">
                  <c:v>6.2258248883388483E-2</c:v>
                </c:pt>
                <c:pt idx="181">
                  <c:v>6.2168329969850354E-2</c:v>
                </c:pt>
                <c:pt idx="182">
                  <c:v>6.2064165711477666E-2</c:v>
                </c:pt>
                <c:pt idx="183">
                  <c:v>6.1945156406704026E-2</c:v>
                </c:pt>
                <c:pt idx="184">
                  <c:v>6.1810702175850378E-2</c:v>
                </c:pt>
                <c:pt idx="185">
                  <c:v>6.1660203320471743E-2</c:v>
                </c:pt>
                <c:pt idx="186">
                  <c:v>6.1493060670689437E-2</c:v>
                </c:pt>
                <c:pt idx="187">
                  <c:v>6.1308675925232224E-2</c:v>
                </c:pt>
                <c:pt idx="188">
                  <c:v>6.1106451989324212E-2</c:v>
                </c:pt>
                <c:pt idx="189">
                  <c:v>6.0885793315876159E-2</c:v>
                </c:pt>
                <c:pt idx="190">
                  <c:v>6.064610625563796E-2</c:v>
                </c:pt>
                <c:pt idx="191">
                  <c:v>6.0386799422063465E-2</c:v>
                </c:pt>
                <c:pt idx="192">
                  <c:v>6.0107284076610638E-2</c:v>
                </c:pt>
                <c:pt idx="193">
                  <c:v>5.9806974540058837E-2</c:v>
                </c:pt>
                <c:pt idx="194">
                  <c:v>5.9485288635172488E-2</c:v>
                </c:pt>
                <c:pt idx="195">
                  <c:v>5.9141648165681383E-2</c:v>
                </c:pt>
                <c:pt idx="196">
                  <c:v>5.8775479436089829E-2</c:v>
                </c:pt>
                <c:pt idx="197">
                  <c:v>5.8386213816286114E-2</c:v>
                </c:pt>
                <c:pt idx="198">
                  <c:v>5.7973288354303466E-2</c:v>
                </c:pt>
                <c:pt idx="199">
                  <c:v>5.7536146439901015E-2</c:v>
                </c:pt>
                <c:pt idx="200">
                  <c:v>5.7074238520908045E-2</c:v>
                </c:pt>
                <c:pt idx="201">
                  <c:v>5.6587022873506955E-2</c:v>
                </c:pt>
                <c:pt idx="202">
                  <c:v>5.6073966426851606E-2</c:v>
                </c:pt>
                <c:pt idx="203">
                  <c:v>5.5534545641628033E-2</c:v>
                </c:pt>
                <c:pt idx="204">
                  <c:v>5.4968247441386515E-2</c:v>
                </c:pt>
                <c:pt idx="205">
                  <c:v>5.4374570194717635E-2</c:v>
                </c:pt>
                <c:pt idx="206">
                  <c:v>5.3753024745618917E-2</c:v>
                </c:pt>
                <c:pt idx="207">
                  <c:v>5.3103135488722579E-2</c:v>
                </c:pt>
                <c:pt idx="208">
                  <c:v>5.2424441485423197E-2</c:v>
                </c:pt>
                <c:pt idx="209">
                  <c:v>5.17164976163813E-2</c:v>
                </c:pt>
                <c:pt idx="210">
                  <c:v>5.0978875765375929E-2</c:v>
                </c:pt>
                <c:pt idx="211">
                  <c:v>5.0211166029050035E-2</c:v>
                </c:pt>
                <c:pt idx="212">
                  <c:v>4.941297794673491E-2</c:v>
                </c:pt>
                <c:pt idx="213">
                  <c:v>4.8583941744258369E-2</c:v>
                </c:pt>
                <c:pt idx="214">
                  <c:v>4.7723709585432011E-2</c:v>
                </c:pt>
                <c:pt idx="215">
                  <c:v>4.683195682477799E-2</c:v>
                </c:pt>
                <c:pt idx="216">
                  <c:v>4.5908383254991261E-2</c:v>
                </c:pt>
                <c:pt idx="217">
                  <c:v>4.4952714342634925E-2</c:v>
                </c:pt>
                <c:pt idx="218">
                  <c:v>4.396470244563095E-2</c:v>
                </c:pt>
                <c:pt idx="219">
                  <c:v>4.2944128006232686E-2</c:v>
                </c:pt>
                <c:pt idx="220">
                  <c:v>4.1890800713339872E-2</c:v>
                </c:pt>
                <c:pt idx="221">
                  <c:v>4.0804560628239839E-2</c:v>
                </c:pt>
                <c:pt idx="222">
                  <c:v>3.9685279268123166E-2</c:v>
                </c:pt>
                <c:pt idx="223">
                  <c:v>3.853286064202046E-2</c:v>
                </c:pt>
                <c:pt idx="224">
                  <c:v>3.7347242234135929E-2</c:v>
                </c:pt>
                <c:pt idx="225">
                  <c:v>3.6128395929907013E-2</c:v>
                </c:pt>
                <c:pt idx="226">
                  <c:v>3.4876328880489207E-2</c:v>
                </c:pt>
                <c:pt idx="227">
                  <c:v>3.3591084301752658E-2</c:v>
                </c:pt>
                <c:pt idx="228">
                  <c:v>3.2272742204267652E-2</c:v>
                </c:pt>
                <c:pt idx="229">
                  <c:v>3.0921420051157729E-2</c:v>
                </c:pt>
                <c:pt idx="230">
                  <c:v>2.9537273341095165E-2</c:v>
                </c:pt>
                <c:pt idx="231">
                  <c:v>2.8120496114111472E-2</c:v>
                </c:pt>
                <c:pt idx="232">
                  <c:v>2.6671321378284527E-2</c:v>
                </c:pt>
                <c:pt idx="233">
                  <c:v>2.5190021455746746E-2</c:v>
                </c:pt>
                <c:pt idx="234">
                  <c:v>2.3676908246827409E-2</c:v>
                </c:pt>
                <c:pt idx="235">
                  <c:v>2.2132333411503901E-2</c:v>
                </c:pt>
                <c:pt idx="236">
                  <c:v>2.0556688467678826E-2</c:v>
                </c:pt>
                <c:pt idx="237">
                  <c:v>1.8950404806131124E-2</c:v>
                </c:pt>
                <c:pt idx="238">
                  <c:v>1.7313953622302296E-2</c:v>
                </c:pt>
                <c:pt idx="239">
                  <c:v>1.5647845765379403E-2</c:v>
                </c:pt>
                <c:pt idx="240">
                  <c:v>1.3952631505415996E-2</c:v>
                </c:pt>
                <c:pt idx="241">
                  <c:v>1.2228900219499343E-2</c:v>
                </c:pt>
                <c:pt idx="242">
                  <c:v>1.0477279998222826E-2</c:v>
                </c:pt>
                <c:pt idx="243">
                  <c:v>8.6984371739545364E-3</c:v>
                </c:pt>
                <c:pt idx="244">
                  <c:v>6.8930757726164233E-3</c:v>
                </c:pt>
                <c:pt idx="245">
                  <c:v>5.0619368908897365E-3</c:v>
                </c:pt>
                <c:pt idx="246">
                  <c:v>3.2057980009576924E-3</c:v>
                </c:pt>
                <c:pt idx="247">
                  <c:v>1.3254721850723631E-3</c:v>
                </c:pt>
                <c:pt idx="248">
                  <c:v>-5.7819269759586459E-4</c:v>
                </c:pt>
                <c:pt idx="249">
                  <c:v>-2.504314909214806E-3</c:v>
                </c:pt>
                <c:pt idx="250">
                  <c:v>-4.4519797938921942E-3</c:v>
                </c:pt>
                <c:pt idx="251">
                  <c:v>-6.4202407977238694E-3</c:v>
                </c:pt>
                <c:pt idx="252">
                  <c:v>-8.4081205452612925E-3</c:v>
                </c:pt>
                <c:pt idx="253">
                  <c:v>-1.0414611969243927E-2</c:v>
                </c:pt>
                <c:pt idx="254">
                  <c:v>-1.2438679490328362E-2</c:v>
                </c:pt>
                <c:pt idx="255">
                  <c:v>-1.4479260243429952E-2</c:v>
                </c:pt>
                <c:pt idx="256">
                  <c:v>-1.6535265347187023E-2</c:v>
                </c:pt>
                <c:pt idx="257">
                  <c:v>-1.8605581212948509E-2</c:v>
                </c:pt>
                <c:pt idx="258">
                  <c:v>-2.068907088958527E-2</c:v>
                </c:pt>
                <c:pt idx="259">
                  <c:v>-2.2784575440321735E-2</c:v>
                </c:pt>
                <c:pt idx="260">
                  <c:v>-2.4890915347682629E-2</c:v>
                </c:pt>
                <c:pt idx="261">
                  <c:v>-2.7006891942549856E-2</c:v>
                </c:pt>
                <c:pt idx="262">
                  <c:v>-2.9131288853218116E-2</c:v>
                </c:pt>
                <c:pt idx="263">
                  <c:v>-3.1262873470237221E-2</c:v>
                </c:pt>
                <c:pt idx="264">
                  <c:v>-3.3400398422719781E-2</c:v>
                </c:pt>
                <c:pt idx="265">
                  <c:v>-3.5542603061685468E-2</c:v>
                </c:pt>
                <c:pt idx="266">
                  <c:v>-3.7688214945897712E-2</c:v>
                </c:pt>
                <c:pt idx="267">
                  <c:v>-3.9835951325533407E-2</c:v>
                </c:pt>
                <c:pt idx="268">
                  <c:v>-4.1984520618905126E-2</c:v>
                </c:pt>
                <c:pt idx="269">
                  <c:v>-4.4132623877326783E-2</c:v>
                </c:pt>
                <c:pt idx="270">
                  <c:v>-4.6278956233086442E-2</c:v>
                </c:pt>
                <c:pt idx="271">
                  <c:v>-4.8422208325348937E-2</c:v>
                </c:pt>
                <c:pt idx="272">
                  <c:v>-5.0561067698672406E-2</c:v>
                </c:pt>
                <c:pt idx="273">
                  <c:v>-5.2694220168673346E-2</c:v>
                </c:pt>
                <c:pt idx="274">
                  <c:v>-5.4820351149224164E-2</c:v>
                </c:pt>
                <c:pt idx="275">
                  <c:v>-5.6938146935405602E-2</c:v>
                </c:pt>
                <c:pt idx="276">
                  <c:v>-5.9046295936277839E-2</c:v>
                </c:pt>
                <c:pt idx="277">
                  <c:v>-6.1143489851364932E-2</c:v>
                </c:pt>
                <c:pt idx="278">
                  <c:v>-6.3228424784577505E-2</c:v>
                </c:pt>
                <c:pt idx="279">
                  <c:v>-6.5299802289128878E-2</c:v>
                </c:pt>
                <c:pt idx="280">
                  <c:v>-6.7356330336823464E-2</c:v>
                </c:pt>
                <c:pt idx="281">
                  <c:v>-6.9396724204929039E-2</c:v>
                </c:pt>
                <c:pt idx="282">
                  <c:v>-7.1419707273673499E-2</c:v>
                </c:pt>
                <c:pt idx="283">
                  <c:v>-7.342401172724726E-2</c:v>
                </c:pt>
                <c:pt idx="284">
                  <c:v>-7.5408379151037527E-2</c:v>
                </c:pt>
                <c:pt idx="285">
                  <c:v>-7.7371561017683305E-2</c:v>
                </c:pt>
                <c:pt idx="286">
                  <c:v>-7.9312319054416977E-2</c:v>
                </c:pt>
                <c:pt idx="287">
                  <c:v>-8.12294254840603E-2</c:v>
                </c:pt>
                <c:pt idx="288">
                  <c:v>-8.3121663131972404E-2</c:v>
                </c:pt>
                <c:pt idx="289">
                  <c:v>-8.4987825391212662E-2</c:v>
                </c:pt>
                <c:pt idx="290">
                  <c:v>-8.6826716038195001E-2</c:v>
                </c:pt>
                <c:pt idx="291">
                  <c:v>-8.8637148891170484E-2</c:v>
                </c:pt>
                <c:pt idx="292">
                  <c:v>-9.0417947304008539E-2</c:v>
                </c:pt>
                <c:pt idx="293">
                  <c:v>-9.2167943487947851E-2</c:v>
                </c:pt>
                <c:pt idx="294">
                  <c:v>-9.3885977654286301E-2</c:v>
                </c:pt>
                <c:pt idx="295">
                  <c:v>-9.5570896971379701E-2</c:v>
                </c:pt>
                <c:pt idx="296">
                  <c:v>-9.7221554329839449E-2</c:v>
                </c:pt>
                <c:pt idx="297">
                  <c:v>-9.8836806910486671E-2</c:v>
                </c:pt>
                <c:pt idx="298">
                  <c:v>-0.10041551455044248</c:v>
                </c:pt>
                <c:pt idx="299">
                  <c:v>-0.10195653790374559</c:v>
                </c:pt>
                <c:pt idx="300">
                  <c:v>-0.10345873639410474</c:v>
                </c:pt>
                <c:pt idx="301">
                  <c:v>-0.10492096595884935</c:v>
                </c:pt>
                <c:pt idx="302">
                  <c:v>-0.10634207658485219</c:v>
                </c:pt>
                <c:pt idx="303">
                  <c:v>-0.10772090963921059</c:v>
                </c:pt>
                <c:pt idx="304">
                  <c:v>-0.10905629499979792</c:v>
                </c:pt>
                <c:pt idx="305">
                  <c:v>-0.1103470479934832</c:v>
                </c:pt>
                <c:pt idx="306">
                  <c:v>-0.11159196615288369</c:v>
                </c:pt>
                <c:pt idx="307">
                  <c:v>-0.11278982580599764</c:v>
                </c:pt>
                <c:pt idx="308">
                  <c:v>-0.11393937851699269</c:v>
                </c:pt>
                <c:pt idx="309">
                  <c:v>-0.115039347400822</c:v>
                </c:pt>
                <c:pt idx="310">
                  <c:v>-0.11608842333922938</c:v>
                </c:pt>
                <c:pt idx="311">
                  <c:v>-0.11708526113109896</c:v>
                </c:pt>
                <c:pt idx="312">
                  <c:v>-0.11802847561601827</c:v>
                </c:pt>
                <c:pt idx="313">
                  <c:v>-0.1189166378163435</c:v>
                </c:pt>
                <c:pt idx="314">
                  <c:v>-0.11974827114997617</c:v>
                </c:pt>
                <c:pt idx="315">
                  <c:v>-0.12052184777344377</c:v>
                </c:pt>
                <c:pt idx="316">
                  <c:v>-0.12123578512267076</c:v>
                </c:pt>
                <c:pt idx="317">
                  <c:v>-0.12188844272696717</c:v>
                </c:pt>
                <c:pt idx="318">
                  <c:v>-0.12247811938013481</c:v>
                </c:pt>
                <c:pt idx="319">
                  <c:v>-0.12300305076108153</c:v>
                </c:pt>
                <c:pt idx="320">
                  <c:v>-0.12346140760476683</c:v>
                </c:pt>
                <c:pt idx="321">
                  <c:v>-0.12385129453248907</c:v>
                </c:pt>
                <c:pt idx="322">
                  <c:v>-0.12417074965821326</c:v>
                </c:pt>
                <c:pt idx="323">
                  <c:v>-0.12441774509456446</c:v>
                </c:pt>
                <c:pt idx="324">
                  <c:v>-0.12459018848793608</c:v>
                </c:pt>
                <c:pt idx="325">
                  <c:v>-0.12468592571653546</c:v>
                </c:pt>
                <c:pt idx="326">
                  <c:v>-0.12470274488769421</c:v>
                </c:pt>
                <c:pt idx="327">
                  <c:v>-0.12463838177098437</c:v>
                </c:pt>
                <c:pt idx="328">
                  <c:v>-0.1244905268011252</c:v>
                </c:pt>
                <c:pt idx="329">
                  <c:v>-0.12425683377886676</c:v>
                </c:pt>
                <c:pt idx="330">
                  <c:v>-0.12393493038852089</c:v>
                </c:pt>
                <c:pt idx="331">
                  <c:v>-0.1235224306370884</c:v>
                </c:pt>
                <c:pt idx="332">
                  <c:v>-0.1230169493016101</c:v>
                </c:pt>
                <c:pt idx="333">
                  <c:v>-0.12241611844805007</c:v>
                </c:pt>
                <c:pt idx="334">
                  <c:v>-0.12171760605645927</c:v>
                </c:pt>
                <c:pt idx="335">
                  <c:v>-0.1209191367532019</c:v>
                </c:pt>
                <c:pt idx="336">
                  <c:v>-0.12001851461166899</c:v>
                </c:pt>
                <c:pt idx="337">
                  <c:v>-0.11901364793835567</c:v>
                </c:pt>
                <c:pt idx="338">
                  <c:v>-0.11790257591185818</c:v>
                </c:pt>
                <c:pt idx="339">
                  <c:v>-0.1166834968889104</c:v>
                </c:pt>
                <c:pt idx="340">
                  <c:v>-0.11535479813498269</c:v>
                </c:pt>
                <c:pt idx="341">
                  <c:v>-0.11391508667839827</c:v>
                </c:pt>
                <c:pt idx="342">
                  <c:v>-0.1123632209278895</c:v>
                </c:pt>
                <c:pt idx="343">
                  <c:v>-0.11069834263576836</c:v>
                </c:pt>
                <c:pt idx="344">
                  <c:v>-0.10891990873439893</c:v>
                </c:pt>
                <c:pt idx="345">
                  <c:v>-0.10702772252460334</c:v>
                </c:pt>
                <c:pt idx="346">
                  <c:v>-0.1050219636532637</c:v>
                </c:pt>
                <c:pt idx="347">
                  <c:v>-0.10290321628601511</c:v>
                </c:pt>
                <c:pt idx="348">
                  <c:v>-0.1006724948617377</c:v>
                </c:pt>
                <c:pt idx="349">
                  <c:v>-9.8331266810593801E-2</c:v>
                </c:pt>
                <c:pt idx="350">
                  <c:v>-9.588147162830199E-2</c:v>
                </c:pt>
                <c:pt idx="351">
                  <c:v>-9.3325535727451184E-2</c:v>
                </c:pt>
                <c:pt idx="352">
                  <c:v>-9.0666382532666887E-2</c:v>
                </c:pt>
                <c:pt idx="353">
                  <c:v>-8.7907437350388237E-2</c:v>
                </c:pt>
                <c:pt idx="354">
                  <c:v>-8.5052626625277378E-2</c:v>
                </c:pt>
                <c:pt idx="355">
                  <c:v>-8.2106371292435337E-2</c:v>
                </c:pt>
                <c:pt idx="356">
                  <c:v>-7.9073574045519179E-2</c:v>
                </c:pt>
                <c:pt idx="357">
                  <c:v>-7.5959600462644702E-2</c:v>
                </c:pt>
                <c:pt idx="358">
                  <c:v>-7.2770254061169853E-2</c:v>
                </c:pt>
                <c:pt idx="359">
                  <c:v>-6.951174548509019E-2</c:v>
                </c:pt>
                <c:pt idx="360">
                  <c:v>-6.6190656160541012E-2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C-471B-A681-70408AF1ABAD}"/>
            </c:ext>
          </c:extLst>
        </c:ser>
        <c:ser>
          <c:idx val="1"/>
          <c:order val="1"/>
          <c:tx>
            <c:v>teta_ddot4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'3'!$AF$3:$AF$363</c:f>
              <c:numCache>
                <c:formatCode>General</c:formatCode>
                <c:ptCount val="361"/>
                <c:pt idx="0">
                  <c:v>-5.7481359297311935E-2</c:v>
                </c:pt>
                <c:pt idx="1">
                  <c:v>-5.5986339660792014E-2</c:v>
                </c:pt>
                <c:pt idx="2">
                  <c:v>-5.4454024872304413E-2</c:v>
                </c:pt>
                <c:pt idx="3">
                  <c:v>-5.2890268610246642E-2</c:v>
                </c:pt>
                <c:pt idx="4">
                  <c:v>-5.1301012618941294E-2</c:v>
                </c:pt>
                <c:pt idx="5">
                  <c:v>-4.9692229680484007E-2</c:v>
                </c:pt>
                <c:pt idx="6">
                  <c:v>-4.8069866837405446E-2</c:v>
                </c:pt>
                <c:pt idx="7">
                  <c:v>-4.6439789871459657E-2</c:v>
                </c:pt>
                <c:pt idx="8">
                  <c:v>-4.4807729997771252E-2</c:v>
                </c:pt>
                <c:pt idx="9">
                  <c:v>-4.3179233661259947E-2</c:v>
                </c:pt>
                <c:pt idx="10">
                  <c:v>-4.1559616226921371E-2</c:v>
                </c:pt>
                <c:pt idx="11">
                  <c:v>-3.995392024123505E-2</c:v>
                </c:pt>
                <c:pt idx="12">
                  <c:v>-3.8366878813354141E-2</c:v>
                </c:pt>
                <c:pt idx="13">
                  <c:v>-3.6802884526835958E-2</c:v>
                </c:pt>
                <c:pt idx="14">
                  <c:v>-3.5265964150622157E-2</c:v>
                </c:pt>
                <c:pt idx="15">
                  <c:v>-3.3759759276749464E-2</c:v>
                </c:pt>
                <c:pt idx="16">
                  <c:v>-3.2287512876473426E-2</c:v>
                </c:pt>
                <c:pt idx="17">
                  <c:v>-3.0852061640172512E-2</c:v>
                </c:pt>
                <c:pt idx="18">
                  <c:v>-2.9455833852919784E-2</c:v>
                </c:pt>
                <c:pt idx="19">
                  <c:v>-2.8100852459542476E-2</c:v>
                </c:pt>
                <c:pt idx="20">
                  <c:v>-2.6788742892078346E-2</c:v>
                </c:pt>
                <c:pt idx="21">
                  <c:v>-2.5520745169715493E-2</c:v>
                </c:pt>
                <c:pt idx="22">
                  <c:v>-2.4297729736732877E-2</c:v>
                </c:pt>
                <c:pt idx="23">
                  <c:v>-2.3120216477113677E-2</c:v>
                </c:pt>
                <c:pt idx="24">
                  <c:v>-2.1988396334281693E-2</c:v>
                </c:pt>
                <c:pt idx="25">
                  <c:v>-2.0902154969239115E-2</c:v>
                </c:pt>
                <c:pt idx="26">
                  <c:v>-1.9861097908362102E-2</c:v>
                </c:pt>
                <c:pt idx="27">
                  <c:v>-1.8864576661119646E-2</c:v>
                </c:pt>
                <c:pt idx="28">
                  <c:v>-1.7911715325812132E-2</c:v>
                </c:pt>
                <c:pt idx="29">
                  <c:v>-1.7001437245869638E-2</c:v>
                </c:pt>
                <c:pt idx="30">
                  <c:v>-1.6132491328194738E-2</c:v>
                </c:pt>
                <c:pt idx="31">
                  <c:v>-1.530347768652458E-2</c:v>
                </c:pt>
                <c:pt idx="32">
                  <c:v>-1.4512872325076821E-2</c:v>
                </c:pt>
                <c:pt idx="33">
                  <c:v>-1.3759050629329016E-2</c:v>
                </c:pt>
                <c:pt idx="34">
                  <c:v>-1.3040309480414205E-2</c:v>
                </c:pt>
                <c:pt idx="35">
                  <c:v>-1.2354887856303761E-2</c:v>
                </c:pt>
                <c:pt idx="36">
                  <c:v>-1.1700985825956295E-2</c:v>
                </c:pt>
                <c:pt idx="37">
                  <c:v>-1.1076781881426865E-2</c:v>
                </c:pt>
                <c:pt idx="38">
                  <c:v>-1.0480448587254597E-2</c:v>
                </c:pt>
                <c:pt idx="39">
                  <c:v>-9.9101665561615229E-3</c:v>
                </c:pt>
                <c:pt idx="40">
                  <c:v>-9.3641367852304192E-3</c:v>
                </c:pt>
                <c:pt idx="41">
                  <c:v>-8.8405914074418633E-3</c:v>
                </c:pt>
                <c:pt idx="42">
                  <c:v>-8.3378029299877535E-3</c:v>
                </c:pt>
                <c:pt idx="43">
                  <c:v>-7.8540920434595173E-3</c:v>
                </c:pt>
                <c:pt idx="44">
                  <c:v>-7.3878340951956094E-3</c:v>
                </c:pt>
                <c:pt idx="45">
                  <c:v>-6.9374643261533846E-3</c:v>
                </c:pt>
                <c:pt idx="46">
                  <c:v>-6.501481974043901E-3</c:v>
                </c:pt>
                <c:pt idx="47">
                  <c:v>-6.0784533465237812E-3</c:v>
                </c:pt>
                <c:pt idx="48">
                  <c:v>-5.6670139673561251E-3</c:v>
                </c:pt>
                <c:pt idx="49">
                  <c:v>-5.2658698959847537E-3</c:v>
                </c:pt>
                <c:pt idx="50">
                  <c:v>-4.8737983172385925E-3</c:v>
                </c:pt>
                <c:pt idx="51">
                  <c:v>-4.4896474931899952E-3</c:v>
                </c:pt>
                <c:pt idx="52">
                  <c:v>-4.1123361637925657E-3</c:v>
                </c:pt>
                <c:pt idx="53">
                  <c:v>-3.7408524770470887E-3</c:v>
                </c:pt>
                <c:pt idx="54">
                  <c:v>-3.3742525232836437E-3</c:v>
                </c:pt>
                <c:pt idx="55">
                  <c:v>-3.0116585418670499E-3</c:v>
                </c:pt>
                <c:pt idx="56">
                  <c:v>-2.6522568623656693E-3</c:v>
                </c:pt>
                <c:pt idx="57">
                  <c:v>-2.2952956360798005E-3</c:v>
                </c:pt>
                <c:pt idx="58">
                  <c:v>-1.9400824078891097E-3</c:v>
                </c:pt>
                <c:pt idx="59">
                  <c:v>-1.5859815727149724E-3</c:v>
                </c:pt>
                <c:pt idx="60">
                  <c:v>-1.2324117555476658E-3</c:v>
                </c:pt>
                <c:pt idx="61">
                  <c:v>-8.7884314899353087E-4</c:v>
                </c:pt>
                <c:pt idx="62">
                  <c:v>-5.2479483766990228E-4</c:v>
                </c:pt>
                <c:pt idx="63">
                  <c:v>-1.6983213452507234E-4</c:v>
                </c:pt>
                <c:pt idx="64">
                  <c:v>1.8643604971438097E-4</c:v>
                </c:pt>
                <c:pt idx="65">
                  <c:v>5.4435978627388206E-4</c:v>
                </c:pt>
                <c:pt idx="66">
                  <c:v>9.0425064269503272E-4</c:v>
                </c:pt>
                <c:pt idx="67">
                  <c:v>1.2663841201030989E-3</c:v>
                </c:pt>
                <c:pt idx="68">
                  <c:v>1.6310020041402627E-3</c:v>
                </c:pt>
                <c:pt idx="69">
                  <c:v>1.9983146225222436E-3</c:v>
                </c:pt>
                <c:pt idx="70">
                  <c:v>2.368503004094343E-3</c:v>
                </c:pt>
                <c:pt idx="71">
                  <c:v>2.7417209359275451E-3</c:v>
                </c:pt>
                <c:pt idx="72">
                  <c:v>3.1180969164285787E-3</c:v>
                </c:pt>
                <c:pt idx="73">
                  <c:v>3.4977360036607882E-3</c:v>
                </c:pt>
                <c:pt idx="74">
                  <c:v>3.8807215591070382E-3</c:v>
                </c:pt>
                <c:pt idx="75">
                  <c:v>4.267116887971093E-3</c:v>
                </c:pt>
                <c:pt idx="76">
                  <c:v>4.6569667778288163E-3</c:v>
                </c:pt>
                <c:pt idx="77">
                  <c:v>5.0502989380224895E-3</c:v>
                </c:pt>
                <c:pt idx="78">
                  <c:v>5.4471253426569173E-3</c:v>
                </c:pt>
                <c:pt idx="79">
                  <c:v>5.8474434804191636E-3</c:v>
                </c:pt>
                <c:pt idx="80">
                  <c:v>6.2512375147186139E-3</c:v>
                </c:pt>
                <c:pt idx="81">
                  <c:v>6.6584793578427165E-3</c:v>
                </c:pt>
                <c:pt idx="82">
                  <c:v>7.0691296629569658E-3</c:v>
                </c:pt>
                <c:pt idx="83">
                  <c:v>7.4831387378557334E-3</c:v>
                </c:pt>
                <c:pt idx="84">
                  <c:v>7.9004473844021018E-3</c:v>
                </c:pt>
                <c:pt idx="85">
                  <c:v>8.3209876675873554E-3</c:v>
                </c:pt>
                <c:pt idx="86">
                  <c:v>8.7446836181018853E-3</c:v>
                </c:pt>
                <c:pt idx="87">
                  <c:v>9.1714518722439912E-3</c:v>
                </c:pt>
                <c:pt idx="88">
                  <c:v>9.6012022529080709E-3</c:v>
                </c:pt>
                <c:pt idx="89">
                  <c:v>1.0033838295291714E-2</c:v>
                </c:pt>
                <c:pt idx="90">
                  <c:v>1.0469257720848613E-2</c:v>
                </c:pt>
                <c:pt idx="91">
                  <c:v>1.0907352862891555E-2</c:v>
                </c:pt>
                <c:pt idx="92">
                  <c:v>1.1348011047123066E-2</c:v>
                </c:pt>
                <c:pt idx="93">
                  <c:v>1.1791114930240017E-2</c:v>
                </c:pt>
                <c:pt idx="94">
                  <c:v>1.2236542799627206E-2</c:v>
                </c:pt>
                <c:pt idx="95">
                  <c:v>1.2684168837023717E-2</c:v>
                </c:pt>
                <c:pt idx="96">
                  <c:v>1.3133863348916875E-2</c:v>
                </c:pt>
                <c:pt idx="97">
                  <c:v>1.3585492966292807E-2</c:v>
                </c:pt>
                <c:pt idx="98">
                  <c:v>1.4038920816251247E-2</c:v>
                </c:pt>
                <c:pt idx="99">
                  <c:v>1.4494006667875132E-2</c:v>
                </c:pt>
                <c:pt idx="100">
                  <c:v>1.4950607054634323E-2</c:v>
                </c:pt>
                <c:pt idx="101">
                  <c:v>1.5408575375497094E-2</c:v>
                </c:pt>
                <c:pt idx="102">
                  <c:v>1.5867761976823491E-2</c:v>
                </c:pt>
                <c:pt idx="103">
                  <c:v>1.6328014217021014E-2</c:v>
                </c:pt>
                <c:pt idx="104">
                  <c:v>1.6789176515855674E-2</c:v>
                </c:pt>
                <c:pt idx="105">
                  <c:v>1.7251090390230008E-2</c:v>
                </c:pt>
                <c:pt idx="106">
                  <c:v>1.771359447816466E-2</c:v>
                </c:pt>
                <c:pt idx="107">
                  <c:v>1.8176524552649422E-2</c:v>
                </c:pt>
                <c:pt idx="108">
                  <c:v>1.8639713526966067E-2</c:v>
                </c:pt>
                <c:pt idx="109">
                  <c:v>1.9102991453025256E-2</c:v>
                </c:pt>
                <c:pt idx="110">
                  <c:v>1.9566185514205043E-2</c:v>
                </c:pt>
                <c:pt idx="111">
                  <c:v>2.0029120014128553E-2</c:v>
                </c:pt>
                <c:pt idx="112">
                  <c:v>2.0491616362769936E-2</c:v>
                </c:pt>
                <c:pt idx="113">
                  <c:v>2.0953493061235434E-2</c:v>
                </c:pt>
                <c:pt idx="114">
                  <c:v>2.1414565686524587E-2</c:v>
                </c:pt>
                <c:pt idx="115">
                  <c:v>2.1874646877536496E-2</c:v>
                </c:pt>
                <c:pt idx="116">
                  <c:v>2.2333546323550224E-2</c:v>
                </c:pt>
                <c:pt idx="117">
                  <c:v>2.2791070756368922E-2</c:v>
                </c:pt>
                <c:pt idx="118">
                  <c:v>2.3247023947282598E-2</c:v>
                </c:pt>
                <c:pt idx="119">
                  <c:v>2.370120670996461E-2</c:v>
                </c:pt>
                <c:pt idx="120">
                  <c:v>2.4153416910380091E-2</c:v>
                </c:pt>
                <c:pt idx="121">
                  <c:v>2.4603449484741816E-2</c:v>
                </c:pt>
                <c:pt idx="122">
                  <c:v>2.5051096466506419E-2</c:v>
                </c:pt>
                <c:pt idx="123">
                  <c:v>2.5496147023356789E-2</c:v>
                </c:pt>
                <c:pt idx="124">
                  <c:v>2.5938387505064706E-2</c:v>
                </c:pt>
                <c:pt idx="125">
                  <c:v>2.6377601503072282E-2</c:v>
                </c:pt>
                <c:pt idx="126">
                  <c:v>2.6813569922570019E-2</c:v>
                </c:pt>
                <c:pt idx="127">
                  <c:v>2.7246071067781097E-2</c:v>
                </c:pt>
                <c:pt idx="128">
                  <c:v>2.7674880741088887E-2</c:v>
                </c:pt>
                <c:pt idx="129">
                  <c:v>2.8099772356564041E-2</c:v>
                </c:pt>
                <c:pt idx="130">
                  <c:v>2.8520517068359192E-2</c:v>
                </c:pt>
                <c:pt idx="131">
                  <c:v>2.8936883914345606E-2</c:v>
                </c:pt>
                <c:pt idx="132">
                  <c:v>2.9348639975262547E-2</c:v>
                </c:pt>
                <c:pt idx="133">
                  <c:v>2.97555505495401E-2</c:v>
                </c:pt>
                <c:pt idx="134">
                  <c:v>3.0157379343839885E-2</c:v>
                </c:pt>
                <c:pt idx="135">
                  <c:v>3.0553888679232501E-2</c:v>
                </c:pt>
                <c:pt idx="136">
                  <c:v>3.0944839712801344E-2</c:v>
                </c:pt>
                <c:pt idx="137">
                  <c:v>3.1329992674325284E-2</c:v>
                </c:pt>
                <c:pt idx="138">
                  <c:v>3.1709107117552059E-2</c:v>
                </c:pt>
                <c:pt idx="139">
                  <c:v>3.2081942185430763E-2</c:v>
                </c:pt>
                <c:pt idx="140">
                  <c:v>3.2448256888524707E-2</c:v>
                </c:pt>
                <c:pt idx="141">
                  <c:v>3.2807810395679746E-2</c:v>
                </c:pt>
                <c:pt idx="142">
                  <c:v>3.3160362335877894E-2</c:v>
                </c:pt>
                <c:pt idx="143">
                  <c:v>3.3505673110064506E-2</c:v>
                </c:pt>
                <c:pt idx="144">
                  <c:v>3.3843504211600949E-2</c:v>
                </c:pt>
                <c:pt idx="145">
                  <c:v>3.4173618553867115E-2</c:v>
                </c:pt>
                <c:pt idx="146">
                  <c:v>3.449578080342091E-2</c:v>
                </c:pt>
                <c:pt idx="147">
                  <c:v>3.4809757717015916E-2</c:v>
                </c:pt>
                <c:pt idx="148">
                  <c:v>3.511531848069252E-2</c:v>
                </c:pt>
                <c:pt idx="149">
                  <c:v>3.5412235049083293E-2</c:v>
                </c:pt>
                <c:pt idx="150">
                  <c:v>3.5700282483027014E-2</c:v>
                </c:pt>
                <c:pt idx="151">
                  <c:v>3.5979239283554301E-2</c:v>
                </c:pt>
                <c:pt idx="152">
                  <c:v>3.6248887720307828E-2</c:v>
                </c:pt>
                <c:pt idx="153">
                  <c:v>3.6509014152481201E-2</c:v>
                </c:pt>
                <c:pt idx="154">
                  <c:v>3.675940934041147E-2</c:v>
                </c:pt>
                <c:pt idx="155">
                  <c:v>3.6999868746039034E-2</c:v>
                </c:pt>
                <c:pt idx="156">
                  <c:v>3.7230192820554495E-2</c:v>
                </c:pt>
                <c:pt idx="157">
                  <c:v>3.7450187277686904E-2</c:v>
                </c:pt>
                <c:pt idx="158">
                  <c:v>3.7659663351247978E-2</c:v>
                </c:pt>
                <c:pt idx="159">
                  <c:v>3.7858438035732883E-2</c:v>
                </c:pt>
                <c:pt idx="160">
                  <c:v>3.8046334308984596E-2</c:v>
                </c:pt>
                <c:pt idx="161">
                  <c:v>3.8223181336157062E-2</c:v>
                </c:pt>
                <c:pt idx="162">
                  <c:v>3.8388814654451563E-2</c:v>
                </c:pt>
                <c:pt idx="163">
                  <c:v>3.8543076338355055E-2</c:v>
                </c:pt>
                <c:pt idx="164">
                  <c:v>3.8685815145364476E-2</c:v>
                </c:pt>
                <c:pt idx="165">
                  <c:v>3.8816886642440318E-2</c:v>
                </c:pt>
                <c:pt idx="166">
                  <c:v>3.8936153313683372E-2</c:v>
                </c:pt>
                <c:pt idx="167">
                  <c:v>3.9043484649969408E-2</c:v>
                </c:pt>
                <c:pt idx="168">
                  <c:v>3.913875722149892E-2</c:v>
                </c:pt>
                <c:pt idx="169">
                  <c:v>3.9221854734419491E-2</c:v>
                </c:pt>
                <c:pt idx="170">
                  <c:v>3.9292668072848765E-2</c:v>
                </c:pt>
                <c:pt idx="171">
                  <c:v>3.9351095327764873E-2</c:v>
                </c:pt>
                <c:pt idx="172">
                  <c:v>3.9397041814331409E-2</c:v>
                </c:pt>
                <c:pt idx="173">
                  <c:v>3.9430420079286314E-2</c:v>
                </c:pt>
                <c:pt idx="174">
                  <c:v>3.9451149900040061E-2</c:v>
                </c:pt>
                <c:pt idx="175">
                  <c:v>3.9459158277105333E-2</c:v>
                </c:pt>
                <c:pt idx="176">
                  <c:v>3.9454379421411265E-2</c:v>
                </c:pt>
                <c:pt idx="177">
                  <c:v>3.9436754737944231E-2</c:v>
                </c:pt>
                <c:pt idx="178">
                  <c:v>3.9406232807009355E-2</c:v>
                </c:pt>
                <c:pt idx="179">
                  <c:v>3.9362769364220285E-2</c:v>
                </c:pt>
                <c:pt idx="180">
                  <c:v>3.9306327280109452E-2</c:v>
                </c:pt>
                <c:pt idx="181">
                  <c:v>3.9236876540011394E-2</c:v>
                </c:pt>
                <c:pt idx="182">
                  <c:v>3.9154394224611234E-2</c:v>
                </c:pt>
                <c:pt idx="183">
                  <c:v>3.9058864491281563E-2</c:v>
                </c:pt>
                <c:pt idx="184">
                  <c:v>3.8950278556056241E-2</c:v>
                </c:pt>
                <c:pt idx="185">
                  <c:v>3.8828634675819824E-2</c:v>
                </c:pt>
                <c:pt idx="186">
                  <c:v>3.8693938130032371E-2</c:v>
                </c:pt>
                <c:pt idx="187">
                  <c:v>3.8546201201069108E-2</c:v>
                </c:pt>
                <c:pt idx="188">
                  <c:v>3.8385443152038047E-2</c:v>
                </c:pt>
                <c:pt idx="189">
                  <c:v>3.8211690200755356E-2</c:v>
                </c:pt>
                <c:pt idx="190">
                  <c:v>3.8024975488406811E-2</c:v>
                </c:pt>
                <c:pt idx="191">
                  <c:v>3.7825339041315957E-2</c:v>
                </c:pt>
                <c:pt idx="192">
                  <c:v>3.7612827724169309E-2</c:v>
                </c:pt>
                <c:pt idx="193">
                  <c:v>3.7387495183026025E-2</c:v>
                </c:pt>
                <c:pt idx="194">
                  <c:v>3.714940177645637E-2</c:v>
                </c:pt>
                <c:pt idx="195">
                  <c:v>3.6898614493216436E-2</c:v>
                </c:pt>
                <c:pt idx="196">
                  <c:v>3.6635206854965956E-2</c:v>
                </c:pt>
                <c:pt idx="197">
                  <c:v>3.6359258802677298E-2</c:v>
                </c:pt>
                <c:pt idx="198">
                  <c:v>3.6070856565553332E-2</c:v>
                </c:pt>
                <c:pt idx="199">
                  <c:v>3.5770092511473735E-2</c:v>
                </c:pt>
                <c:pt idx="200">
                  <c:v>3.5457064978213562E-2</c:v>
                </c:pt>
                <c:pt idx="201">
                  <c:v>3.5131878084916933E-2</c:v>
                </c:pt>
                <c:pt idx="202">
                  <c:v>3.4794641523563812E-2</c:v>
                </c:pt>
                <c:pt idx="203">
                  <c:v>3.4445470330426019E-2</c:v>
                </c:pt>
                <c:pt idx="204">
                  <c:v>3.4084484637766012E-2</c:v>
                </c:pt>
                <c:pt idx="205">
                  <c:v>3.3711809406288248E-2</c:v>
                </c:pt>
                <c:pt idx="206">
                  <c:v>3.3327574139092986E-2</c:v>
                </c:pt>
                <c:pt idx="207">
                  <c:v>3.2931912578113537E-2</c:v>
                </c:pt>
                <c:pt idx="208">
                  <c:v>3.2524962384225198E-2</c:v>
                </c:pt>
                <c:pt idx="209">
                  <c:v>3.2106864802404336E-2</c:v>
                </c:pt>
                <c:pt idx="210">
                  <c:v>3.1677764313476547E-2</c:v>
                </c:pt>
                <c:pt idx="211">
                  <c:v>3.1237808274132715E-2</c:v>
                </c:pt>
                <c:pt idx="212">
                  <c:v>3.0787146546999374E-2</c:v>
                </c:pt>
                <c:pt idx="213">
                  <c:v>3.0325931122632842E-2</c:v>
                </c:pt>
                <c:pt idx="214">
                  <c:v>2.9854315735360626E-2</c:v>
                </c:pt>
                <c:pt idx="215">
                  <c:v>2.9372455474920327E-2</c:v>
                </c:pt>
                <c:pt idx="216">
                  <c:v>2.8880506395849066E-2</c:v>
                </c:pt>
                <c:pt idx="217">
                  <c:v>2.837862512655236E-2</c:v>
                </c:pt>
                <c:pt idx="218">
                  <c:v>2.7866968479938643E-2</c:v>
                </c:pt>
                <c:pt idx="219">
                  <c:v>2.734569306743926E-2</c:v>
                </c:pt>
                <c:pt idx="220">
                  <c:v>2.6814954918153333E-2</c:v>
                </c:pt>
                <c:pt idx="221">
                  <c:v>2.6274909104758961E-2</c:v>
                </c:pt>
                <c:pt idx="222">
                  <c:v>2.5725709377724199E-2</c:v>
                </c:pt>
                <c:pt idx="223">
                  <c:v>2.516750780923082E-2</c:v>
                </c:pt>
                <c:pt idx="224">
                  <c:v>2.4600454448099312E-2</c:v>
                </c:pt>
                <c:pt idx="225">
                  <c:v>2.4024696986872408E-2</c:v>
                </c:pt>
                <c:pt idx="226">
                  <c:v>2.3440380442079779E-2</c:v>
                </c:pt>
                <c:pt idx="227">
                  <c:v>2.2847646848575796E-2</c:v>
                </c:pt>
                <c:pt idx="228">
                  <c:v>2.2246634968706505E-2</c:v>
                </c:pt>
                <c:pt idx="229">
                  <c:v>2.1637480016937164E-2</c:v>
                </c:pt>
                <c:pt idx="230">
                  <c:v>2.1020313400444461E-2</c:v>
                </c:pt>
                <c:pt idx="231">
                  <c:v>2.0395262476062222E-2</c:v>
                </c:pt>
                <c:pt idx="232">
                  <c:v>1.9762450323857608E-2</c:v>
                </c:pt>
                <c:pt idx="233">
                  <c:v>1.9121995537513179E-2</c:v>
                </c:pt>
                <c:pt idx="234">
                  <c:v>1.8474012031596161E-2</c:v>
                </c:pt>
                <c:pt idx="235">
                  <c:v>1.7818608865713043E-2</c:v>
                </c:pt>
                <c:pt idx="236">
                  <c:v>1.7155890085472345E-2</c:v>
                </c:pt>
                <c:pt idx="237">
                  <c:v>1.6485954580115085E-2</c:v>
                </c:pt>
                <c:pt idx="238">
                  <c:v>1.5808895956616824E-2</c:v>
                </c:pt>
                <c:pt idx="239">
                  <c:v>1.5124802430022604E-2</c:v>
                </c:pt>
                <c:pt idx="240">
                  <c:v>1.4433756729740668E-2</c:v>
                </c:pt>
                <c:pt idx="241">
                  <c:v>1.3735836021496367E-2</c:v>
                </c:pt>
                <c:pt idx="242">
                  <c:v>1.3031111844633434E-2</c:v>
                </c:pt>
                <c:pt idx="243">
                  <c:v>1.2319650064442609E-2</c:v>
                </c:pt>
                <c:pt idx="244">
                  <c:v>1.160151083920226E-2</c:v>
                </c:pt>
                <c:pt idx="245">
                  <c:v>1.0876748601625791E-2</c:v>
                </c:pt>
                <c:pt idx="246">
                  <c:v>1.0145412054431266E-2</c:v>
                </c:pt>
                <c:pt idx="247">
                  <c:v>9.4075441797754466E-3</c:v>
                </c:pt>
                <c:pt idx="248">
                  <c:v>8.6631822623305724E-3</c:v>
                </c:pt>
                <c:pt idx="249">
                  <c:v>7.9123579258232532E-3</c:v>
                </c:pt>
                <c:pt idx="250">
                  <c:v>7.1550971829046064E-3</c:v>
                </c:pt>
                <c:pt idx="251">
                  <c:v>6.3914204982764115E-3</c:v>
                </c:pt>
                <c:pt idx="252">
                  <c:v>5.6213428650594794E-3</c:v>
                </c:pt>
                <c:pt idx="253">
                  <c:v>4.8448738944596465E-3</c:v>
                </c:pt>
                <c:pt idx="254">
                  <c:v>4.0620179188600681E-3</c:v>
                </c:pt>
                <c:pt idx="255">
                  <c:v>3.2727741085492937E-3</c:v>
                </c:pt>
                <c:pt idx="256">
                  <c:v>2.4771366023798279E-3</c:v>
                </c:pt>
                <c:pt idx="257">
                  <c:v>1.6750946527448107E-3</c:v>
                </c:pt>
                <c:pt idx="258">
                  <c:v>8.6663278535682535E-4</c:v>
                </c:pt>
                <c:pt idx="259">
                  <c:v>5.1730974416937601E-5</c:v>
                </c:pt>
                <c:pt idx="260">
                  <c:v>-7.6963516612837588E-4</c:v>
                </c:pt>
                <c:pt idx="261">
                  <c:v>-1.5974941744303153E-3</c:v>
                </c:pt>
                <c:pt idx="262">
                  <c:v>-2.4318785147455324E-3</c:v>
                </c:pt>
                <c:pt idx="263">
                  <c:v>-3.2728243325468483E-3</c:v>
                </c:pt>
                <c:pt idx="264">
                  <c:v>-4.1203711895392552E-3</c:v>
                </c:pt>
                <c:pt idx="265">
                  <c:v>-4.9745617772438151E-3</c:v>
                </c:pt>
                <c:pt idx="266">
                  <c:v>-5.8354416076618612E-3</c:v>
                </c:pt>
                <c:pt idx="267">
                  <c:v>-6.7030586793783431E-3</c:v>
                </c:pt>
                <c:pt idx="268">
                  <c:v>-7.5774631172993417E-3</c:v>
                </c:pt>
                <c:pt idx="269">
                  <c:v>-8.458706784049027E-3</c:v>
                </c:pt>
                <c:pt idx="270">
                  <c:v>-9.3468428608740294E-3</c:v>
                </c:pt>
                <c:pt idx="271">
                  <c:v>-1.0241925395716677E-2</c:v>
                </c:pt>
                <c:pt idx="272">
                  <c:v>-1.1144008815927066E-2</c:v>
                </c:pt>
                <c:pt idx="273">
                  <c:v>-1.2053147402882212E-2</c:v>
                </c:pt>
                <c:pt idx="274">
                  <c:v>-1.2969394725574327E-2</c:v>
                </c:pt>
                <c:pt idx="275">
                  <c:v>-1.3892803030013827E-2</c:v>
                </c:pt>
                <c:pt idx="276">
                  <c:v>-1.4823422581073687E-2</c:v>
                </c:pt>
                <c:pt idx="277">
                  <c:v>-1.576130095317425E-2</c:v>
                </c:pt>
                <c:pt idx="278">
                  <c:v>-1.6706482265976662E-2</c:v>
                </c:pt>
                <c:pt idx="279">
                  <c:v>-1.7659006361020017E-2</c:v>
                </c:pt>
                <c:pt idx="280">
                  <c:v>-1.8618907914999427E-2</c:v>
                </c:pt>
                <c:pt idx="281">
                  <c:v>-1.9586215485149057E-2</c:v>
                </c:pt>
                <c:pt idx="282">
                  <c:v>-2.056095048195988E-2</c:v>
                </c:pt>
                <c:pt idx="283">
                  <c:v>-2.1543126064236823E-2</c:v>
                </c:pt>
                <c:pt idx="284">
                  <c:v>-2.2532745951281422E-2</c:v>
                </c:pt>
                <c:pt idx="285">
                  <c:v>-2.3529803146784111E-2</c:v>
                </c:pt>
                <c:pt idx="286">
                  <c:v>-2.4534278568825306E-2</c:v>
                </c:pt>
                <c:pt idx="287">
                  <c:v>-2.5546139580224923E-2</c:v>
                </c:pt>
                <c:pt idx="288">
                  <c:v>-2.65653384133527E-2</c:v>
                </c:pt>
                <c:pt idx="289">
                  <c:v>-2.7591810483422501E-2</c:v>
                </c:pt>
                <c:pt idx="290">
                  <c:v>-2.8625472584255865E-2</c:v>
                </c:pt>
                <c:pt idx="291">
                  <c:v>-2.9666220960519074E-2</c:v>
                </c:pt>
                <c:pt idx="292">
                  <c:v>-3.0713929250531076E-2</c:v>
                </c:pt>
                <c:pt idx="293">
                  <c:v>-3.1768446293914399E-2</c:v>
                </c:pt>
                <c:pt idx="294">
                  <c:v>-3.2829593798639506E-2</c:v>
                </c:pt>
                <c:pt idx="295">
                  <c:v>-3.3897163862406349E-2</c:v>
                </c:pt>
                <c:pt idx="296">
                  <c:v>-3.4970916343836971E-2</c:v>
                </c:pt>
                <c:pt idx="297">
                  <c:v>-3.6050576079641461E-2</c:v>
                </c:pt>
                <c:pt idx="298">
                  <c:v>-3.7135829944785495E-2</c:v>
                </c:pt>
                <c:pt idx="299">
                  <c:v>-3.822632375376242E-2</c:v>
                </c:pt>
                <c:pt idx="300">
                  <c:v>-3.9321659002376809E-2</c:v>
                </c:pt>
                <c:pt idx="301">
                  <c:v>-4.0421389451014297E-2</c:v>
                </c:pt>
                <c:pt idx="302">
                  <c:v>-4.1525017552229704E-2</c:v>
                </c:pt>
                <c:pt idx="303">
                  <c:v>-4.2631990727670058E-2</c:v>
                </c:pt>
                <c:pt idx="304">
                  <c:v>-4.3741697501888756E-2</c:v>
                </c:pt>
                <c:pt idx="305">
                  <c:v>-4.4853463503538603E-2</c:v>
                </c:pt>
                <c:pt idx="306">
                  <c:v>-4.5966547347788989E-2</c:v>
                </c:pt>
                <c:pt idx="307">
                  <c:v>-4.708013641762257E-2</c:v>
                </c:pt>
                <c:pt idx="308">
                  <c:v>-4.8193342565969119E-2</c:v>
                </c:pt>
                <c:pt idx="309">
                  <c:v>-4.9305197765443391E-2</c:v>
                </c:pt>
                <c:pt idx="310">
                  <c:v>-5.0414649737800049E-2</c:v>
                </c:pt>
                <c:pt idx="311">
                  <c:v>-5.1520557601106937E-2</c:v>
                </c:pt>
                <c:pt idx="312">
                  <c:v>-5.2621687579078244E-2</c:v>
                </c:pt>
                <c:pt idx="313">
                  <c:v>-5.3716708823985111E-2</c:v>
                </c:pt>
                <c:pt idx="314">
                  <c:v>-5.4804189412051202E-2</c:v>
                </c:pt>
                <c:pt idx="315">
                  <c:v>-5.5882592578201239E-2</c:v>
                </c:pt>
                <c:pt idx="316">
                  <c:v>-5.6950273265386119E-2</c:v>
                </c:pt>
                <c:pt idx="317">
                  <c:v>-5.8005475072377632E-2</c:v>
                </c:pt>
                <c:pt idx="318">
                  <c:v>-5.9046327692769095E-2</c:v>
                </c:pt>
                <c:pt idx="319">
                  <c:v>-6.0070844946789222E-2</c:v>
                </c:pt>
                <c:pt idx="320">
                  <c:v>-6.1076923516223458E-2</c:v>
                </c:pt>
                <c:pt idx="321">
                  <c:v>-6.2062342501012176E-2</c:v>
                </c:pt>
                <c:pt idx="322">
                  <c:v>-6.3024763923660604E-2</c:v>
                </c:pt>
                <c:pt idx="323">
                  <c:v>-6.3961734314128812E-2</c:v>
                </c:pt>
                <c:pt idx="324">
                  <c:v>-6.4870687512986636E-2</c:v>
                </c:pt>
                <c:pt idx="325">
                  <c:v>-6.5748948833896412E-2</c:v>
                </c:pt>
                <c:pt idx="326">
                  <c:v>-6.6593740727462519E-2</c:v>
                </c:pt>
                <c:pt idx="327">
                  <c:v>-6.7402190086658917E-2</c:v>
                </c:pt>
                <c:pt idx="328">
                  <c:v>-6.8171337328896131E-2</c:v>
                </c:pt>
                <c:pt idx="329">
                  <c:v>-6.8898147380780886E-2</c:v>
                </c:pt>
                <c:pt idx="330">
                  <c:v>-6.9579522678236042E-2</c:v>
                </c:pt>
                <c:pt idx="331">
                  <c:v>-7.0212318276391975E-2</c:v>
                </c:pt>
                <c:pt idx="332">
                  <c:v>-7.0793359140099058E-2</c:v>
                </c:pt>
                <c:pt idx="333">
                  <c:v>-7.131945965670422E-2</c:v>
                </c:pt>
                <c:pt idx="334">
                  <c:v>-7.1787445377659714E-2</c:v>
                </c:pt>
                <c:pt idx="335">
                  <c:v>-7.2194176954534964E-2</c:v>
                </c:pt>
                <c:pt idx="336">
                  <c:v>-7.2536576188223498E-2</c:v>
                </c:pt>
                <c:pt idx="337">
                  <c:v>-7.2811654057954825E-2</c:v>
                </c:pt>
                <c:pt idx="338">
                  <c:v>-7.3016540539788607E-2</c:v>
                </c:pt>
                <c:pt idx="339">
                  <c:v>-7.3148515963527491E-2</c:v>
                </c:pt>
                <c:pt idx="340">
                  <c:v>-7.320504359371241E-2</c:v>
                </c:pt>
                <c:pt idx="341">
                  <c:v>-7.3183803056130925E-2</c:v>
                </c:pt>
                <c:pt idx="342">
                  <c:v>-7.3082724167993898E-2</c:v>
                </c:pt>
                <c:pt idx="343">
                  <c:v>-7.2900020669782267E-2</c:v>
                </c:pt>
                <c:pt idx="344">
                  <c:v>-7.2634223302165457E-2</c:v>
                </c:pt>
                <c:pt idx="345">
                  <c:v>-7.2284211624906933E-2</c:v>
                </c:pt>
                <c:pt idx="346">
                  <c:v>-7.1849243938947469E-2</c:v>
                </c:pt>
                <c:pt idx="347">
                  <c:v>-7.1328984650479668E-2</c:v>
                </c:pt>
                <c:pt idx="348">
                  <c:v>-7.0723528409198613E-2</c:v>
                </c:pt>
                <c:pt idx="349">
                  <c:v>-7.0033420364112892E-2</c:v>
                </c:pt>
                <c:pt idx="350">
                  <c:v>-6.9259671910934045E-2</c:v>
                </c:pt>
                <c:pt idx="351">
                  <c:v>-6.8403771356107548E-2</c:v>
                </c:pt>
                <c:pt idx="352">
                  <c:v>-6.7467688994262781E-2</c:v>
                </c:pt>
                <c:pt idx="353">
                  <c:v>-6.6453876187634042E-2</c:v>
                </c:pt>
                <c:pt idx="354">
                  <c:v>-6.5365258146352551E-2</c:v>
                </c:pt>
                <c:pt idx="355">
                  <c:v>-6.4205220234998556E-2</c:v>
                </c:pt>
                <c:pt idx="356">
                  <c:v>-6.2977587770145477E-2</c:v>
                </c:pt>
                <c:pt idx="357">
                  <c:v>-6.1686599421709933E-2</c:v>
                </c:pt>
                <c:pt idx="358">
                  <c:v>-6.0336874483015786E-2</c:v>
                </c:pt>
                <c:pt idx="359">
                  <c:v>-5.893337442537825E-2</c:v>
                </c:pt>
                <c:pt idx="360">
                  <c:v>-5.7481359297311949E-2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1C-471B-A681-70408AF1A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772296"/>
        <c:axId val="719775576"/>
      </c:lineChart>
      <c:catAx>
        <c:axId val="719772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9775576"/>
        <c:crosses val="autoZero"/>
        <c:auto val="1"/>
        <c:lblAlgn val="ctr"/>
        <c:lblOffset val="100"/>
        <c:noMultiLvlLbl val="0"/>
      </c:catAx>
      <c:valAx>
        <c:axId val="71977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977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0</xdr:row>
      <xdr:rowOff>175260</xdr:rowOff>
    </xdr:from>
    <xdr:to>
      <xdr:col>17</xdr:col>
      <xdr:colOff>114300</xdr:colOff>
      <xdr:row>14</xdr:row>
      <xdr:rowOff>53340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A48E9121-5974-42D8-B982-8673DA210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121920</xdr:colOff>
      <xdr:row>14</xdr:row>
      <xdr:rowOff>129540</xdr:rowOff>
    </xdr:from>
    <xdr:to>
      <xdr:col>17</xdr:col>
      <xdr:colOff>129540</xdr:colOff>
      <xdr:row>27</xdr:row>
      <xdr:rowOff>152400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52A27EDC-8028-4D5E-8CDE-1E935FE57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0</xdr:row>
      <xdr:rowOff>53340</xdr:rowOff>
    </xdr:from>
    <xdr:to>
      <xdr:col>16</xdr:col>
      <xdr:colOff>53340</xdr:colOff>
      <xdr:row>13</xdr:row>
      <xdr:rowOff>106680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315A1F45-1F48-4F74-B431-A4AB4E20E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563880</xdr:colOff>
      <xdr:row>13</xdr:row>
      <xdr:rowOff>137160</xdr:rowOff>
    </xdr:from>
    <xdr:to>
      <xdr:col>16</xdr:col>
      <xdr:colOff>129540</xdr:colOff>
      <xdr:row>27</xdr:row>
      <xdr:rowOff>38100</xdr:rowOff>
    </xdr:to>
    <xdr:graphicFrame macro="">
      <xdr:nvGraphicFramePr>
        <xdr:cNvPr id="11" name="Grafik 10">
          <a:extLst>
            <a:ext uri="{FF2B5EF4-FFF2-40B4-BE49-F238E27FC236}">
              <a16:creationId xmlns:a16="http://schemas.microsoft.com/office/drawing/2014/main" id="{B9D83E21-F2E2-463D-A0D3-559C07508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424643</xdr:colOff>
      <xdr:row>15</xdr:row>
      <xdr:rowOff>15240</xdr:rowOff>
    </xdr:from>
    <xdr:to>
      <xdr:col>46</xdr:col>
      <xdr:colOff>312420</xdr:colOff>
      <xdr:row>29</xdr:row>
      <xdr:rowOff>129540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7DD86FAE-D219-418F-85AD-5A7E2C8A8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510540</xdr:colOff>
      <xdr:row>0</xdr:row>
      <xdr:rowOff>45720</xdr:rowOff>
    </xdr:from>
    <xdr:to>
      <xdr:col>42</xdr:col>
      <xdr:colOff>411480</xdr:colOff>
      <xdr:row>14</xdr:row>
      <xdr:rowOff>160020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11F9D1D3-FDB1-4A20-8B9F-D8CD52310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426720</xdr:colOff>
      <xdr:row>0</xdr:row>
      <xdr:rowOff>45720</xdr:rowOff>
    </xdr:from>
    <xdr:to>
      <xdr:col>46</xdr:col>
      <xdr:colOff>320040</xdr:colOff>
      <xdr:row>14</xdr:row>
      <xdr:rowOff>152400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9BD96CE6-7E89-460A-A2EC-F231D5B948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518160</xdr:colOff>
      <xdr:row>15</xdr:row>
      <xdr:rowOff>7620</xdr:rowOff>
    </xdr:from>
    <xdr:to>
      <xdr:col>42</xdr:col>
      <xdr:colOff>411480</xdr:colOff>
      <xdr:row>29</xdr:row>
      <xdr:rowOff>121920</xdr:rowOff>
    </xdr:to>
    <xdr:graphicFrame macro="">
      <xdr:nvGraphicFramePr>
        <xdr:cNvPr id="12" name="Grafik 11">
          <a:extLst>
            <a:ext uri="{FF2B5EF4-FFF2-40B4-BE49-F238E27FC236}">
              <a16:creationId xmlns:a16="http://schemas.microsoft.com/office/drawing/2014/main" id="{0CE14C60-9C3B-4EEA-B4E7-848F2B124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81F1-B17F-4475-9509-4D94612ABE12}">
  <dimension ref="A1:G362"/>
  <sheetViews>
    <sheetView workbookViewId="0">
      <selection activeCell="H361" sqref="H361"/>
    </sheetView>
  </sheetViews>
  <sheetFormatPr defaultRowHeight="14.4" x14ac:dyDescent="0.3"/>
  <cols>
    <col min="1" max="4" width="8.88671875" style="1"/>
    <col min="5" max="5" width="14.109375" style="1" customWidth="1"/>
    <col min="6" max="6" width="13.6640625" style="1" customWidth="1"/>
    <col min="7" max="7" width="13.886718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30</v>
      </c>
      <c r="B2" s="1">
        <v>40</v>
      </c>
      <c r="C2" s="1">
        <v>5</v>
      </c>
      <c r="D2" s="1">
        <v>0</v>
      </c>
      <c r="E2" s="1">
        <f>RADIANS(D2)</f>
        <v>0</v>
      </c>
      <c r="F2" s="1">
        <f>ASIN((C2-(A2*SIN(E2)))/B2)</f>
        <v>0.12532783116806537</v>
      </c>
      <c r="G2" s="1">
        <f>(A2*COS(E2))+(B2*COS(F2))</f>
        <v>69.686269665968865</v>
      </c>
    </row>
    <row r="3" spans="1:7" x14ac:dyDescent="0.3">
      <c r="A3" s="1">
        <v>30</v>
      </c>
      <c r="B3" s="1">
        <v>40</v>
      </c>
      <c r="C3" s="1">
        <v>5</v>
      </c>
      <c r="D3" s="1">
        <v>1</v>
      </c>
      <c r="E3" s="1">
        <f t="shared" ref="E3:E66" si="0">RADIANS(D3)</f>
        <v>1.7453292519943295E-2</v>
      </c>
      <c r="F3" s="1">
        <f t="shared" ref="F3:F66" si="1">ASIN((C3-(A3*SIN(E3)))/B3)</f>
        <v>0.11214561655896342</v>
      </c>
      <c r="G3" s="1">
        <f t="shared" ref="G3:G66" si="2">(A3*COS(E3))+(B3*COS(F3))</f>
        <v>69.744161577694427</v>
      </c>
    </row>
    <row r="4" spans="1:7" x14ac:dyDescent="0.3">
      <c r="A4" s="1">
        <v>30</v>
      </c>
      <c r="B4" s="1">
        <v>40</v>
      </c>
      <c r="C4" s="1">
        <v>5</v>
      </c>
      <c r="D4" s="1">
        <v>2</v>
      </c>
      <c r="E4" s="1">
        <f t="shared" si="0"/>
        <v>3.4906585039886591E-2</v>
      </c>
      <c r="F4" s="1">
        <f t="shared" si="1"/>
        <v>9.8986950855739511E-2</v>
      </c>
      <c r="G4" s="1">
        <f t="shared" si="2"/>
        <v>69.785916444465798</v>
      </c>
    </row>
    <row r="5" spans="1:7" x14ac:dyDescent="0.3">
      <c r="A5" s="1">
        <v>30</v>
      </c>
      <c r="B5" s="1">
        <v>40</v>
      </c>
      <c r="C5" s="1">
        <v>5</v>
      </c>
      <c r="D5" s="1">
        <v>3</v>
      </c>
      <c r="E5" s="1">
        <f t="shared" si="0"/>
        <v>5.235987755982989E-2</v>
      </c>
      <c r="F5" s="1">
        <f t="shared" si="1"/>
        <v>8.5853462315015339E-2</v>
      </c>
      <c r="G5" s="1">
        <f t="shared" si="2"/>
        <v>69.811560228802009</v>
      </c>
    </row>
    <row r="6" spans="1:7" x14ac:dyDescent="0.3">
      <c r="A6" s="1">
        <v>30</v>
      </c>
      <c r="B6" s="1">
        <v>40</v>
      </c>
      <c r="C6" s="1">
        <v>5</v>
      </c>
      <c r="D6" s="1">
        <v>4</v>
      </c>
      <c r="E6" s="1">
        <f t="shared" si="0"/>
        <v>6.9813170079773182E-2</v>
      </c>
      <c r="F6" s="1">
        <f t="shared" si="1"/>
        <v>7.2746791546204531E-2</v>
      </c>
      <c r="G6" s="1">
        <f t="shared" si="2"/>
        <v>69.821126263083983</v>
      </c>
    </row>
    <row r="7" spans="1:7" x14ac:dyDescent="0.3">
      <c r="A7" s="1">
        <v>30</v>
      </c>
      <c r="B7" s="1">
        <v>40</v>
      </c>
      <c r="C7" s="1">
        <v>5</v>
      </c>
      <c r="D7" s="1">
        <v>5</v>
      </c>
      <c r="E7" s="1">
        <f t="shared" si="0"/>
        <v>8.7266462599716474E-2</v>
      </c>
      <c r="F7" s="1">
        <f t="shared" si="1"/>
        <v>5.9668593393736633E-2</v>
      </c>
      <c r="G7" s="1">
        <f t="shared" si="2"/>
        <v>69.814655246207337</v>
      </c>
    </row>
    <row r="8" spans="1:7" x14ac:dyDescent="0.3">
      <c r="A8" s="1">
        <v>30</v>
      </c>
      <c r="B8" s="1">
        <v>40</v>
      </c>
      <c r="C8" s="1">
        <v>5</v>
      </c>
      <c r="D8" s="1">
        <v>6</v>
      </c>
      <c r="E8" s="1">
        <f t="shared" si="0"/>
        <v>0.10471975511965978</v>
      </c>
      <c r="F8" s="1">
        <f t="shared" si="1"/>
        <v>4.662053880718587E-2</v>
      </c>
      <c r="G8" s="1">
        <f t="shared" si="2"/>
        <v>69.792195241024359</v>
      </c>
    </row>
    <row r="9" spans="1:7" x14ac:dyDescent="0.3">
      <c r="A9" s="1">
        <v>30</v>
      </c>
      <c r="B9" s="1">
        <v>40</v>
      </c>
      <c r="C9" s="1">
        <v>5</v>
      </c>
      <c r="D9" s="1">
        <v>7</v>
      </c>
      <c r="E9" s="1">
        <f t="shared" si="0"/>
        <v>0.12217304763960307</v>
      </c>
      <c r="F9" s="1">
        <f t="shared" si="1"/>
        <v>3.3604316702050538E-2</v>
      </c>
      <c r="G9" s="1">
        <f t="shared" si="2"/>
        <v>69.75380167248241</v>
      </c>
    </row>
    <row r="10" spans="1:7" x14ac:dyDescent="0.3">
      <c r="A10" s="1">
        <v>30</v>
      </c>
      <c r="B10" s="1">
        <v>40</v>
      </c>
      <c r="C10" s="1">
        <v>5</v>
      </c>
      <c r="D10" s="1">
        <v>8</v>
      </c>
      <c r="E10" s="1">
        <f t="shared" si="0"/>
        <v>0.13962634015954636</v>
      </c>
      <c r="F10" s="1">
        <f t="shared" si="1"/>
        <v>2.0621635813718078E-2</v>
      </c>
      <c r="G10" s="1">
        <f t="shared" si="2"/>
        <v>69.699537326368741</v>
      </c>
    </row>
    <row r="11" spans="1:7" x14ac:dyDescent="0.3">
      <c r="A11" s="1">
        <v>30</v>
      </c>
      <c r="B11" s="1">
        <v>40</v>
      </c>
      <c r="C11" s="1">
        <v>5</v>
      </c>
      <c r="D11" s="1">
        <v>9</v>
      </c>
      <c r="E11" s="1">
        <f t="shared" si="0"/>
        <v>0.15707963267948966</v>
      </c>
      <c r="F11" s="1">
        <f t="shared" si="1"/>
        <v>7.6742265469389335E-3</v>
      </c>
      <c r="G11" s="1">
        <f t="shared" si="2"/>
        <v>69.629472348573046</v>
      </c>
    </row>
    <row r="12" spans="1:7" x14ac:dyDescent="0.3">
      <c r="A12" s="1">
        <v>30</v>
      </c>
      <c r="B12" s="1">
        <v>40</v>
      </c>
      <c r="C12" s="1">
        <v>5</v>
      </c>
      <c r="D12" s="1">
        <v>10</v>
      </c>
      <c r="E12" s="1">
        <f t="shared" si="0"/>
        <v>0.17453292519943295</v>
      </c>
      <c r="F12" s="1">
        <f t="shared" si="1"/>
        <v>-5.2361571770836047E-3</v>
      </c>
      <c r="G12" s="1">
        <f t="shared" si="2"/>
        <v>69.543684244779428</v>
      </c>
    </row>
    <row r="13" spans="1:7" x14ac:dyDescent="0.3">
      <c r="A13" s="1">
        <v>30</v>
      </c>
      <c r="B13" s="1">
        <v>40</v>
      </c>
      <c r="C13" s="1">
        <v>5</v>
      </c>
      <c r="D13" s="1">
        <v>11</v>
      </c>
      <c r="E13" s="1">
        <f t="shared" si="0"/>
        <v>0.19198621771937624</v>
      </c>
      <c r="F13" s="1">
        <f t="shared" si="1"/>
        <v>-1.8107736074101394E-2</v>
      </c>
      <c r="G13" s="1">
        <f t="shared" si="2"/>
        <v>69.442257880499909</v>
      </c>
    </row>
    <row r="14" spans="1:7" x14ac:dyDescent="0.3">
      <c r="A14" s="1">
        <v>30</v>
      </c>
      <c r="B14" s="1">
        <v>40</v>
      </c>
      <c r="C14" s="1">
        <v>5</v>
      </c>
      <c r="D14" s="1">
        <v>12</v>
      </c>
      <c r="E14" s="1">
        <f t="shared" si="0"/>
        <v>0.20943951023931956</v>
      </c>
      <c r="F14" s="1">
        <f t="shared" si="1"/>
        <v>-3.0938703649066937E-2</v>
      </c>
      <c r="G14" s="1">
        <f t="shared" si="2"/>
        <v>69.325285481359614</v>
      </c>
    </row>
    <row r="15" spans="1:7" x14ac:dyDescent="0.3">
      <c r="A15" s="1">
        <v>30</v>
      </c>
      <c r="B15" s="1">
        <v>40</v>
      </c>
      <c r="C15" s="1">
        <v>5</v>
      </c>
      <c r="D15" s="1">
        <v>13</v>
      </c>
      <c r="E15" s="1">
        <f t="shared" si="0"/>
        <v>0.22689280275926285</v>
      </c>
      <c r="F15" s="1">
        <f t="shared" si="1"/>
        <v>-4.3727224345793785E-2</v>
      </c>
      <c r="G15" s="1">
        <f t="shared" si="2"/>
        <v>69.192866633542707</v>
      </c>
    </row>
    <row r="16" spans="1:7" x14ac:dyDescent="0.3">
      <c r="A16" s="1">
        <v>30</v>
      </c>
      <c r="B16" s="1">
        <v>40</v>
      </c>
      <c r="C16" s="1">
        <v>5</v>
      </c>
      <c r="D16" s="1">
        <v>14</v>
      </c>
      <c r="E16" s="1">
        <f t="shared" si="0"/>
        <v>0.24434609527920614</v>
      </c>
      <c r="F16" s="1">
        <f t="shared" si="1"/>
        <v>-5.647143169285352E-2</v>
      </c>
      <c r="G16" s="1">
        <f t="shared" si="2"/>
        <v>69.045108284304618</v>
      </c>
    </row>
    <row r="17" spans="1:7" x14ac:dyDescent="0.3">
      <c r="A17" s="1">
        <v>30</v>
      </c>
      <c r="B17" s="1">
        <v>40</v>
      </c>
      <c r="C17" s="1">
        <v>5</v>
      </c>
      <c r="D17" s="1">
        <v>15</v>
      </c>
      <c r="E17" s="1">
        <f t="shared" si="0"/>
        <v>0.26179938779914941</v>
      </c>
      <c r="F17" s="1">
        <f t="shared" si="1"/>
        <v>-6.9169426444790016E-2</v>
      </c>
      <c r="G17" s="1">
        <f t="shared" si="2"/>
        <v>68.882124742452191</v>
      </c>
    </row>
    <row r="18" spans="1:7" x14ac:dyDescent="0.3">
      <c r="A18" s="1">
        <v>30</v>
      </c>
      <c r="B18" s="1">
        <v>40</v>
      </c>
      <c r="C18" s="1">
        <v>5</v>
      </c>
      <c r="D18" s="1">
        <v>16</v>
      </c>
      <c r="E18" s="1">
        <f t="shared" si="0"/>
        <v>0.27925268031909273</v>
      </c>
      <c r="F18" s="1">
        <f t="shared" si="1"/>
        <v>-8.181927471800407E-2</v>
      </c>
      <c r="G18" s="1">
        <f t="shared" si="2"/>
        <v>68.704037678688834</v>
      </c>
    </row>
    <row r="19" spans="1:7" x14ac:dyDescent="0.3">
      <c r="A19" s="1">
        <v>30</v>
      </c>
      <c r="B19" s="1">
        <v>40</v>
      </c>
      <c r="C19" s="1">
        <v>5</v>
      </c>
      <c r="D19" s="1">
        <v>17</v>
      </c>
      <c r="E19" s="1">
        <f t="shared" si="0"/>
        <v>0.29670597283903605</v>
      </c>
      <c r="F19" s="1">
        <f t="shared" si="1"/>
        <v>-9.4419006120949944E-2</v>
      </c>
      <c r="G19" s="1">
        <f t="shared" si="2"/>
        <v>68.510976125715047</v>
      </c>
    </row>
    <row r="20" spans="1:7" x14ac:dyDescent="0.3">
      <c r="A20" s="1">
        <v>30</v>
      </c>
      <c r="B20" s="1">
        <v>40</v>
      </c>
      <c r="C20" s="1">
        <v>5</v>
      </c>
      <c r="D20" s="1">
        <v>18</v>
      </c>
      <c r="E20" s="1">
        <f t="shared" si="0"/>
        <v>0.31415926535897931</v>
      </c>
      <c r="F20" s="1">
        <f t="shared" si="1"/>
        <v>-0.10696661187859244</v>
      </c>
      <c r="G20" s="1">
        <f t="shared" si="2"/>
        <v>68.303076477968006</v>
      </c>
    </row>
    <row r="21" spans="1:7" x14ac:dyDescent="0.3">
      <c r="A21" s="1">
        <v>30</v>
      </c>
      <c r="B21" s="1">
        <v>40</v>
      </c>
      <c r="C21" s="1">
        <v>5</v>
      </c>
      <c r="D21" s="1">
        <v>19</v>
      </c>
      <c r="E21" s="1">
        <f t="shared" si="0"/>
        <v>0.33161255787892263</v>
      </c>
      <c r="F21" s="1">
        <f t="shared" si="1"/>
        <v>-0.11946004295140229</v>
      </c>
      <c r="G21" s="1">
        <f t="shared" si="2"/>
        <v>68.080482490874886</v>
      </c>
    </row>
    <row r="22" spans="1:7" x14ac:dyDescent="0.3">
      <c r="A22" s="1">
        <v>30</v>
      </c>
      <c r="B22" s="1">
        <v>40</v>
      </c>
      <c r="C22" s="1">
        <v>5</v>
      </c>
      <c r="D22" s="1">
        <v>20</v>
      </c>
      <c r="E22" s="1">
        <f t="shared" si="0"/>
        <v>0.3490658503988659</v>
      </c>
      <c r="F22" s="1">
        <f t="shared" si="1"/>
        <v>-0.13189720814951464</v>
      </c>
      <c r="G22" s="1">
        <f t="shared" si="2"/>
        <v>67.843345279485419</v>
      </c>
    </row>
    <row r="23" spans="1:7" x14ac:dyDescent="0.3">
      <c r="A23" s="1">
        <v>30</v>
      </c>
      <c r="B23" s="1">
        <v>40</v>
      </c>
      <c r="C23" s="1">
        <v>5</v>
      </c>
      <c r="D23" s="1">
        <v>21</v>
      </c>
      <c r="E23" s="1">
        <f t="shared" si="0"/>
        <v>0.36651914291880922</v>
      </c>
      <c r="F23" s="1">
        <f t="shared" si="1"/>
        <v>-0.14427597224305644</v>
      </c>
      <c r="G23" s="1">
        <f t="shared" si="2"/>
        <v>67.591823316337454</v>
      </c>
    </row>
    <row r="24" spans="1:7" x14ac:dyDescent="0.3">
      <c r="A24" s="1">
        <v>30</v>
      </c>
      <c r="B24" s="1">
        <v>40</v>
      </c>
      <c r="C24" s="1">
        <v>5</v>
      </c>
      <c r="D24" s="1">
        <v>22</v>
      </c>
      <c r="E24" s="1">
        <f t="shared" si="0"/>
        <v>0.38397243543875248</v>
      </c>
      <c r="F24" s="1">
        <f t="shared" si="1"/>
        <v>-0.15659415407004795</v>
      </c>
      <c r="G24" s="1">
        <f t="shared" si="2"/>
        <v>67.326082428397115</v>
      </c>
    </row>
    <row r="25" spans="1:7" x14ac:dyDescent="0.3">
      <c r="A25" s="1">
        <v>30</v>
      </c>
      <c r="B25" s="1">
        <v>40</v>
      </c>
      <c r="C25" s="1">
        <v>5</v>
      </c>
      <c r="D25" s="1">
        <v>23</v>
      </c>
      <c r="E25" s="1">
        <f t="shared" si="0"/>
        <v>0.4014257279586958</v>
      </c>
      <c r="F25" s="1">
        <f t="shared" si="1"/>
        <v>-0.16884952464371886</v>
      </c>
      <c r="G25" s="1">
        <f t="shared" si="2"/>
        <v>67.046295792901077</v>
      </c>
    </row>
    <row r="26" spans="1:7" x14ac:dyDescent="0.3">
      <c r="A26" s="1">
        <v>30</v>
      </c>
      <c r="B26" s="1">
        <v>40</v>
      </c>
      <c r="C26" s="1">
        <v>5</v>
      </c>
      <c r="D26" s="1">
        <v>24</v>
      </c>
      <c r="E26" s="1">
        <f t="shared" si="0"/>
        <v>0.41887902047863912</v>
      </c>
      <c r="F26" s="1">
        <f t="shared" si="1"/>
        <v>-0.18103980526154634</v>
      </c>
      <c r="G26" s="1">
        <f t="shared" si="2"/>
        <v>66.752643931912502</v>
      </c>
    </row>
    <row r="27" spans="1:7" x14ac:dyDescent="0.3">
      <c r="A27" s="1">
        <v>30</v>
      </c>
      <c r="B27" s="1">
        <v>40</v>
      </c>
      <c r="C27" s="1">
        <v>5</v>
      </c>
      <c r="D27" s="1">
        <v>25</v>
      </c>
      <c r="E27" s="1">
        <f t="shared" si="0"/>
        <v>0.43633231299858238</v>
      </c>
      <c r="F27" s="1">
        <f t="shared" si="1"/>
        <v>-0.19316266561882245</v>
      </c>
      <c r="G27" s="1">
        <f t="shared" si="2"/>
        <v>66.445314705385414</v>
      </c>
    </row>
    <row r="28" spans="1:7" x14ac:dyDescent="0.3">
      <c r="A28" s="1">
        <v>30</v>
      </c>
      <c r="B28" s="1">
        <v>40</v>
      </c>
      <c r="C28" s="1">
        <v>5</v>
      </c>
      <c r="D28" s="1">
        <v>26</v>
      </c>
      <c r="E28" s="1">
        <f t="shared" si="0"/>
        <v>0.4537856055185257</v>
      </c>
      <c r="F28" s="1">
        <f t="shared" si="1"/>
        <v>-0.20521572193009771</v>
      </c>
      <c r="G28" s="1">
        <f t="shared" si="2"/>
        <v>66.124503302512593</v>
      </c>
    </row>
    <row r="29" spans="1:7" x14ac:dyDescent="0.3">
      <c r="A29" s="1">
        <v>30</v>
      </c>
      <c r="B29" s="1">
        <v>40</v>
      </c>
      <c r="C29" s="1">
        <v>5</v>
      </c>
      <c r="D29" s="1">
        <v>27</v>
      </c>
      <c r="E29" s="1">
        <f t="shared" si="0"/>
        <v>0.47123889803846897</v>
      </c>
      <c r="F29" s="1">
        <f t="shared" si="1"/>
        <v>-0.21719653506242584</v>
      </c>
      <c r="G29" s="1">
        <f t="shared" si="2"/>
        <v>65.790412231111901</v>
      </c>
    </row>
    <row r="30" spans="1:7" x14ac:dyDescent="0.3">
      <c r="A30" s="1">
        <v>30</v>
      </c>
      <c r="B30" s="1">
        <v>40</v>
      </c>
      <c r="C30" s="1">
        <v>5</v>
      </c>
      <c r="D30" s="1">
        <v>28</v>
      </c>
      <c r="E30" s="1">
        <f t="shared" si="0"/>
        <v>0.48869219055841229</v>
      </c>
      <c r="F30" s="1">
        <f t="shared" si="1"/>
        <v>-0.22910260868495619</v>
      </c>
      <c r="G30" s="1">
        <f t="shared" si="2"/>
        <v>65.443251304782791</v>
      </c>
    </row>
    <row r="31" spans="1:7" x14ac:dyDescent="0.3">
      <c r="A31" s="1">
        <v>30</v>
      </c>
      <c r="B31" s="1">
        <v>40</v>
      </c>
      <c r="C31" s="1">
        <v>5</v>
      </c>
      <c r="D31" s="1">
        <v>29</v>
      </c>
      <c r="E31" s="1">
        <f t="shared" si="0"/>
        <v>0.50614548307835561</v>
      </c>
      <c r="F31" s="1">
        <f t="shared" si="1"/>
        <v>-0.24093138744008352</v>
      </c>
      <c r="G31" s="1">
        <f t="shared" si="2"/>
        <v>65.083237627540342</v>
      </c>
    </row>
    <row r="32" spans="1:7" x14ac:dyDescent="0.3">
      <c r="A32" s="1">
        <v>30</v>
      </c>
      <c r="B32" s="1">
        <v>40</v>
      </c>
      <c r="C32" s="1">
        <v>5</v>
      </c>
      <c r="D32" s="1">
        <v>30</v>
      </c>
      <c r="E32" s="1">
        <f t="shared" si="0"/>
        <v>0.52359877559829882</v>
      </c>
      <c r="F32" s="1">
        <f t="shared" si="1"/>
        <v>-0.25268025514207859</v>
      </c>
      <c r="G32" s="1">
        <f t="shared" si="2"/>
        <v>64.710595575607329</v>
      </c>
    </row>
    <row r="33" spans="1:7" x14ac:dyDescent="0.3">
      <c r="A33" s="1">
        <v>30</v>
      </c>
      <c r="B33" s="1">
        <v>40</v>
      </c>
      <c r="C33" s="1">
        <v>5</v>
      </c>
      <c r="D33" s="1">
        <v>31</v>
      </c>
      <c r="E33" s="1">
        <f t="shared" si="0"/>
        <v>0.54105206811824214</v>
      </c>
      <c r="F33" s="1">
        <f t="shared" si="1"/>
        <v>-0.2643465330098797</v>
      </c>
      <c r="G33" s="1">
        <f t="shared" si="2"/>
        <v>64.325556776016583</v>
      </c>
    </row>
    <row r="34" spans="1:7" x14ac:dyDescent="0.3">
      <c r="A34" s="1">
        <v>30</v>
      </c>
      <c r="B34" s="1">
        <v>40</v>
      </c>
      <c r="C34" s="1">
        <v>5</v>
      </c>
      <c r="D34" s="1">
        <v>32</v>
      </c>
      <c r="E34" s="1">
        <f t="shared" si="0"/>
        <v>0.55850536063818546</v>
      </c>
      <c r="F34" s="1">
        <f t="shared" si="1"/>
        <v>-0.27592747794153444</v>
      </c>
      <c r="G34" s="1">
        <f t="shared" si="2"/>
        <v>63.928360081644868</v>
      </c>
    </row>
    <row r="35" spans="1:7" x14ac:dyDescent="0.3">
      <c r="A35" s="1">
        <v>30</v>
      </c>
      <c r="B35" s="1">
        <v>40</v>
      </c>
      <c r="C35" s="1">
        <v>5</v>
      </c>
      <c r="D35" s="1">
        <v>33</v>
      </c>
      <c r="E35" s="1">
        <f t="shared" si="0"/>
        <v>0.57595865315812877</v>
      </c>
      <c r="F35" s="1">
        <f t="shared" si="1"/>
        <v>-0.28742028083864035</v>
      </c>
      <c r="G35" s="1">
        <f t="shared" si="2"/>
        <v>63.519251542266979</v>
      </c>
    </row>
    <row r="36" spans="1:7" x14ac:dyDescent="0.3">
      <c r="A36" s="1">
        <v>30</v>
      </c>
      <c r="B36" s="1">
        <v>40</v>
      </c>
      <c r="C36" s="1">
        <v>5</v>
      </c>
      <c r="D36" s="1">
        <v>34</v>
      </c>
      <c r="E36" s="1">
        <f t="shared" si="0"/>
        <v>0.59341194567807209</v>
      </c>
      <c r="F36" s="1">
        <f t="shared" si="1"/>
        <v>-0.2988220649900406</v>
      </c>
      <c r="G36" s="1">
        <f t="shared" si="2"/>
        <v>63.098484371183865</v>
      </c>
    </row>
    <row r="37" spans="1:7" x14ac:dyDescent="0.3">
      <c r="A37" s="1">
        <v>30</v>
      </c>
      <c r="B37" s="1">
        <v>40</v>
      </c>
      <c r="C37" s="1">
        <v>5</v>
      </c>
      <c r="D37" s="1">
        <v>35</v>
      </c>
      <c r="E37" s="1">
        <f t="shared" si="0"/>
        <v>0.6108652381980153</v>
      </c>
      <c r="F37" s="1">
        <f t="shared" si="1"/>
        <v>-0.31012988452499018</v>
      </c>
      <c r="G37" s="1">
        <f t="shared" si="2"/>
        <v>62.666318906942053</v>
      </c>
    </row>
    <row r="38" spans="1:7" x14ac:dyDescent="0.3">
      <c r="A38" s="1">
        <v>30</v>
      </c>
      <c r="B38" s="1">
        <v>40</v>
      </c>
      <c r="C38" s="1">
        <v>5</v>
      </c>
      <c r="D38" s="1">
        <v>36</v>
      </c>
      <c r="E38" s="1">
        <f t="shared" si="0"/>
        <v>0.62831853071795862</v>
      </c>
      <c r="F38" s="1">
        <f t="shared" si="1"/>
        <v>-0.32134072294702015</v>
      </c>
      <c r="G38" s="1">
        <f t="shared" si="2"/>
        <v>62.223022569622785</v>
      </c>
    </row>
    <row r="39" spans="1:7" x14ac:dyDescent="0.3">
      <c r="A39" s="1">
        <v>30</v>
      </c>
      <c r="B39" s="1">
        <v>40</v>
      </c>
      <c r="C39" s="1">
        <v>5</v>
      </c>
      <c r="D39" s="1">
        <v>37</v>
      </c>
      <c r="E39" s="1">
        <f t="shared" si="0"/>
        <v>0.64577182323790194</v>
      </c>
      <c r="F39" s="1">
        <f t="shared" si="1"/>
        <v>-0.33245149176077454</v>
      </c>
      <c r="G39" s="1">
        <f t="shared" si="2"/>
        <v>61.768869811139069</v>
      </c>
    </row>
    <row r="40" spans="1:7" x14ac:dyDescent="0.3">
      <c r="A40" s="1">
        <v>30</v>
      </c>
      <c r="B40" s="1">
        <v>40</v>
      </c>
      <c r="C40" s="1">
        <v>5</v>
      </c>
      <c r="D40" s="1">
        <v>38</v>
      </c>
      <c r="E40" s="1">
        <f t="shared" si="0"/>
        <v>0.66322511575784526</v>
      </c>
      <c r="F40" s="1">
        <f t="shared" si="1"/>
        <v>-0.34345902920520804</v>
      </c>
      <c r="G40" s="1">
        <f t="shared" si="2"/>
        <v>61.304142058936442</v>
      </c>
    </row>
    <row r="41" spans="1:7" x14ac:dyDescent="0.3">
      <c r="A41" s="1">
        <v>30</v>
      </c>
      <c r="B41" s="1">
        <v>40</v>
      </c>
      <c r="C41" s="1">
        <v>5</v>
      </c>
      <c r="D41" s="1">
        <v>39</v>
      </c>
      <c r="E41" s="1">
        <f t="shared" si="0"/>
        <v>0.68067840827778847</v>
      </c>
      <c r="F41" s="1">
        <f t="shared" si="1"/>
        <v>-0.35436009910766014</v>
      </c>
      <c r="G41" s="1">
        <f t="shared" si="2"/>
        <v>60.829127652450246</v>
      </c>
    </row>
    <row r="42" spans="1:7" x14ac:dyDescent="0.3">
      <c r="A42" s="1">
        <v>30</v>
      </c>
      <c r="B42" s="1">
        <v>40</v>
      </c>
      <c r="C42" s="1">
        <v>5</v>
      </c>
      <c r="D42" s="1">
        <v>40</v>
      </c>
      <c r="E42" s="1">
        <f t="shared" si="0"/>
        <v>0.69813170079773179</v>
      </c>
      <c r="F42" s="1">
        <f t="shared" si="1"/>
        <v>-0.36515138987450491</v>
      </c>
      <c r="G42" s="1">
        <f t="shared" si="2"/>
        <v>60.34412177162703</v>
      </c>
    </row>
    <row r="43" spans="1:7" x14ac:dyDescent="0.3">
      <c r="A43" s="1">
        <v>30</v>
      </c>
      <c r="B43" s="1">
        <v>40</v>
      </c>
      <c r="C43" s="1">
        <v>5</v>
      </c>
      <c r="D43" s="1">
        <v>41</v>
      </c>
      <c r="E43" s="1">
        <f t="shared" si="0"/>
        <v>0.71558499331767511</v>
      </c>
      <c r="F43" s="1">
        <f t="shared" si="1"/>
        <v>-0.37582951363527473</v>
      </c>
      <c r="G43" s="1">
        <f t="shared" si="2"/>
        <v>59.849426356772852</v>
      </c>
    </row>
    <row r="44" spans="1:7" x14ac:dyDescent="0.3">
      <c r="A44" s="1">
        <v>30</v>
      </c>
      <c r="B44" s="1">
        <v>40</v>
      </c>
      <c r="C44" s="1">
        <v>5</v>
      </c>
      <c r="D44" s="1">
        <v>42</v>
      </c>
      <c r="E44" s="1">
        <f t="shared" si="0"/>
        <v>0.73303828583761843</v>
      </c>
      <c r="F44" s="1">
        <f t="shared" si="1"/>
        <v>-0.38639100555837907</v>
      </c>
      <c r="G44" s="1">
        <f t="shared" si="2"/>
        <v>59.345350018944835</v>
      </c>
    </row>
    <row r="45" spans="1:7" x14ac:dyDescent="0.3">
      <c r="A45" s="1">
        <v>30</v>
      </c>
      <c r="B45" s="1">
        <v>40</v>
      </c>
      <c r="C45" s="1">
        <v>5</v>
      </c>
      <c r="D45" s="1">
        <v>43</v>
      </c>
      <c r="E45" s="1">
        <f t="shared" si="0"/>
        <v>0.75049157835756175</v>
      </c>
      <c r="F45" s="1">
        <f t="shared" si="1"/>
        <v>-0.39683232335776769</v>
      </c>
      <c r="G45" s="1">
        <f t="shared" si="2"/>
        <v>58.832207940057138</v>
      </c>
    </row>
    <row r="46" spans="1:7" x14ac:dyDescent="0.3">
      <c r="A46" s="1">
        <v>30</v>
      </c>
      <c r="B46" s="1">
        <v>40</v>
      </c>
      <c r="C46" s="1">
        <v>5</v>
      </c>
      <c r="D46" s="1">
        <v>44</v>
      </c>
      <c r="E46" s="1">
        <f t="shared" si="0"/>
        <v>0.76794487087750496</v>
      </c>
      <c r="F46" s="1">
        <f t="shared" si="1"/>
        <v>-0.4071498470111094</v>
      </c>
      <c r="G46" s="1">
        <f t="shared" si="2"/>
        <v>58.310321761827169</v>
      </c>
    </row>
    <row r="47" spans="1:7" x14ac:dyDescent="0.3">
      <c r="A47" s="1">
        <v>30</v>
      </c>
      <c r="B47" s="1">
        <v>40</v>
      </c>
      <c r="C47" s="1">
        <v>5</v>
      </c>
      <c r="D47" s="1">
        <v>45</v>
      </c>
      <c r="E47" s="1">
        <f t="shared" si="0"/>
        <v>0.78539816339744828</v>
      </c>
      <c r="F47" s="1">
        <f t="shared" si="1"/>
        <v>-0.41733987871126327</v>
      </c>
      <c r="G47" s="1">
        <f t="shared" si="2"/>
        <v>57.78001946264429</v>
      </c>
    </row>
    <row r="48" spans="1:7" x14ac:dyDescent="0.3">
      <c r="A48" s="1">
        <v>30</v>
      </c>
      <c r="B48" s="1">
        <v>40</v>
      </c>
      <c r="C48" s="1">
        <v>5</v>
      </c>
      <c r="D48" s="1">
        <v>46</v>
      </c>
      <c r="E48" s="1">
        <f t="shared" si="0"/>
        <v>0.8028514559173916</v>
      </c>
      <c r="F48" s="1">
        <f t="shared" si="1"/>
        <v>-0.42739864307397929</v>
      </c>
      <c r="G48" s="1">
        <f t="shared" si="2"/>
        <v>57.241635221401907</v>
      </c>
    </row>
    <row r="49" spans="1:7" x14ac:dyDescent="0.3">
      <c r="A49" s="1">
        <v>30</v>
      </c>
      <c r="B49" s="1">
        <v>40</v>
      </c>
      <c r="C49" s="1">
        <v>5</v>
      </c>
      <c r="D49" s="1">
        <v>47</v>
      </c>
      <c r="E49" s="1">
        <f t="shared" si="0"/>
        <v>0.82030474843733492</v>
      </c>
      <c r="F49" s="1">
        <f t="shared" si="1"/>
        <v>-0.43732228762586917</v>
      </c>
      <c r="G49" s="1">
        <f t="shared" si="2"/>
        <v>56.695509267295279</v>
      </c>
    </row>
    <row r="50" spans="1:7" x14ac:dyDescent="0.3">
      <c r="A50" s="1">
        <v>30</v>
      </c>
      <c r="B50" s="1">
        <v>40</v>
      </c>
      <c r="C50" s="1">
        <v>5</v>
      </c>
      <c r="D50" s="1">
        <v>48</v>
      </c>
      <c r="E50" s="1">
        <f t="shared" si="0"/>
        <v>0.83775804095727824</v>
      </c>
      <c r="F50" s="1">
        <f t="shared" si="1"/>
        <v>-0.44710688359770856</v>
      </c>
      <c r="G50" s="1">
        <f t="shared" si="2"/>
        <v>56.141987714553316</v>
      </c>
    </row>
    <row r="51" spans="1:7" x14ac:dyDescent="0.3">
      <c r="A51" s="1">
        <v>30</v>
      </c>
      <c r="B51" s="1">
        <v>40</v>
      </c>
      <c r="C51" s="1">
        <v>5</v>
      </c>
      <c r="D51" s="1">
        <v>49</v>
      </c>
      <c r="E51" s="1">
        <f t="shared" si="0"/>
        <v>0.85521133347722145</v>
      </c>
      <c r="F51" s="1">
        <f t="shared" si="1"/>
        <v>-0.45674842704903951</v>
      </c>
      <c r="G51" s="1">
        <f t="shared" si="2"/>
        <v>55.581422381043325</v>
      </c>
    </row>
    <row r="52" spans="1:7" x14ac:dyDescent="0.3">
      <c r="A52" s="1">
        <v>30</v>
      </c>
      <c r="B52" s="1">
        <v>40</v>
      </c>
      <c r="C52" s="1">
        <v>5</v>
      </c>
      <c r="D52" s="1">
        <v>50</v>
      </c>
      <c r="E52" s="1">
        <f t="shared" si="0"/>
        <v>0.87266462599716477</v>
      </c>
      <c r="F52" s="1">
        <f t="shared" si="1"/>
        <v>-0.46624284035081026</v>
      </c>
      <c r="G52" s="1">
        <f t="shared" si="2"/>
        <v>55.014170589665397</v>
      </c>
    </row>
    <row r="53" spans="1:7" x14ac:dyDescent="0.3">
      <c r="A53" s="1">
        <v>30</v>
      </c>
      <c r="B53" s="1">
        <v>40</v>
      </c>
      <c r="C53" s="1">
        <v>5</v>
      </c>
      <c r="D53" s="1">
        <v>51</v>
      </c>
      <c r="E53" s="1">
        <f t="shared" si="0"/>
        <v>0.89011791851710809</v>
      </c>
      <c r="F53" s="1">
        <f t="shared" si="1"/>
        <v>-0.47558597405338476</v>
      </c>
      <c r="G53" s="1">
        <f t="shared" si="2"/>
        <v>54.440594951438577</v>
      </c>
    </row>
    <row r="54" spans="1:7" x14ac:dyDescent="0.3">
      <c r="A54" s="1">
        <v>30</v>
      </c>
      <c r="B54" s="1">
        <v>40</v>
      </c>
      <c r="C54" s="1">
        <v>5</v>
      </c>
      <c r="D54" s="1">
        <v>52</v>
      </c>
      <c r="E54" s="1">
        <f t="shared" si="0"/>
        <v>0.90757121103705141</v>
      </c>
      <c r="F54" s="1">
        <f t="shared" si="1"/>
        <v>-0.48477360916763845</v>
      </c>
      <c r="G54" s="1">
        <f t="shared" si="2"/>
        <v>53.861063129175278</v>
      </c>
    </row>
    <row r="55" spans="1:7" x14ac:dyDescent="0.3">
      <c r="A55" s="1">
        <v>30</v>
      </c>
      <c r="B55" s="1">
        <v>40</v>
      </c>
      <c r="C55" s="1">
        <v>5</v>
      </c>
      <c r="D55" s="1">
        <v>53</v>
      </c>
      <c r="E55" s="1">
        <f t="shared" si="0"/>
        <v>0.92502450355699462</v>
      </c>
      <c r="F55" s="1">
        <f t="shared" si="1"/>
        <v>-0.49380145988699825</v>
      </c>
      <c r="G55" s="1">
        <f t="shared" si="2"/>
        <v>53.275947580647063</v>
      </c>
    </row>
    <row r="56" spans="1:7" x14ac:dyDescent="0.3">
      <c r="A56" s="1">
        <v>30</v>
      </c>
      <c r="B56" s="1">
        <v>40</v>
      </c>
      <c r="C56" s="1">
        <v>5</v>
      </c>
      <c r="D56" s="1">
        <v>54</v>
      </c>
      <c r="E56" s="1">
        <f t="shared" si="0"/>
        <v>0.94247779607693793</v>
      </c>
      <c r="F56" s="1">
        <f t="shared" si="1"/>
        <v>-0.50266517677812894</v>
      </c>
      <c r="G56" s="1">
        <f t="shared" si="2"/>
        <v>52.685625280162597</v>
      </c>
    </row>
    <row r="57" spans="1:7" x14ac:dyDescent="0.3">
      <c r="A57" s="1">
        <v>30</v>
      </c>
      <c r="B57" s="1">
        <v>40</v>
      </c>
      <c r="C57" s="1">
        <v>5</v>
      </c>
      <c r="D57" s="1">
        <v>55</v>
      </c>
      <c r="E57" s="1">
        <f t="shared" si="0"/>
        <v>0.95993108859688125</v>
      </c>
      <c r="F57" s="1">
        <f t="shared" si="1"/>
        <v>-0.51136035046748629</v>
      </c>
      <c r="G57" s="1">
        <f t="shared" si="2"/>
        <v>52.090477417512574</v>
      </c>
    </row>
    <row r="58" spans="1:7" x14ac:dyDescent="0.3">
      <c r="A58" s="1">
        <v>30</v>
      </c>
      <c r="B58" s="1">
        <v>40</v>
      </c>
      <c r="C58" s="1">
        <v>5</v>
      </c>
      <c r="D58" s="1">
        <v>56</v>
      </c>
      <c r="E58" s="1">
        <f t="shared" si="0"/>
        <v>0.97738438111682457</v>
      </c>
      <c r="F58" s="1">
        <f t="shared" si="1"/>
        <v>-0.51988251585010214</v>
      </c>
      <c r="G58" s="1">
        <f t="shared" si="2"/>
        <v>51.490889073284933</v>
      </c>
    </row>
    <row r="59" spans="1:7" x14ac:dyDescent="0.3">
      <c r="A59" s="1">
        <v>30</v>
      </c>
      <c r="B59" s="1">
        <v>40</v>
      </c>
      <c r="C59" s="1">
        <v>5</v>
      </c>
      <c r="D59" s="1">
        <v>57</v>
      </c>
      <c r="E59" s="1">
        <f t="shared" si="0"/>
        <v>0.99483767363676789</v>
      </c>
      <c r="F59" s="1">
        <f t="shared" si="1"/>
        <v>-0.52822715684567678</v>
      </c>
      <c r="G59" s="1">
        <f t="shared" si="2"/>
        <v>50.887248869622127</v>
      </c>
    </row>
    <row r="60" spans="1:7" x14ac:dyDescent="0.3">
      <c r="A60" s="1">
        <v>30</v>
      </c>
      <c r="B60" s="1">
        <v>40</v>
      </c>
      <c r="C60" s="1">
        <v>5</v>
      </c>
      <c r="D60" s="1">
        <v>58</v>
      </c>
      <c r="E60" s="1">
        <f t="shared" si="0"/>
        <v>1.0122909661567112</v>
      </c>
      <c r="F60" s="1">
        <f t="shared" si="1"/>
        <v>-0.53638971172531869</v>
      </c>
      <c r="G60" s="1">
        <f t="shared" si="2"/>
        <v>50.279948595579242</v>
      </c>
    </row>
    <row r="61" spans="1:7" x14ac:dyDescent="0.3">
      <c r="A61" s="1">
        <v>30</v>
      </c>
      <c r="B61" s="1">
        <v>40</v>
      </c>
      <c r="C61" s="1">
        <v>5</v>
      </c>
      <c r="D61" s="1">
        <v>59</v>
      </c>
      <c r="E61" s="1">
        <f t="shared" si="0"/>
        <v>1.0297442586766545</v>
      </c>
      <c r="F61" s="1">
        <f t="shared" si="1"/>
        <v>-0.54436557903000204</v>
      </c>
      <c r="G61" s="1">
        <f t="shared" si="2"/>
        <v>49.669382806351166</v>
      </c>
    </row>
    <row r="62" spans="1:7" x14ac:dyDescent="0.3">
      <c r="A62" s="1">
        <v>30</v>
      </c>
      <c r="B62" s="1">
        <v>40</v>
      </c>
      <c r="C62" s="1">
        <v>5</v>
      </c>
      <c r="D62" s="1">
        <v>60</v>
      </c>
      <c r="E62" s="1">
        <f t="shared" si="0"/>
        <v>1.0471975511965976</v>
      </c>
      <c r="F62" s="1">
        <f t="shared" si="1"/>
        <v>-0.55215012409902298</v>
      </c>
      <c r="G62" s="1">
        <f t="shared" si="2"/>
        <v>49.055948395769747</v>
      </c>
    </row>
    <row r="63" spans="1:7" x14ac:dyDescent="0.3">
      <c r="A63" s="1">
        <v>30</v>
      </c>
      <c r="B63" s="1">
        <v>40</v>
      </c>
      <c r="C63" s="1">
        <v>5</v>
      </c>
      <c r="D63" s="1">
        <v>61</v>
      </c>
      <c r="E63" s="1">
        <f t="shared" si="0"/>
        <v>1.064650843716541</v>
      </c>
      <c r="F63" s="1">
        <f t="shared" si="1"/>
        <v>-0.55973868622333123</v>
      </c>
      <c r="G63" s="1">
        <f t="shared" si="2"/>
        <v>48.44004414162886</v>
      </c>
    </row>
    <row r="64" spans="1:7" x14ac:dyDescent="0.3">
      <c r="A64" s="1">
        <v>30</v>
      </c>
      <c r="B64" s="1">
        <v>40</v>
      </c>
      <c r="C64" s="1">
        <v>5</v>
      </c>
      <c r="D64" s="1">
        <v>62</v>
      </c>
      <c r="E64" s="1">
        <f t="shared" si="0"/>
        <v>1.0821041362364843</v>
      </c>
      <c r="F64" s="1">
        <f t="shared" si="1"/>
        <v>-0.56712658643462022</v>
      </c>
      <c r="G64" s="1">
        <f t="shared" si="2"/>
        <v>47.822070223578578</v>
      </c>
    </row>
    <row r="65" spans="1:7" x14ac:dyDescent="0.3">
      <c r="A65" s="1">
        <v>30</v>
      </c>
      <c r="B65" s="1">
        <v>40</v>
      </c>
      <c r="C65" s="1">
        <v>5</v>
      </c>
      <c r="D65" s="1">
        <v>63</v>
      </c>
      <c r="E65" s="1">
        <f t="shared" si="0"/>
        <v>1.0995574287564276</v>
      </c>
      <c r="F65" s="1">
        <f t="shared" si="1"/>
        <v>-0.57430913593641397</v>
      </c>
      <c r="G65" s="1">
        <f t="shared" si="2"/>
        <v>47.202427713539002</v>
      </c>
    </row>
    <row r="66" spans="1:7" x14ac:dyDescent="0.3">
      <c r="A66" s="1">
        <v>30</v>
      </c>
      <c r="B66" s="1">
        <v>40</v>
      </c>
      <c r="C66" s="1">
        <v>5</v>
      </c>
      <c r="D66" s="1">
        <v>64</v>
      </c>
      <c r="E66" s="1">
        <f t="shared" si="0"/>
        <v>1.1170107212763709</v>
      </c>
      <c r="F66" s="1">
        <f t="shared" si="1"/>
        <v>-0.58128164517810477</v>
      </c>
      <c r="G66" s="1">
        <f t="shared" si="2"/>
        <v>46.581518038820811</v>
      </c>
    </row>
    <row r="67" spans="1:7" x14ac:dyDescent="0.3">
      <c r="A67" s="1">
        <v>30</v>
      </c>
      <c r="B67" s="1">
        <v>40</v>
      </c>
      <c r="C67" s="1">
        <v>5</v>
      </c>
      <c r="D67" s="1">
        <v>65</v>
      </c>
      <c r="E67" s="1">
        <f t="shared" ref="E67:E130" si="3">RADIANS(D67)</f>
        <v>1.1344640137963142</v>
      </c>
      <c r="F67" s="1">
        <f t="shared" ref="F67:F130" si="4">ASIN((C67-(A67*SIN(E67)))/B67)</f>
        <v>-0.5880394335669612</v>
      </c>
      <c r="G67" s="1">
        <f t="shared" ref="G67:G130" si="5">(A67*COS(E67))+(B67*COS(F67))</f>
        <v>45.95974241840284</v>
      </c>
    </row>
    <row r="68" spans="1:7" x14ac:dyDescent="0.3">
      <c r="A68" s="1">
        <v>30</v>
      </c>
      <c r="B68" s="1">
        <v>40</v>
      </c>
      <c r="C68" s="1">
        <v>5</v>
      </c>
      <c r="D68" s="1">
        <v>66</v>
      </c>
      <c r="E68" s="1">
        <f t="shared" si="3"/>
        <v>1.1519173063162575</v>
      </c>
      <c r="F68" s="1">
        <f t="shared" si="4"/>
        <v>-0.59457783980656886</v>
      </c>
      <c r="G68" s="1">
        <f t="shared" si="5"/>
        <v>45.337501273105531</v>
      </c>
    </row>
    <row r="69" spans="1:7" x14ac:dyDescent="0.3">
      <c r="A69" s="1">
        <v>30</v>
      </c>
      <c r="B69" s="1">
        <v>40</v>
      </c>
      <c r="C69" s="1">
        <v>5</v>
      </c>
      <c r="D69" s="1">
        <v>67</v>
      </c>
      <c r="E69" s="1">
        <f t="shared" si="3"/>
        <v>1.1693705988362009</v>
      </c>
      <c r="F69" s="1">
        <f t="shared" si="4"/>
        <v>-0.60089223284299764</v>
      </c>
      <c r="G69" s="1">
        <f t="shared" si="5"/>
        <v>44.71519361071298</v>
      </c>
    </row>
    <row r="70" spans="1:7" x14ac:dyDescent="0.3">
      <c r="A70" s="1">
        <v>30</v>
      </c>
      <c r="B70" s="1">
        <v>40</v>
      </c>
      <c r="C70" s="1">
        <v>5</v>
      </c>
      <c r="D70" s="1">
        <v>68</v>
      </c>
      <c r="E70" s="1">
        <f t="shared" si="3"/>
        <v>1.1868238913561442</v>
      </c>
      <c r="F70" s="1">
        <f t="shared" si="4"/>
        <v>-0.60697802339228402</v>
      </c>
      <c r="G70" s="1">
        <f t="shared" si="5"/>
        <v>44.093216387430907</v>
      </c>
    </row>
    <row r="71" spans="1:7" x14ac:dyDescent="0.3">
      <c r="A71" s="1">
        <v>30</v>
      </c>
      <c r="B71" s="1">
        <v>40</v>
      </c>
      <c r="C71" s="1">
        <v>5</v>
      </c>
      <c r="D71" s="1">
        <v>69</v>
      </c>
      <c r="E71" s="1">
        <f t="shared" si="3"/>
        <v>1.2042771838760873</v>
      </c>
      <c r="F71" s="1">
        <f t="shared" si="4"/>
        <v>-0.6128306760146226</v>
      </c>
      <c r="G71" s="1">
        <f t="shared" si="5"/>
        <v>43.471963847423197</v>
      </c>
    </row>
    <row r="72" spans="1:7" x14ac:dyDescent="0.3">
      <c r="A72" s="1">
        <v>30</v>
      </c>
      <c r="B72" s="1">
        <v>40</v>
      </c>
      <c r="C72" s="1">
        <v>5</v>
      </c>
      <c r="D72" s="1">
        <v>70</v>
      </c>
      <c r="E72" s="1">
        <f t="shared" si="3"/>
        <v>1.2217304763960306</v>
      </c>
      <c r="F72" s="1">
        <f t="shared" si="4"/>
        <v>-0.61844572169208223</v>
      </c>
      <c r="G72" s="1">
        <f t="shared" si="5"/>
        <v>42.851826842538117</v>
      </c>
    </row>
    <row r="73" spans="1:7" x14ac:dyDescent="0.3">
      <c r="A73" s="1">
        <v>30</v>
      </c>
      <c r="B73" s="1">
        <v>40</v>
      </c>
      <c r="C73" s="1">
        <v>5</v>
      </c>
      <c r="D73" s="1">
        <v>71</v>
      </c>
      <c r="E73" s="1">
        <f t="shared" si="3"/>
        <v>1.2391837689159739</v>
      </c>
      <c r="F73" s="1">
        <f t="shared" si="4"/>
        <v>-0.62381877085780058</v>
      </c>
      <c r="G73" s="1">
        <f t="shared" si="5"/>
        <v>42.233192134715964</v>
      </c>
    </row>
    <row r="74" spans="1:7" x14ac:dyDescent="0.3">
      <c r="A74" s="1">
        <v>30</v>
      </c>
      <c r="B74" s="1">
        <v>40</v>
      </c>
      <c r="C74" s="1">
        <v>5</v>
      </c>
      <c r="D74" s="1">
        <v>72</v>
      </c>
      <c r="E74" s="1">
        <f t="shared" si="3"/>
        <v>1.2566370614359172</v>
      </c>
      <c r="F74" s="1">
        <f t="shared" si="4"/>
        <v>-0.62894552681560134</v>
      </c>
      <c r="G74" s="1">
        <f t="shared" si="5"/>
        <v>41.616441683953177</v>
      </c>
    </row>
    <row r="75" spans="1:7" x14ac:dyDescent="0.3">
      <c r="A75" s="1">
        <v>30</v>
      </c>
      <c r="B75" s="1">
        <v>40</v>
      </c>
      <c r="C75" s="1">
        <v>5</v>
      </c>
      <c r="D75" s="1">
        <v>73</v>
      </c>
      <c r="E75" s="1">
        <f t="shared" si="3"/>
        <v>1.2740903539558606</v>
      </c>
      <c r="F75" s="1">
        <f t="shared" si="4"/>
        <v>-0.63382179947998329</v>
      </c>
      <c r="G75" s="1">
        <f t="shared" si="5"/>
        <v>41.001951925080924</v>
      </c>
    </row>
    <row r="76" spans="1:7" x14ac:dyDescent="0.3">
      <c r="A76" s="1">
        <v>30</v>
      </c>
      <c r="B76" s="1">
        <v>40</v>
      </c>
      <c r="C76" s="1">
        <v>5</v>
      </c>
      <c r="D76" s="1">
        <v>74</v>
      </c>
      <c r="E76" s="1">
        <f t="shared" si="3"/>
        <v>1.2915436464758039</v>
      </c>
      <c r="F76" s="1">
        <f t="shared" si="4"/>
        <v>-0.63844351935760224</v>
      </c>
      <c r="G76" s="1">
        <f t="shared" si="5"/>
        <v>40.390093036988418</v>
      </c>
    </row>
    <row r="77" spans="1:7" x14ac:dyDescent="0.3">
      <c r="A77" s="1">
        <v>30</v>
      </c>
      <c r="B77" s="1">
        <v>40</v>
      </c>
      <c r="C77" s="1">
        <v>5</v>
      </c>
      <c r="D77" s="1">
        <v>75</v>
      </c>
      <c r="E77" s="1">
        <f t="shared" si="3"/>
        <v>1.3089969389957472</v>
      </c>
      <c r="F77" s="1">
        <f t="shared" si="4"/>
        <v>-0.64280675168290724</v>
      </c>
      <c r="G77" s="1">
        <f t="shared" si="5"/>
        <v>39.781228208277156</v>
      </c>
    </row>
    <row r="78" spans="1:7" x14ac:dyDescent="0.3">
      <c r="A78" s="1">
        <v>30</v>
      </c>
      <c r="B78" s="1">
        <v>40</v>
      </c>
      <c r="C78" s="1">
        <v>5</v>
      </c>
      <c r="D78" s="1">
        <v>76</v>
      </c>
      <c r="E78" s="1">
        <f t="shared" si="3"/>
        <v>1.3264502315156905</v>
      </c>
      <c r="F78" s="1">
        <f t="shared" si="4"/>
        <v>-0.64690771061270158</v>
      </c>
      <c r="G78" s="1">
        <f t="shared" si="5"/>
        <v>39.175712903661783</v>
      </c>
    </row>
    <row r="79" spans="1:7" x14ac:dyDescent="0.3">
      <c r="A79" s="1">
        <v>30</v>
      </c>
      <c r="B79" s="1">
        <v>40</v>
      </c>
      <c r="C79" s="1">
        <v>5</v>
      </c>
      <c r="D79" s="1">
        <v>77</v>
      </c>
      <c r="E79" s="1">
        <f t="shared" si="3"/>
        <v>1.3439035240356338</v>
      </c>
      <c r="F79" s="1">
        <f t="shared" si="4"/>
        <v>-0.65074277337727249</v>
      </c>
      <c r="G79" s="1">
        <f t="shared" si="5"/>
        <v>38.573894135728914</v>
      </c>
    </row>
    <row r="80" spans="1:7" x14ac:dyDescent="0.3">
      <c r="A80" s="1">
        <v>30</v>
      </c>
      <c r="B80" s="1">
        <v>40</v>
      </c>
      <c r="C80" s="1">
        <v>5</v>
      </c>
      <c r="D80" s="1">
        <v>78</v>
      </c>
      <c r="E80" s="1">
        <f t="shared" si="3"/>
        <v>1.3613568165555769</v>
      </c>
      <c r="F80" s="1">
        <f t="shared" si="4"/>
        <v>-0.65430849427959303</v>
      </c>
      <c r="G80" s="1">
        <f t="shared" si="5"/>
        <v>37.976109746916933</v>
      </c>
    </row>
    <row r="81" spans="1:7" x14ac:dyDescent="0.3">
      <c r="A81" s="1">
        <v>30</v>
      </c>
      <c r="B81" s="1">
        <v>40</v>
      </c>
      <c r="C81" s="1">
        <v>5</v>
      </c>
      <c r="D81" s="1">
        <v>79</v>
      </c>
      <c r="E81" s="1">
        <f t="shared" si="3"/>
        <v>1.3788101090755203</v>
      </c>
      <c r="F81" s="1">
        <f t="shared" si="4"/>
        <v>-0.65760161842914344</v>
      </c>
      <c r="G81" s="1">
        <f t="shared" si="5"/>
        <v>37.382687706780111</v>
      </c>
    </row>
    <row r="82" spans="1:7" x14ac:dyDescent="0.3">
      <c r="A82" s="1">
        <v>30</v>
      </c>
      <c r="B82" s="1">
        <v>40</v>
      </c>
      <c r="C82" s="1">
        <v>5</v>
      </c>
      <c r="D82" s="1">
        <v>80</v>
      </c>
      <c r="E82" s="1">
        <f t="shared" si="3"/>
        <v>1.3962634015954636</v>
      </c>
      <c r="F82" s="1">
        <f t="shared" si="4"/>
        <v>-0.66061909509332706</v>
      </c>
      <c r="G82" s="1">
        <f t="shared" si="5"/>
        <v>36.793945429740425</v>
      </c>
    </row>
    <row r="83" spans="1:7" x14ac:dyDescent="0.3">
      <c r="A83" s="1">
        <v>30</v>
      </c>
      <c r="B83" s="1">
        <v>40</v>
      </c>
      <c r="C83" s="1">
        <v>5</v>
      </c>
      <c r="D83" s="1">
        <v>81</v>
      </c>
      <c r="E83" s="1">
        <f t="shared" si="3"/>
        <v>1.4137166941154069</v>
      </c>
      <c r="F83" s="1">
        <f t="shared" si="4"/>
        <v>-0.66335809054743788</v>
      </c>
      <c r="G83" s="1">
        <f t="shared" si="5"/>
        <v>36.210189118603019</v>
      </c>
    </row>
    <row r="84" spans="1:7" x14ac:dyDescent="0.3">
      <c r="A84" s="1">
        <v>30</v>
      </c>
      <c r="B84" s="1">
        <v>40</v>
      </c>
      <c r="C84" s="1">
        <v>5</v>
      </c>
      <c r="D84" s="1">
        <v>82</v>
      </c>
      <c r="E84" s="1">
        <f t="shared" si="3"/>
        <v>1.4311699866353502</v>
      </c>
      <c r="F84" s="1">
        <f t="shared" si="4"/>
        <v>-0.66581600030383303</v>
      </c>
      <c r="G84" s="1">
        <f t="shared" si="5"/>
        <v>35.631713139110218</v>
      </c>
    </row>
    <row r="85" spans="1:7" x14ac:dyDescent="0.3">
      <c r="A85" s="1">
        <v>30</v>
      </c>
      <c r="B85" s="1">
        <v>40</v>
      </c>
      <c r="C85" s="1">
        <v>5</v>
      </c>
      <c r="D85" s="1">
        <v>83</v>
      </c>
      <c r="E85" s="1">
        <f t="shared" si="3"/>
        <v>1.4486232791552935</v>
      </c>
      <c r="F85" s="1">
        <f t="shared" si="4"/>
        <v>-0.66799046060247924</v>
      </c>
      <c r="G85" s="1">
        <f t="shared" si="5"/>
        <v>35.05879943072987</v>
      </c>
    </row>
    <row r="86" spans="1:7" x14ac:dyDescent="0.3">
      <c r="A86" s="1">
        <v>30</v>
      </c>
      <c r="B86" s="1">
        <v>40</v>
      </c>
      <c r="C86" s="1">
        <v>5</v>
      </c>
      <c r="D86" s="1">
        <v>84</v>
      </c>
      <c r="E86" s="1">
        <f t="shared" si="3"/>
        <v>1.4660765716752369</v>
      </c>
      <c r="F86" s="1">
        <f t="shared" si="4"/>
        <v>-0.66987935904847884</v>
      </c>
      <c r="G86" s="1">
        <f t="shared" si="5"/>
        <v>34.491716958712047</v>
      </c>
    </row>
    <row r="87" spans="1:7" x14ac:dyDescent="0.3">
      <c r="A87" s="1">
        <v>30</v>
      </c>
      <c r="B87" s="1">
        <v>40</v>
      </c>
      <c r="C87" s="1">
        <v>5</v>
      </c>
      <c r="D87" s="1">
        <v>85</v>
      </c>
      <c r="E87" s="1">
        <f t="shared" si="3"/>
        <v>1.4835298641951802</v>
      </c>
      <c r="F87" s="1">
        <f t="shared" si="4"/>
        <v>-0.67148084428754373</v>
      </c>
      <c r="G87" s="1">
        <f t="shared" si="5"/>
        <v>33.930721212204233</v>
      </c>
    </row>
    <row r="88" spans="1:7" x14ac:dyDescent="0.3">
      <c r="A88" s="1">
        <v>30</v>
      </c>
      <c r="B88" s="1">
        <v>40</v>
      </c>
      <c r="C88" s="1">
        <v>5</v>
      </c>
      <c r="D88" s="1">
        <v>86</v>
      </c>
      <c r="E88" s="1">
        <f t="shared" si="3"/>
        <v>1.5009831567151235</v>
      </c>
      <c r="F88" s="1">
        <f t="shared" si="4"/>
        <v>-0.67279333461769131</v>
      </c>
      <c r="G88" s="1">
        <f t="shared" si="5"/>
        <v>33.37605375288846</v>
      </c>
    </row>
    <row r="89" spans="1:7" x14ac:dyDescent="0.3">
      <c r="A89" s="1">
        <v>30</v>
      </c>
      <c r="B89" s="1">
        <v>40</v>
      </c>
      <c r="C89" s="1">
        <v>5</v>
      </c>
      <c r="D89" s="1">
        <v>87</v>
      </c>
      <c r="E89" s="1">
        <f t="shared" si="3"/>
        <v>1.5184364492350666</v>
      </c>
      <c r="F89" s="1">
        <f t="shared" si="4"/>
        <v>-0.67381552544460088</v>
      </c>
      <c r="G89" s="1">
        <f t="shared" si="5"/>
        <v>32.827941818197459</v>
      </c>
    </row>
    <row r="90" spans="1:7" x14ac:dyDescent="0.3">
      <c r="A90" s="1">
        <v>30</v>
      </c>
      <c r="B90" s="1">
        <v>40</v>
      </c>
      <c r="C90" s="1">
        <v>5</v>
      </c>
      <c r="D90" s="1">
        <v>88</v>
      </c>
      <c r="E90" s="1">
        <f t="shared" si="3"/>
        <v>1.5358897417550099</v>
      </c>
      <c r="F90" s="1">
        <f t="shared" si="4"/>
        <v>-0.67454639549898021</v>
      </c>
      <c r="G90" s="1">
        <f t="shared" si="5"/>
        <v>32.286597982686779</v>
      </c>
    </row>
    <row r="91" spans="1:7" x14ac:dyDescent="0.3">
      <c r="A91" s="1">
        <v>30</v>
      </c>
      <c r="B91" s="1">
        <v>40</v>
      </c>
      <c r="C91" s="1">
        <v>5</v>
      </c>
      <c r="D91" s="1">
        <v>89</v>
      </c>
      <c r="E91" s="1">
        <f t="shared" si="3"/>
        <v>1.5533430342749532</v>
      </c>
      <c r="F91" s="1">
        <f t="shared" si="4"/>
        <v>-0.67498521174678938</v>
      </c>
      <c r="G91" s="1">
        <f t="shared" si="5"/>
        <v>31.752219880591692</v>
      </c>
    </row>
    <row r="92" spans="1:7" x14ac:dyDescent="0.3">
      <c r="A92" s="1">
        <v>30</v>
      </c>
      <c r="B92" s="1">
        <v>40</v>
      </c>
      <c r="C92" s="1">
        <v>5</v>
      </c>
      <c r="D92" s="1">
        <v>90</v>
      </c>
      <c r="E92" s="1">
        <f t="shared" si="3"/>
        <v>1.5707963267948966</v>
      </c>
      <c r="F92" s="1">
        <f t="shared" si="4"/>
        <v>-0.67513153293703165</v>
      </c>
      <c r="G92" s="1">
        <f t="shared" si="5"/>
        <v>31.224989991991993</v>
      </c>
    </row>
    <row r="93" spans="1:7" x14ac:dyDescent="0.3">
      <c r="A93" s="1">
        <v>30</v>
      </c>
      <c r="B93" s="1">
        <v>40</v>
      </c>
      <c r="C93" s="1">
        <v>5</v>
      </c>
      <c r="D93" s="1">
        <v>91</v>
      </c>
      <c r="E93" s="1">
        <f t="shared" si="3"/>
        <v>1.5882496193148399</v>
      </c>
      <c r="F93" s="1">
        <f t="shared" si="4"/>
        <v>-0.67498521174678938</v>
      </c>
      <c r="G93" s="1">
        <f t="shared" si="5"/>
        <v>30.705075494354681</v>
      </c>
    </row>
    <row r="94" spans="1:7" x14ac:dyDescent="0.3">
      <c r="A94" s="1">
        <v>30</v>
      </c>
      <c r="B94" s="1">
        <v>40</v>
      </c>
      <c r="C94" s="1">
        <v>5</v>
      </c>
      <c r="D94" s="1">
        <v>92</v>
      </c>
      <c r="E94" s="1">
        <f t="shared" si="3"/>
        <v>1.6057029118347832</v>
      </c>
      <c r="F94" s="1">
        <f t="shared" si="4"/>
        <v>-0.67454639549898021</v>
      </c>
      <c r="G94" s="1">
        <f t="shared" si="5"/>
        <v>30.192628180536715</v>
      </c>
    </row>
    <row r="95" spans="1:7" x14ac:dyDescent="0.3">
      <c r="A95" s="1">
        <v>30</v>
      </c>
      <c r="B95" s="1">
        <v>40</v>
      </c>
      <c r="C95" s="1">
        <v>5</v>
      </c>
      <c r="D95" s="1">
        <v>93</v>
      </c>
      <c r="E95" s="1">
        <f t="shared" si="3"/>
        <v>1.6231562043547265</v>
      </c>
      <c r="F95" s="1">
        <f t="shared" si="4"/>
        <v>-0.67381552544460088</v>
      </c>
      <c r="G95" s="1">
        <f t="shared" si="5"/>
        <v>29.687784443620828</v>
      </c>
    </row>
    <row r="96" spans="1:7" x14ac:dyDescent="0.3">
      <c r="A96" s="1">
        <v>30</v>
      </c>
      <c r="B96" s="1">
        <v>40</v>
      </c>
      <c r="C96" s="1">
        <v>5</v>
      </c>
      <c r="D96" s="1">
        <v>94</v>
      </c>
      <c r="E96" s="1">
        <f t="shared" si="3"/>
        <v>1.6406094968746698</v>
      </c>
      <c r="F96" s="1">
        <f t="shared" si="4"/>
        <v>-0.67279333461769131</v>
      </c>
      <c r="G96" s="1">
        <f t="shared" si="5"/>
        <v>29.190665328240943</v>
      </c>
    </row>
    <row r="97" spans="1:7" x14ac:dyDescent="0.3">
      <c r="A97" s="1">
        <v>30</v>
      </c>
      <c r="B97" s="1">
        <v>40</v>
      </c>
      <c r="C97" s="1">
        <v>5</v>
      </c>
      <c r="D97" s="1">
        <v>95</v>
      </c>
      <c r="E97" s="1">
        <f t="shared" si="3"/>
        <v>1.6580627893946132</v>
      </c>
      <c r="F97" s="1">
        <f t="shared" si="4"/>
        <v>-0.67148084428754373</v>
      </c>
      <c r="G97" s="1">
        <f t="shared" si="5"/>
        <v>28.701376647344741</v>
      </c>
    </row>
    <row r="98" spans="1:7" x14ac:dyDescent="0.3">
      <c r="A98" s="1">
        <v>30</v>
      </c>
      <c r="B98" s="1">
        <v>40</v>
      </c>
      <c r="C98" s="1">
        <v>5</v>
      </c>
      <c r="D98" s="1">
        <v>96</v>
      </c>
      <c r="E98" s="1">
        <f t="shared" si="3"/>
        <v>1.6755160819145565</v>
      </c>
      <c r="F98" s="1">
        <f t="shared" si="4"/>
        <v>-0.66987935904847884</v>
      </c>
      <c r="G98" s="1">
        <f t="shared" si="5"/>
        <v>28.220009162652836</v>
      </c>
    </row>
    <row r="99" spans="1:7" x14ac:dyDescent="0.3">
      <c r="A99" s="1">
        <v>30</v>
      </c>
      <c r="B99" s="1">
        <v>40</v>
      </c>
      <c r="C99" s="1">
        <v>5</v>
      </c>
      <c r="D99" s="1">
        <v>97</v>
      </c>
      <c r="E99" s="1">
        <f t="shared" si="3"/>
        <v>1.6929693744344996</v>
      </c>
      <c r="F99" s="1">
        <f t="shared" si="4"/>
        <v>-0.66799046060247935</v>
      </c>
      <c r="G99" s="1">
        <f t="shared" si="5"/>
        <v>27.746638826421023</v>
      </c>
    </row>
    <row r="100" spans="1:7" x14ac:dyDescent="0.3">
      <c r="A100" s="1">
        <v>30</v>
      </c>
      <c r="B100" s="1">
        <v>40</v>
      </c>
      <c r="C100" s="1">
        <v>5</v>
      </c>
      <c r="D100" s="1">
        <v>98</v>
      </c>
      <c r="E100" s="1">
        <f t="shared" si="3"/>
        <v>1.7104226669544429</v>
      </c>
      <c r="F100" s="1">
        <f t="shared" si="4"/>
        <v>-0.66581600030383303</v>
      </c>
      <c r="G100" s="1">
        <f t="shared" si="5"/>
        <v>27.281327081506294</v>
      </c>
    </row>
    <row r="101" spans="1:7" x14ac:dyDescent="0.3">
      <c r="A101" s="1">
        <v>30</v>
      </c>
      <c r="B101" s="1">
        <v>40</v>
      </c>
      <c r="C101" s="1">
        <v>5</v>
      </c>
      <c r="D101" s="1">
        <v>99</v>
      </c>
      <c r="E101" s="1">
        <f t="shared" si="3"/>
        <v>1.7278759594743862</v>
      </c>
      <c r="F101" s="1">
        <f t="shared" si="4"/>
        <v>-0.66335809054743788</v>
      </c>
      <c r="G101" s="1">
        <f t="shared" si="5"/>
        <v>26.824121216189166</v>
      </c>
    </row>
    <row r="102" spans="1:7" x14ac:dyDescent="0.3">
      <c r="A102" s="1">
        <v>30</v>
      </c>
      <c r="B102" s="1">
        <v>40</v>
      </c>
      <c r="C102" s="1">
        <v>5</v>
      </c>
      <c r="D102" s="1">
        <v>100</v>
      </c>
      <c r="E102" s="1">
        <f t="shared" si="3"/>
        <v>1.7453292519943295</v>
      </c>
      <c r="F102" s="1">
        <f t="shared" si="4"/>
        <v>-0.66061909509332706</v>
      </c>
      <c r="G102" s="1">
        <f t="shared" si="5"/>
        <v>26.375054769724606</v>
      </c>
    </row>
    <row r="103" spans="1:7" x14ac:dyDescent="0.3">
      <c r="A103" s="1">
        <v>30</v>
      </c>
      <c r="B103" s="1">
        <v>40</v>
      </c>
      <c r="C103" s="1">
        <v>5</v>
      </c>
      <c r="D103" s="1">
        <v>101</v>
      </c>
      <c r="E103" s="1">
        <f t="shared" si="3"/>
        <v>1.7627825445142729</v>
      </c>
      <c r="F103" s="1">
        <f t="shared" si="4"/>
        <v>-0.65760161842914344</v>
      </c>
      <c r="G103" s="1">
        <f t="shared" si="5"/>
        <v>25.934147984187419</v>
      </c>
    </row>
    <row r="104" spans="1:7" x14ac:dyDescent="0.3">
      <c r="A104" s="1">
        <v>30</v>
      </c>
      <c r="B104" s="1">
        <v>40</v>
      </c>
      <c r="C104" s="1">
        <v>5</v>
      </c>
      <c r="D104" s="1">
        <v>102</v>
      </c>
      <c r="E104" s="1">
        <f t="shared" si="3"/>
        <v>1.7802358370342162</v>
      </c>
      <c r="F104" s="1">
        <f t="shared" si="4"/>
        <v>-0.65430849427959314</v>
      </c>
      <c r="G104" s="1">
        <f t="shared" si="5"/>
        <v>25.501408297851366</v>
      </c>
    </row>
    <row r="105" spans="1:7" x14ac:dyDescent="0.3">
      <c r="A105" s="1">
        <v>30</v>
      </c>
      <c r="B105" s="1">
        <v>40</v>
      </c>
      <c r="C105" s="1">
        <v>5</v>
      </c>
      <c r="D105" s="1">
        <v>103</v>
      </c>
      <c r="E105" s="1">
        <f t="shared" si="3"/>
        <v>1.7976891295541595</v>
      </c>
      <c r="F105" s="1">
        <f t="shared" si="4"/>
        <v>-0.65074277337727249</v>
      </c>
      <c r="G105" s="1">
        <f t="shared" si="5"/>
        <v>25.076830875097016</v>
      </c>
    </row>
    <row r="106" spans="1:7" x14ac:dyDescent="0.3">
      <c r="A106" s="1">
        <v>30</v>
      </c>
      <c r="B106" s="1">
        <v>40</v>
      </c>
      <c r="C106" s="1">
        <v>5</v>
      </c>
      <c r="D106" s="1">
        <v>104</v>
      </c>
      <c r="E106" s="1">
        <f t="shared" si="3"/>
        <v>1.8151424220741028</v>
      </c>
      <c r="F106" s="1">
        <f t="shared" si="4"/>
        <v>-0.64690771061270158</v>
      </c>
      <c r="G106" s="1">
        <f t="shared" si="5"/>
        <v>24.660399167681717</v>
      </c>
    </row>
    <row r="107" spans="1:7" x14ac:dyDescent="0.3">
      <c r="A107" s="1">
        <v>30</v>
      </c>
      <c r="B107" s="1">
        <v>40</v>
      </c>
      <c r="C107" s="1">
        <v>5</v>
      </c>
      <c r="D107" s="1">
        <v>105</v>
      </c>
      <c r="E107" s="1">
        <f t="shared" si="3"/>
        <v>1.8325957145940461</v>
      </c>
      <c r="F107" s="1">
        <f t="shared" si="4"/>
        <v>-0.64280675168290724</v>
      </c>
      <c r="G107" s="1">
        <f t="shared" si="5"/>
        <v>24.252085502125908</v>
      </c>
    </row>
    <row r="108" spans="1:7" x14ac:dyDescent="0.3">
      <c r="A108" s="1">
        <v>30</v>
      </c>
      <c r="B108" s="1">
        <v>40</v>
      </c>
      <c r="C108" s="1">
        <v>5</v>
      </c>
      <c r="D108" s="1">
        <v>106</v>
      </c>
      <c r="E108" s="1">
        <f t="shared" si="3"/>
        <v>1.8500490071139892</v>
      </c>
      <c r="F108" s="1">
        <f t="shared" si="4"/>
        <v>-0.63844351935760224</v>
      </c>
      <c r="G108" s="1">
        <f t="shared" si="5"/>
        <v>23.85185168796847</v>
      </c>
    </row>
    <row r="109" spans="1:7" x14ac:dyDescent="0.3">
      <c r="A109" s="1">
        <v>30</v>
      </c>
      <c r="B109" s="1">
        <v>40</v>
      </c>
      <c r="C109" s="1">
        <v>5</v>
      </c>
      <c r="D109" s="1">
        <v>107</v>
      </c>
      <c r="E109" s="1">
        <f t="shared" si="3"/>
        <v>1.8675022996339325</v>
      </c>
      <c r="F109" s="1">
        <f t="shared" si="4"/>
        <v>-0.63382179947998329</v>
      </c>
      <c r="G109" s="1">
        <f t="shared" si="5"/>
        <v>23.45964964171672</v>
      </c>
    </row>
    <row r="110" spans="1:7" x14ac:dyDescent="0.3">
      <c r="A110" s="1">
        <v>30</v>
      </c>
      <c r="B110" s="1">
        <v>40</v>
      </c>
      <c r="C110" s="1">
        <v>5</v>
      </c>
      <c r="D110" s="1">
        <v>108</v>
      </c>
      <c r="E110" s="1">
        <f t="shared" si="3"/>
        <v>1.8849555921538759</v>
      </c>
      <c r="F110" s="1">
        <f t="shared" si="4"/>
        <v>-0.62894552681560145</v>
      </c>
      <c r="G110" s="1">
        <f t="shared" si="5"/>
        <v>23.075422021456333</v>
      </c>
    </row>
    <row r="111" spans="1:7" x14ac:dyDescent="0.3">
      <c r="A111" s="1">
        <v>30</v>
      </c>
      <c r="B111" s="1">
        <v>40</v>
      </c>
      <c r="C111" s="1">
        <v>5</v>
      </c>
      <c r="D111" s="1">
        <v>109</v>
      </c>
      <c r="E111" s="1">
        <f t="shared" si="3"/>
        <v>1.9024088846738192</v>
      </c>
      <c r="F111" s="1">
        <f t="shared" si="4"/>
        <v>-0.62381877085780069</v>
      </c>
      <c r="G111" s="1">
        <f t="shared" si="5"/>
        <v>22.699102867286562</v>
      </c>
    </row>
    <row r="112" spans="1:7" x14ac:dyDescent="0.3">
      <c r="A112" s="1">
        <v>30</v>
      </c>
      <c r="B112" s="1">
        <v>40</v>
      </c>
      <c r="C112" s="1">
        <v>5</v>
      </c>
      <c r="D112" s="1">
        <v>110</v>
      </c>
      <c r="E112" s="1">
        <f t="shared" si="3"/>
        <v>1.9198621771937625</v>
      </c>
      <c r="F112" s="1">
        <f t="shared" si="4"/>
        <v>-0.61844572169208234</v>
      </c>
      <c r="G112" s="1">
        <f t="shared" si="5"/>
        <v>22.330618242997989</v>
      </c>
    </row>
    <row r="113" spans="1:7" x14ac:dyDescent="0.3">
      <c r="A113" s="1">
        <v>30</v>
      </c>
      <c r="B113" s="1">
        <v>40</v>
      </c>
      <c r="C113" s="1">
        <v>5</v>
      </c>
      <c r="D113" s="1">
        <v>111</v>
      </c>
      <c r="E113" s="1">
        <f t="shared" si="3"/>
        <v>1.9373154697137058</v>
      </c>
      <c r="F113" s="1">
        <f t="shared" si="4"/>
        <v>-0.6128306760146226</v>
      </c>
      <c r="G113" s="1">
        <f t="shared" si="5"/>
        <v>21.969886874705175</v>
      </c>
    </row>
    <row r="114" spans="1:7" x14ac:dyDescent="0.3">
      <c r="A114" s="1">
        <v>30</v>
      </c>
      <c r="B114" s="1">
        <v>40</v>
      </c>
      <c r="C114" s="1">
        <v>5</v>
      </c>
      <c r="D114" s="1">
        <v>112</v>
      </c>
      <c r="E114" s="1">
        <f t="shared" si="3"/>
        <v>1.9547687622336491</v>
      </c>
      <c r="F114" s="1">
        <f t="shared" si="4"/>
        <v>-0.60697802339228402</v>
      </c>
      <c r="G114" s="1">
        <f t="shared" si="5"/>
        <v>21.616820782476186</v>
      </c>
    </row>
    <row r="115" spans="1:7" x14ac:dyDescent="0.3">
      <c r="A115" s="1">
        <v>30</v>
      </c>
      <c r="B115" s="1">
        <v>40</v>
      </c>
      <c r="C115" s="1">
        <v>5</v>
      </c>
      <c r="D115" s="1">
        <v>113</v>
      </c>
      <c r="E115" s="1">
        <f t="shared" si="3"/>
        <v>1.9722220547535925</v>
      </c>
      <c r="F115" s="1">
        <f t="shared" si="4"/>
        <v>-0.60089223284299753</v>
      </c>
      <c r="G115" s="1">
        <f t="shared" si="5"/>
        <v>21.271325901356555</v>
      </c>
    </row>
    <row r="116" spans="1:7" x14ac:dyDescent="0.3">
      <c r="A116" s="1">
        <v>30</v>
      </c>
      <c r="B116" s="1">
        <v>40</v>
      </c>
      <c r="C116" s="1">
        <v>5</v>
      </c>
      <c r="D116" s="1">
        <v>114</v>
      </c>
      <c r="E116" s="1">
        <f t="shared" si="3"/>
        <v>1.9896753472735358</v>
      </c>
      <c r="F116" s="1">
        <f t="shared" si="4"/>
        <v>-0.59457783980656886</v>
      </c>
      <c r="G116" s="1">
        <f t="shared" si="5"/>
        <v>20.933302688557518</v>
      </c>
    </row>
    <row r="117" spans="1:7" x14ac:dyDescent="0.3">
      <c r="A117" s="1">
        <v>30</v>
      </c>
      <c r="B117" s="1">
        <v>40</v>
      </c>
      <c r="C117" s="1">
        <v>5</v>
      </c>
      <c r="D117" s="1">
        <v>115</v>
      </c>
      <c r="E117" s="1">
        <f t="shared" si="3"/>
        <v>2.0071286397934789</v>
      </c>
      <c r="F117" s="1">
        <f t="shared" si="4"/>
        <v>-0.5880394335669612</v>
      </c>
      <c r="G117" s="1">
        <f t="shared" si="5"/>
        <v>20.602646713960873</v>
      </c>
    </row>
    <row r="118" spans="1:7" x14ac:dyDescent="0.3">
      <c r="A118" s="1">
        <v>30</v>
      </c>
      <c r="B118" s="1">
        <v>40</v>
      </c>
      <c r="C118" s="1">
        <v>5</v>
      </c>
      <c r="D118" s="1">
        <v>116</v>
      </c>
      <c r="E118" s="1">
        <f t="shared" si="3"/>
        <v>2.0245819323134224</v>
      </c>
      <c r="F118" s="1">
        <f t="shared" si="4"/>
        <v>-0.58128164517810454</v>
      </c>
      <c r="G118" s="1">
        <f t="shared" si="5"/>
        <v>20.279249231476172</v>
      </c>
    </row>
    <row r="119" spans="1:7" x14ac:dyDescent="0.3">
      <c r="A119" s="1">
        <v>30</v>
      </c>
      <c r="B119" s="1">
        <v>40</v>
      </c>
      <c r="C119" s="1">
        <v>5</v>
      </c>
      <c r="D119" s="1">
        <v>117</v>
      </c>
      <c r="E119" s="1">
        <f t="shared" si="3"/>
        <v>2.0420352248333655</v>
      </c>
      <c r="F119" s="1">
        <f t="shared" si="4"/>
        <v>-0.57430913593641408</v>
      </c>
      <c r="G119" s="1">
        <f t="shared" si="5"/>
        <v>19.96299772916619</v>
      </c>
    </row>
    <row r="120" spans="1:7" x14ac:dyDescent="0.3">
      <c r="A120" s="1">
        <v>30</v>
      </c>
      <c r="B120" s="1">
        <v>40</v>
      </c>
      <c r="C120" s="1">
        <v>5</v>
      </c>
      <c r="D120" s="1">
        <v>118</v>
      </c>
      <c r="E120" s="1">
        <f t="shared" si="3"/>
        <v>2.0594885173533091</v>
      </c>
      <c r="F120" s="1">
        <f t="shared" si="4"/>
        <v>-0.56712658643462022</v>
      </c>
      <c r="G120" s="1">
        <f t="shared" si="5"/>
        <v>19.653776456425128</v>
      </c>
    </row>
    <row r="121" spans="1:7" x14ac:dyDescent="0.3">
      <c r="A121" s="1">
        <v>30</v>
      </c>
      <c r="B121" s="1">
        <v>40</v>
      </c>
      <c r="C121" s="1">
        <v>5</v>
      </c>
      <c r="D121" s="1">
        <v>119</v>
      </c>
      <c r="E121" s="1">
        <f t="shared" si="3"/>
        <v>2.0769418098732522</v>
      </c>
      <c r="F121" s="1">
        <f t="shared" si="4"/>
        <v>-0.55973868622333134</v>
      </c>
      <c r="G121" s="1">
        <f t="shared" si="5"/>
        <v>19.35146692684863</v>
      </c>
    </row>
    <row r="122" spans="1:7" x14ac:dyDescent="0.3">
      <c r="A122" s="1">
        <v>30</v>
      </c>
      <c r="B122" s="1">
        <v>40</v>
      </c>
      <c r="C122" s="1">
        <v>5</v>
      </c>
      <c r="D122" s="1">
        <v>120</v>
      </c>
      <c r="E122" s="1">
        <f t="shared" si="3"/>
        <v>2.0943951023931953</v>
      </c>
      <c r="F122" s="1">
        <f t="shared" si="4"/>
        <v>-0.55215012409902298</v>
      </c>
      <c r="G122" s="1">
        <f t="shared" si="5"/>
        <v>19.055948395769747</v>
      </c>
    </row>
    <row r="123" spans="1:7" x14ac:dyDescent="0.3">
      <c r="A123" s="1">
        <v>30</v>
      </c>
      <c r="B123" s="1">
        <v>40</v>
      </c>
      <c r="C123" s="1">
        <v>5</v>
      </c>
      <c r="D123" s="1">
        <v>121</v>
      </c>
      <c r="E123" s="1">
        <f t="shared" si="3"/>
        <v>2.1118483949131388</v>
      </c>
      <c r="F123" s="1">
        <f t="shared" si="4"/>
        <v>-0.54436557903000204</v>
      </c>
      <c r="G123" s="1">
        <f t="shared" si="5"/>
        <v>18.767098311747912</v>
      </c>
    </row>
    <row r="124" spans="1:7" x14ac:dyDescent="0.3">
      <c r="A124" s="1">
        <v>30</v>
      </c>
      <c r="B124" s="1">
        <v>40</v>
      </c>
      <c r="C124" s="1">
        <v>5</v>
      </c>
      <c r="D124" s="1">
        <v>122</v>
      </c>
      <c r="E124" s="1">
        <f t="shared" si="3"/>
        <v>2.1293016874330819</v>
      </c>
      <c r="F124" s="1">
        <f t="shared" si="4"/>
        <v>-0.5363897117253188</v>
      </c>
      <c r="G124" s="1">
        <f t="shared" si="5"/>
        <v>18.484792741586951</v>
      </c>
    </row>
    <row r="125" spans="1:7" x14ac:dyDescent="0.3">
      <c r="A125" s="1">
        <v>30</v>
      </c>
      <c r="B125" s="1">
        <v>40</v>
      </c>
      <c r="C125" s="1">
        <v>5</v>
      </c>
      <c r="D125" s="1">
        <v>123</v>
      </c>
      <c r="E125" s="1">
        <f t="shared" si="3"/>
        <v>2.1467549799530254</v>
      </c>
      <c r="F125" s="1">
        <f t="shared" si="4"/>
        <v>-0.52822715684567678</v>
      </c>
      <c r="G125" s="1">
        <f t="shared" si="5"/>
        <v>18.208906768720507</v>
      </c>
    </row>
    <row r="126" spans="1:7" x14ac:dyDescent="0.3">
      <c r="A126" s="1">
        <v>30</v>
      </c>
      <c r="B126" s="1">
        <v>40</v>
      </c>
      <c r="C126" s="1">
        <v>5</v>
      </c>
      <c r="D126" s="1">
        <v>124</v>
      </c>
      <c r="E126" s="1">
        <f t="shared" si="3"/>
        <v>2.1642082724729685</v>
      </c>
      <c r="F126" s="1">
        <f t="shared" si="4"/>
        <v>-0.51988251585010214</v>
      </c>
      <c r="G126" s="1">
        <f t="shared" si="5"/>
        <v>17.939314865040124</v>
      </c>
    </row>
    <row r="127" spans="1:7" x14ac:dyDescent="0.3">
      <c r="A127" s="1">
        <v>30</v>
      </c>
      <c r="B127" s="1">
        <v>40</v>
      </c>
      <c r="C127" s="1">
        <v>5</v>
      </c>
      <c r="D127" s="1">
        <v>125</v>
      </c>
      <c r="E127" s="1">
        <f t="shared" si="3"/>
        <v>2.1816615649929121</v>
      </c>
      <c r="F127" s="1">
        <f t="shared" si="4"/>
        <v>-0.51136035046748629</v>
      </c>
      <c r="G127" s="1">
        <f t="shared" si="5"/>
        <v>17.675891236449811</v>
      </c>
    </row>
    <row r="128" spans="1:7" x14ac:dyDescent="0.3">
      <c r="A128" s="1">
        <v>30</v>
      </c>
      <c r="B128" s="1">
        <v>40</v>
      </c>
      <c r="C128" s="1">
        <v>5</v>
      </c>
      <c r="D128" s="1">
        <v>126</v>
      </c>
      <c r="E128" s="1">
        <f t="shared" si="3"/>
        <v>2.1991148575128552</v>
      </c>
      <c r="F128" s="1">
        <f t="shared" si="4"/>
        <v>-0.50266517677812894</v>
      </c>
      <c r="G128" s="1">
        <f t="shared" si="5"/>
        <v>17.418510142614213</v>
      </c>
    </row>
    <row r="129" spans="1:7" x14ac:dyDescent="0.3">
      <c r="A129" s="1">
        <v>30</v>
      </c>
      <c r="B129" s="1">
        <v>40</v>
      </c>
      <c r="C129" s="1">
        <v>5</v>
      </c>
      <c r="D129" s="1">
        <v>127</v>
      </c>
      <c r="E129" s="1">
        <f t="shared" si="3"/>
        <v>2.2165681500327987</v>
      </c>
      <c r="F129" s="1">
        <f t="shared" si="4"/>
        <v>-0.4938014598869982</v>
      </c>
      <c r="G129" s="1">
        <f t="shared" si="5"/>
        <v>17.167046191524157</v>
      </c>
    </row>
    <row r="130" spans="1:7" x14ac:dyDescent="0.3">
      <c r="A130" s="1">
        <v>30</v>
      </c>
      <c r="B130" s="1">
        <v>40</v>
      </c>
      <c r="C130" s="1">
        <v>5</v>
      </c>
      <c r="D130" s="1">
        <v>128</v>
      </c>
      <c r="E130" s="1">
        <f t="shared" si="3"/>
        <v>2.2340214425527418</v>
      </c>
      <c r="F130" s="1">
        <f t="shared" si="4"/>
        <v>-0.48477360916763845</v>
      </c>
      <c r="G130" s="1">
        <f t="shared" si="5"/>
        <v>16.92137460963578</v>
      </c>
    </row>
    <row r="131" spans="1:7" x14ac:dyDescent="0.3">
      <c r="A131" s="1">
        <v>30</v>
      </c>
      <c r="B131" s="1">
        <v>40</v>
      </c>
      <c r="C131" s="1">
        <v>5</v>
      </c>
      <c r="D131" s="1">
        <v>129</v>
      </c>
      <c r="E131" s="1">
        <f t="shared" ref="E131:E194" si="6">RADIANS(D131)</f>
        <v>2.2514747350726849</v>
      </c>
      <c r="F131" s="1">
        <f t="shared" ref="F131:F194" si="7">ASIN((C131-(A131*SIN(E131)))/B131)</f>
        <v>-0.47558597405338476</v>
      </c>
      <c r="G131" s="1">
        <f t="shared" ref="G131:G194" si="8">(A131*COS(E131))+(B131*COS(F131))</f>
        <v>16.681371488448335</v>
      </c>
    </row>
    <row r="132" spans="1:7" x14ac:dyDescent="0.3">
      <c r="A132" s="1">
        <v>30</v>
      </c>
      <c r="B132" s="1">
        <v>40</v>
      </c>
      <c r="C132" s="1">
        <v>5</v>
      </c>
      <c r="D132" s="1">
        <v>130</v>
      </c>
      <c r="E132" s="1">
        <f t="shared" si="6"/>
        <v>2.2689280275926285</v>
      </c>
      <c r="F132" s="1">
        <f t="shared" si="7"/>
        <v>-0.46624284035081026</v>
      </c>
      <c r="G132" s="1">
        <f t="shared" si="8"/>
        <v>16.446914008473041</v>
      </c>
    </row>
    <row r="133" spans="1:7" x14ac:dyDescent="0.3">
      <c r="A133" s="1">
        <v>30</v>
      </c>
      <c r="B133" s="1">
        <v>40</v>
      </c>
      <c r="C133" s="1">
        <v>5</v>
      </c>
      <c r="D133" s="1">
        <v>131</v>
      </c>
      <c r="E133" s="1">
        <f t="shared" si="6"/>
        <v>2.2863813201125716</v>
      </c>
      <c r="F133" s="1">
        <f t="shared" si="7"/>
        <v>-0.45674842704903951</v>
      </c>
      <c r="G133" s="1">
        <f t="shared" si="8"/>
        <v>16.217880641612886</v>
      </c>
    </row>
    <row r="134" spans="1:7" x14ac:dyDescent="0.3">
      <c r="A134" s="1">
        <v>30</v>
      </c>
      <c r="B134" s="1">
        <v>40</v>
      </c>
      <c r="C134" s="1">
        <v>5</v>
      </c>
      <c r="D134" s="1">
        <v>132</v>
      </c>
      <c r="E134" s="1">
        <f t="shared" si="6"/>
        <v>2.3038346126325151</v>
      </c>
      <c r="F134" s="1">
        <f t="shared" si="7"/>
        <v>-0.44710688359770856</v>
      </c>
      <c r="G134" s="1">
        <f t="shared" si="8"/>
        <v>15.994151333021826</v>
      </c>
    </row>
    <row r="135" spans="1:7" x14ac:dyDescent="0.3">
      <c r="A135" s="1">
        <v>30</v>
      </c>
      <c r="B135" s="1">
        <v>40</v>
      </c>
      <c r="C135" s="1">
        <v>5</v>
      </c>
      <c r="D135" s="1">
        <v>133</v>
      </c>
      <c r="E135" s="1">
        <f t="shared" si="6"/>
        <v>2.3212879051524582</v>
      </c>
      <c r="F135" s="1">
        <f t="shared" si="7"/>
        <v>-0.43732228762586928</v>
      </c>
      <c r="G135" s="1">
        <f t="shared" si="8"/>
        <v>15.775607663545376</v>
      </c>
    </row>
    <row r="136" spans="1:7" x14ac:dyDescent="0.3">
      <c r="A136" s="1">
        <v>30</v>
      </c>
      <c r="B136" s="1">
        <v>40</v>
      </c>
      <c r="C136" s="1">
        <v>5</v>
      </c>
      <c r="D136" s="1">
        <v>134</v>
      </c>
      <c r="E136" s="1">
        <f t="shared" si="6"/>
        <v>2.3387411976724017</v>
      </c>
      <c r="F136" s="1">
        <f t="shared" si="7"/>
        <v>-0.42739864307397929</v>
      </c>
      <c r="G136" s="1">
        <f t="shared" si="8"/>
        <v>15.562132993862065</v>
      </c>
    </row>
    <row r="137" spans="1:7" x14ac:dyDescent="0.3">
      <c r="A137" s="1">
        <v>30</v>
      </c>
      <c r="B137" s="1">
        <v>40</v>
      </c>
      <c r="C137" s="1">
        <v>5</v>
      </c>
      <c r="D137" s="1">
        <v>135</v>
      </c>
      <c r="E137" s="1">
        <f t="shared" si="6"/>
        <v>2.3561944901923448</v>
      </c>
      <c r="F137" s="1">
        <f t="shared" si="7"/>
        <v>-0.41733987871126338</v>
      </c>
      <c r="G137" s="1">
        <f t="shared" si="8"/>
        <v>15.353612591451434</v>
      </c>
    </row>
    <row r="138" spans="1:7" x14ac:dyDescent="0.3">
      <c r="A138" s="1">
        <v>30</v>
      </c>
      <c r="B138" s="1">
        <v>40</v>
      </c>
      <c r="C138" s="1">
        <v>5</v>
      </c>
      <c r="D138" s="1">
        <v>136</v>
      </c>
      <c r="E138" s="1">
        <f t="shared" si="6"/>
        <v>2.3736477827122884</v>
      </c>
      <c r="F138" s="1">
        <f t="shared" si="7"/>
        <v>-0.40714984701110934</v>
      </c>
      <c r="G138" s="1">
        <f t="shared" si="8"/>
        <v>15.149933741508097</v>
      </c>
    </row>
    <row r="139" spans="1:7" x14ac:dyDescent="0.3">
      <c r="A139" s="1">
        <v>30</v>
      </c>
      <c r="B139" s="1">
        <v>40</v>
      </c>
      <c r="C139" s="1">
        <v>5</v>
      </c>
      <c r="D139" s="1">
        <v>137</v>
      </c>
      <c r="E139" s="1">
        <f t="shared" si="6"/>
        <v>2.3911010752322315</v>
      </c>
      <c r="F139" s="1">
        <f t="shared" si="7"/>
        <v>-0.3968323233577678</v>
      </c>
      <c r="G139" s="1">
        <f t="shared" si="8"/>
        <v>14.95098584290691</v>
      </c>
    </row>
    <row r="140" spans="1:7" x14ac:dyDescent="0.3">
      <c r="A140" s="1">
        <v>30</v>
      </c>
      <c r="B140" s="1">
        <v>40</v>
      </c>
      <c r="C140" s="1">
        <v>5</v>
      </c>
      <c r="D140" s="1">
        <v>138</v>
      </c>
      <c r="E140" s="1">
        <f t="shared" si="6"/>
        <v>2.4085543677521746</v>
      </c>
      <c r="F140" s="1">
        <f t="shared" si="7"/>
        <v>-0.38639100555837913</v>
      </c>
      <c r="G140" s="1">
        <f t="shared" si="8"/>
        <v>14.756660490301186</v>
      </c>
    </row>
    <row r="141" spans="1:7" x14ac:dyDescent="0.3">
      <c r="A141" s="1">
        <v>30</v>
      </c>
      <c r="B141" s="1">
        <v>40</v>
      </c>
      <c r="C141" s="1">
        <v>5</v>
      </c>
      <c r="D141" s="1">
        <v>139</v>
      </c>
      <c r="E141" s="1">
        <f t="shared" si="6"/>
        <v>2.4260076602721181</v>
      </c>
      <c r="F141" s="1">
        <f t="shared" si="7"/>
        <v>-0.37582951363527473</v>
      </c>
      <c r="G141" s="1">
        <f t="shared" si="8"/>
        <v>14.566851543406528</v>
      </c>
    </row>
    <row r="142" spans="1:7" x14ac:dyDescent="0.3">
      <c r="A142" s="1">
        <v>30</v>
      </c>
      <c r="B142" s="1">
        <v>40</v>
      </c>
      <c r="C142" s="1">
        <v>5</v>
      </c>
      <c r="D142" s="1">
        <v>140</v>
      </c>
      <c r="E142" s="1">
        <f t="shared" si="6"/>
        <v>2.4434609527920612</v>
      </c>
      <c r="F142" s="1">
        <f t="shared" si="7"/>
        <v>-0.36515138987450502</v>
      </c>
      <c r="G142" s="1">
        <f t="shared" si="8"/>
        <v>14.381455184488352</v>
      </c>
    </row>
    <row r="143" spans="1:7" x14ac:dyDescent="0.3">
      <c r="A143" s="1">
        <v>30</v>
      </c>
      <c r="B143" s="1">
        <v>40</v>
      </c>
      <c r="C143" s="1">
        <v>5</v>
      </c>
      <c r="D143" s="1">
        <v>141</v>
      </c>
      <c r="E143" s="1">
        <f t="shared" si="6"/>
        <v>2.4609142453120048</v>
      </c>
      <c r="F143" s="1">
        <f t="shared" si="7"/>
        <v>-0.35436009910766014</v>
      </c>
      <c r="G143" s="1">
        <f t="shared" si="8"/>
        <v>14.200369965031989</v>
      </c>
    </row>
    <row r="144" spans="1:7" x14ac:dyDescent="0.3">
      <c r="A144" s="1">
        <v>30</v>
      </c>
      <c r="B144" s="1">
        <v>40</v>
      </c>
      <c r="C144" s="1">
        <v>5</v>
      </c>
      <c r="D144" s="1">
        <v>142</v>
      </c>
      <c r="E144" s="1">
        <f t="shared" si="6"/>
        <v>2.4783675378319479</v>
      </c>
      <c r="F144" s="1">
        <f t="shared" si="7"/>
        <v>-0.3434590292052081</v>
      </c>
      <c r="G144" s="1">
        <f t="shared" si="8"/>
        <v>14.023496842533127</v>
      </c>
    </row>
    <row r="145" spans="1:7" x14ac:dyDescent="0.3">
      <c r="A145" s="1">
        <v>30</v>
      </c>
      <c r="B145" s="1">
        <v>40</v>
      </c>
      <c r="C145" s="1">
        <v>5</v>
      </c>
      <c r="D145" s="1">
        <v>143</v>
      </c>
      <c r="E145" s="1">
        <f t="shared" si="6"/>
        <v>2.4958208303518914</v>
      </c>
      <c r="F145" s="1">
        <f t="shared" si="7"/>
        <v>-0.33245149176077443</v>
      </c>
      <c r="G145" s="1">
        <f t="shared" si="8"/>
        <v>13.850739208301491</v>
      </c>
    </row>
    <row r="146" spans="1:7" x14ac:dyDescent="0.3">
      <c r="A146" s="1">
        <v>30</v>
      </c>
      <c r="B146" s="1">
        <v>40</v>
      </c>
      <c r="C146" s="1">
        <v>5</v>
      </c>
      <c r="D146" s="1">
        <v>144</v>
      </c>
      <c r="E146" s="1">
        <f t="shared" si="6"/>
        <v>2.5132741228718345</v>
      </c>
      <c r="F146" s="1">
        <f t="shared" si="7"/>
        <v>-0.32134072294702021</v>
      </c>
      <c r="G146" s="1">
        <f t="shared" si="8"/>
        <v>13.682002907125938</v>
      </c>
    </row>
    <row r="147" spans="1:7" x14ac:dyDescent="0.3">
      <c r="A147" s="1">
        <v>30</v>
      </c>
      <c r="B147" s="1">
        <v>40</v>
      </c>
      <c r="C147" s="1">
        <v>5</v>
      </c>
      <c r="D147" s="1">
        <v>145</v>
      </c>
      <c r="E147" s="1">
        <f t="shared" si="6"/>
        <v>2.530727415391778</v>
      </c>
      <c r="F147" s="1">
        <f t="shared" si="7"/>
        <v>-0.31012988452499018</v>
      </c>
      <c r="G147" s="1">
        <f t="shared" si="8"/>
        <v>13.517196249602534</v>
      </c>
    </row>
    <row r="148" spans="1:7" x14ac:dyDescent="0.3">
      <c r="A148" s="1">
        <v>30</v>
      </c>
      <c r="B148" s="1">
        <v>40</v>
      </c>
      <c r="C148" s="1">
        <v>5</v>
      </c>
      <c r="D148" s="1">
        <v>146</v>
      </c>
      <c r="E148" s="1">
        <f t="shared" si="6"/>
        <v>2.5481807079117211</v>
      </c>
      <c r="F148" s="1">
        <f t="shared" si="7"/>
        <v>-0.2988220649900406</v>
      </c>
      <c r="G148" s="1">
        <f t="shared" si="8"/>
        <v>13.356230017881366</v>
      </c>
    </row>
    <row r="149" spans="1:7" x14ac:dyDescent="0.3">
      <c r="A149" s="1">
        <v>30</v>
      </c>
      <c r="B149" s="1">
        <v>40</v>
      </c>
      <c r="C149" s="1">
        <v>5</v>
      </c>
      <c r="D149" s="1">
        <v>147</v>
      </c>
      <c r="E149" s="1">
        <f t="shared" si="6"/>
        <v>2.5656340004316642</v>
      </c>
      <c r="F149" s="1">
        <f t="shared" si="7"/>
        <v>-0.28742028083864052</v>
      </c>
      <c r="G149" s="1">
        <f t="shared" si="8"/>
        <v>13.199017465541541</v>
      </c>
    </row>
    <row r="150" spans="1:7" x14ac:dyDescent="0.3">
      <c r="A150" s="1">
        <v>30</v>
      </c>
      <c r="B150" s="1">
        <v>40</v>
      </c>
      <c r="C150" s="1">
        <v>5</v>
      </c>
      <c r="D150" s="1">
        <v>148</v>
      </c>
      <c r="E150" s="1">
        <f t="shared" si="6"/>
        <v>2.5830872929516078</v>
      </c>
      <c r="F150" s="1">
        <f t="shared" si="7"/>
        <v>-0.27592747794153444</v>
      </c>
      <c r="G150" s="1">
        <f t="shared" si="8"/>
        <v>13.045474312259312</v>
      </c>
    </row>
    <row r="151" spans="1:7" x14ac:dyDescent="0.3">
      <c r="A151" s="1">
        <v>30</v>
      </c>
      <c r="B151" s="1">
        <v>40</v>
      </c>
      <c r="C151" s="1">
        <v>5</v>
      </c>
      <c r="D151" s="1">
        <v>149</v>
      </c>
      <c r="E151" s="1">
        <f t="shared" si="6"/>
        <v>2.6005405854715509</v>
      </c>
      <c r="F151" s="1">
        <f t="shared" si="7"/>
        <v>-0.26434653300987987</v>
      </c>
      <c r="G151" s="1">
        <f t="shared" si="8"/>
        <v>12.89551873388984</v>
      </c>
    </row>
    <row r="152" spans="1:7" x14ac:dyDescent="0.3">
      <c r="A152" s="1">
        <v>30</v>
      </c>
      <c r="B152" s="1">
        <v>40</v>
      </c>
      <c r="C152" s="1">
        <v>5</v>
      </c>
      <c r="D152" s="1">
        <v>150</v>
      </c>
      <c r="E152" s="1">
        <f t="shared" si="6"/>
        <v>2.6179938779914944</v>
      </c>
      <c r="F152" s="1">
        <f t="shared" si="7"/>
        <v>-0.25268025514207859</v>
      </c>
      <c r="G152" s="1">
        <f t="shared" si="8"/>
        <v>12.749071348541008</v>
      </c>
    </row>
    <row r="153" spans="1:7" x14ac:dyDescent="0.3">
      <c r="A153" s="1">
        <v>30</v>
      </c>
      <c r="B153" s="1">
        <v>40</v>
      </c>
      <c r="C153" s="1">
        <v>5</v>
      </c>
      <c r="D153" s="1">
        <v>151</v>
      </c>
      <c r="E153" s="1">
        <f t="shared" si="6"/>
        <v>2.6354471705114375</v>
      </c>
      <c r="F153" s="1">
        <f t="shared" si="7"/>
        <v>-0.24093138744008363</v>
      </c>
      <c r="G153" s="1">
        <f t="shared" si="8"/>
        <v>12.606055199176602</v>
      </c>
    </row>
    <row r="154" spans="1:7" x14ac:dyDescent="0.3">
      <c r="A154" s="1">
        <v>30</v>
      </c>
      <c r="B154" s="1">
        <v>40</v>
      </c>
      <c r="C154" s="1">
        <v>5</v>
      </c>
      <c r="D154" s="1">
        <v>152</v>
      </c>
      <c r="E154" s="1">
        <f t="shared" si="6"/>
        <v>2.6529004630313811</v>
      </c>
      <c r="F154" s="1">
        <f t="shared" si="7"/>
        <v>-0.2291026086849561</v>
      </c>
      <c r="G154" s="1">
        <f t="shared" si="8"/>
        <v>12.466395733247175</v>
      </c>
    </row>
    <row r="155" spans="1:7" x14ac:dyDescent="0.3">
      <c r="A155" s="1">
        <v>30</v>
      </c>
      <c r="B155" s="1">
        <v>40</v>
      </c>
      <c r="C155" s="1">
        <v>5</v>
      </c>
      <c r="D155" s="1">
        <v>153</v>
      </c>
      <c r="E155" s="1">
        <f t="shared" si="6"/>
        <v>2.6703537555513241</v>
      </c>
      <c r="F155" s="1">
        <f t="shared" si="7"/>
        <v>-0.21719653506242592</v>
      </c>
      <c r="G155" s="1">
        <f t="shared" si="8"/>
        <v>12.330020779809825</v>
      </c>
    </row>
    <row r="156" spans="1:7" x14ac:dyDescent="0.3">
      <c r="A156" s="1">
        <v>30</v>
      </c>
      <c r="B156" s="1">
        <v>40</v>
      </c>
      <c r="C156" s="1">
        <v>5</v>
      </c>
      <c r="D156" s="1">
        <v>154</v>
      </c>
      <c r="E156" s="1">
        <f t="shared" si="6"/>
        <v>2.6878070480712677</v>
      </c>
      <c r="F156" s="1">
        <f t="shared" si="7"/>
        <v>-0.2052157219300976</v>
      </c>
      <c r="G156" s="1">
        <f t="shared" si="8"/>
        <v>12.19686052456257</v>
      </c>
    </row>
    <row r="157" spans="1:7" x14ac:dyDescent="0.3">
      <c r="A157" s="1">
        <v>30</v>
      </c>
      <c r="B157" s="1">
        <v>40</v>
      </c>
      <c r="C157" s="1">
        <v>5</v>
      </c>
      <c r="D157" s="1">
        <v>155</v>
      </c>
      <c r="E157" s="1">
        <f t="shared" si="6"/>
        <v>2.7052603405912108</v>
      </c>
      <c r="F157" s="1">
        <f t="shared" si="7"/>
        <v>-0.19316266561882248</v>
      </c>
      <c r="G157" s="1">
        <f t="shared" si="8"/>
        <v>12.066847483186418</v>
      </c>
    </row>
    <row r="158" spans="1:7" x14ac:dyDescent="0.3">
      <c r="A158" s="1">
        <v>30</v>
      </c>
      <c r="B158" s="1">
        <v>40</v>
      </c>
      <c r="C158" s="1">
        <v>5</v>
      </c>
      <c r="D158" s="1">
        <v>156</v>
      </c>
      <c r="E158" s="1">
        <f t="shared" si="6"/>
        <v>2.7227136331111539</v>
      </c>
      <c r="F158" s="1">
        <f t="shared" si="7"/>
        <v>-0.1810398052615465</v>
      </c>
      <c r="G158" s="1">
        <f t="shared" si="8"/>
        <v>11.939916473356458</v>
      </c>
    </row>
    <row r="159" spans="1:7" x14ac:dyDescent="0.3">
      <c r="A159" s="1">
        <v>30</v>
      </c>
      <c r="B159" s="1">
        <v>40</v>
      </c>
      <c r="C159" s="1">
        <v>5</v>
      </c>
      <c r="D159" s="1">
        <v>157</v>
      </c>
      <c r="E159" s="1">
        <f t="shared" si="6"/>
        <v>2.7401669256310974</v>
      </c>
      <c r="F159" s="1">
        <f t="shared" si="7"/>
        <v>-0.16884952464371886</v>
      </c>
      <c r="G159" s="1">
        <f t="shared" si="8"/>
        <v>11.816004585754655</v>
      </c>
    </row>
    <row r="160" spans="1:7" x14ac:dyDescent="0.3">
      <c r="A160" s="1">
        <v>30</v>
      </c>
      <c r="B160" s="1">
        <v>40</v>
      </c>
      <c r="C160" s="1">
        <v>5</v>
      </c>
      <c r="D160" s="1">
        <v>158</v>
      </c>
      <c r="E160" s="1">
        <f t="shared" si="6"/>
        <v>2.7576202181510405</v>
      </c>
      <c r="F160" s="1">
        <f t="shared" si="7"/>
        <v>-0.15659415407004812</v>
      </c>
      <c r="G160" s="1">
        <f t="shared" si="8"/>
        <v>11.695051154389873</v>
      </c>
    </row>
    <row r="161" spans="1:7" x14ac:dyDescent="0.3">
      <c r="A161" s="1">
        <v>30</v>
      </c>
      <c r="B161" s="1">
        <v>40</v>
      </c>
      <c r="C161" s="1">
        <v>5</v>
      </c>
      <c r="D161" s="1">
        <v>159</v>
      </c>
      <c r="E161" s="1">
        <f t="shared" si="6"/>
        <v>2.7750735106709841</v>
      </c>
      <c r="F161" s="1">
        <f t="shared" si="7"/>
        <v>-0.14427597224305638</v>
      </c>
      <c r="G161" s="1">
        <f t="shared" si="8"/>
        <v>11.576997726505351</v>
      </c>
    </row>
    <row r="162" spans="1:7" x14ac:dyDescent="0.3">
      <c r="A162" s="1">
        <v>30</v>
      </c>
      <c r="B162" s="1">
        <v>40</v>
      </c>
      <c r="C162" s="1">
        <v>5</v>
      </c>
      <c r="D162" s="1">
        <v>160</v>
      </c>
      <c r="E162" s="1">
        <f t="shared" si="6"/>
        <v>2.7925268031909272</v>
      </c>
      <c r="F162" s="1">
        <f t="shared" si="7"/>
        <v>-0.13189720814951472</v>
      </c>
      <c r="G162" s="1">
        <f t="shared" si="8"/>
        <v>11.461788032330926</v>
      </c>
    </row>
    <row r="163" spans="1:7" x14ac:dyDescent="0.3">
      <c r="A163" s="1">
        <v>30</v>
      </c>
      <c r="B163" s="1">
        <v>40</v>
      </c>
      <c r="C163" s="1">
        <v>5</v>
      </c>
      <c r="D163" s="1">
        <v>161</v>
      </c>
      <c r="E163" s="1">
        <f t="shared" si="6"/>
        <v>2.8099800957108707</v>
      </c>
      <c r="F163" s="1">
        <f t="shared" si="7"/>
        <v>-0.11946004295140221</v>
      </c>
      <c r="G163" s="1">
        <f t="shared" si="8"/>
        <v>11.349367954915877</v>
      </c>
    </row>
    <row r="164" spans="1:7" x14ac:dyDescent="0.3">
      <c r="A164" s="1">
        <v>30</v>
      </c>
      <c r="B164" s="1">
        <v>40</v>
      </c>
      <c r="C164" s="1">
        <v>5</v>
      </c>
      <c r="D164" s="1">
        <v>162</v>
      </c>
      <c r="E164" s="1">
        <f t="shared" si="6"/>
        <v>2.8274333882308138</v>
      </c>
      <c r="F164" s="1">
        <f t="shared" si="7"/>
        <v>-0.10696661187859252</v>
      </c>
      <c r="G164" s="1">
        <f t="shared" si="8"/>
        <v>11.239685500258791</v>
      </c>
    </row>
    <row r="165" spans="1:7" x14ac:dyDescent="0.3">
      <c r="A165" s="1">
        <v>30</v>
      </c>
      <c r="B165" s="1">
        <v>40</v>
      </c>
      <c r="C165" s="1">
        <v>5</v>
      </c>
      <c r="D165" s="1">
        <v>163</v>
      </c>
      <c r="E165" s="1">
        <f t="shared" si="6"/>
        <v>2.8448866807507573</v>
      </c>
      <c r="F165" s="1">
        <f t="shared" si="7"/>
        <v>-9.4419006120949805E-2</v>
      </c>
      <c r="G165" s="1">
        <f t="shared" si="8"/>
        <v>11.132690767932921</v>
      </c>
    </row>
    <row r="166" spans="1:7" x14ac:dyDescent="0.3">
      <c r="A166" s="1">
        <v>30</v>
      </c>
      <c r="B166" s="1">
        <v>40</v>
      </c>
      <c r="C166" s="1">
        <v>5</v>
      </c>
      <c r="D166" s="1">
        <v>164</v>
      </c>
      <c r="E166" s="1">
        <f t="shared" si="6"/>
        <v>2.8623399732707004</v>
      </c>
      <c r="F166" s="1">
        <f t="shared" si="7"/>
        <v>-8.1819274718004112E-2</v>
      </c>
      <c r="G166" s="1">
        <f t="shared" si="8"/>
        <v>11.028335922389701</v>
      </c>
    </row>
    <row r="167" spans="1:7" x14ac:dyDescent="0.3">
      <c r="A167" s="1">
        <v>30</v>
      </c>
      <c r="B167" s="1">
        <v>40</v>
      </c>
      <c r="C167" s="1">
        <v>5</v>
      </c>
      <c r="D167" s="1">
        <v>165</v>
      </c>
      <c r="E167" s="1">
        <f t="shared" si="6"/>
        <v>2.8797932657906435</v>
      </c>
      <c r="F167" s="1">
        <f t="shared" si="7"/>
        <v>-6.9169426444790225E-2</v>
      </c>
      <c r="G167" s="1">
        <f t="shared" si="8"/>
        <v>10.926575165108101</v>
      </c>
    </row>
    <row r="168" spans="1:7" x14ac:dyDescent="0.3">
      <c r="A168" s="1">
        <v>30</v>
      </c>
      <c r="B168" s="1">
        <v>40</v>
      </c>
      <c r="C168" s="1">
        <v>5</v>
      </c>
      <c r="D168" s="1">
        <v>166</v>
      </c>
      <c r="E168" s="1">
        <f t="shared" si="6"/>
        <v>2.8972465583105871</v>
      </c>
      <c r="F168" s="1">
        <f t="shared" si="7"/>
        <v>-5.647143169285352E-2</v>
      </c>
      <c r="G168" s="1">
        <f t="shared" si="8"/>
        <v>10.827364707744831</v>
      </c>
    </row>
    <row r="169" spans="1:7" x14ac:dyDescent="0.3">
      <c r="A169" s="1">
        <v>30</v>
      </c>
      <c r="B169" s="1">
        <v>40</v>
      </c>
      <c r="C169" s="1">
        <v>5</v>
      </c>
      <c r="D169" s="1">
        <v>167</v>
      </c>
      <c r="E169" s="1">
        <f t="shared" si="6"/>
        <v>2.9146998508305302</v>
      </c>
      <c r="F169" s="1">
        <f t="shared" si="7"/>
        <v>-4.3727224345793916E-2</v>
      </c>
      <c r="G169" s="1">
        <f t="shared" si="8"/>
        <v>10.730662746428603</v>
      </c>
    </row>
    <row r="170" spans="1:7" x14ac:dyDescent="0.3">
      <c r="A170" s="1">
        <v>30</v>
      </c>
      <c r="B170" s="1">
        <v>40</v>
      </c>
      <c r="C170" s="1">
        <v>5</v>
      </c>
      <c r="D170" s="1">
        <v>168</v>
      </c>
      <c r="E170" s="1">
        <f t="shared" si="6"/>
        <v>2.9321531433504737</v>
      </c>
      <c r="F170" s="1">
        <f t="shared" si="7"/>
        <v>-3.0938703649066916E-2</v>
      </c>
      <c r="G170" s="1">
        <f t="shared" si="8"/>
        <v>10.636429437331273</v>
      </c>
    </row>
    <row r="171" spans="1:7" x14ac:dyDescent="0.3">
      <c r="A171" s="1">
        <v>30</v>
      </c>
      <c r="B171" s="1">
        <v>40</v>
      </c>
      <c r="C171" s="1">
        <v>5</v>
      </c>
      <c r="D171" s="1">
        <v>169</v>
      </c>
      <c r="E171" s="1">
        <f t="shared" si="6"/>
        <v>2.9496064358704168</v>
      </c>
      <c r="F171" s="1">
        <f t="shared" si="7"/>
        <v>-1.8107736074101526E-2</v>
      </c>
      <c r="G171" s="1">
        <f t="shared" si="8"/>
        <v>10.54462687364007</v>
      </c>
    </row>
    <row r="172" spans="1:7" x14ac:dyDescent="0.3">
      <c r="A172" s="1">
        <v>30</v>
      </c>
      <c r="B172" s="1">
        <v>40</v>
      </c>
      <c r="C172" s="1">
        <v>5</v>
      </c>
      <c r="D172" s="1">
        <v>170</v>
      </c>
      <c r="E172" s="1">
        <f t="shared" si="6"/>
        <v>2.9670597283903604</v>
      </c>
      <c r="F172" s="1">
        <f t="shared" si="7"/>
        <v>-5.2361571770835821E-3</v>
      </c>
      <c r="G172" s="1">
        <f t="shared" si="8"/>
        <v>10.455219064046943</v>
      </c>
    </row>
    <row r="173" spans="1:7" x14ac:dyDescent="0.3">
      <c r="A173" s="1">
        <v>30</v>
      </c>
      <c r="B173" s="1">
        <v>40</v>
      </c>
      <c r="C173" s="1">
        <v>5</v>
      </c>
      <c r="D173" s="1">
        <v>171</v>
      </c>
      <c r="E173" s="1">
        <f t="shared" si="6"/>
        <v>2.9845130209103035</v>
      </c>
      <c r="F173" s="1">
        <f t="shared" si="7"/>
        <v>7.6742265469388667E-3</v>
      </c>
      <c r="G173" s="1">
        <f t="shared" si="8"/>
        <v>10.368171912864778</v>
      </c>
    </row>
    <row r="174" spans="1:7" x14ac:dyDescent="0.3">
      <c r="A174" s="1">
        <v>30</v>
      </c>
      <c r="B174" s="1">
        <v>40</v>
      </c>
      <c r="C174" s="1">
        <v>5</v>
      </c>
      <c r="D174" s="1">
        <v>172</v>
      </c>
      <c r="E174" s="1">
        <f t="shared" si="6"/>
        <v>3.001966313430247</v>
      </c>
      <c r="F174" s="1">
        <f t="shared" si="7"/>
        <v>2.0621635813718148E-2</v>
      </c>
      <c r="G174" s="1">
        <f t="shared" si="8"/>
        <v>10.283453201874522</v>
      </c>
    </row>
    <row r="175" spans="1:7" x14ac:dyDescent="0.3">
      <c r="A175" s="1">
        <v>30</v>
      </c>
      <c r="B175" s="1">
        <v>40</v>
      </c>
      <c r="C175" s="1">
        <v>5</v>
      </c>
      <c r="D175" s="1">
        <v>173</v>
      </c>
      <c r="E175" s="1">
        <f t="shared" si="6"/>
        <v>3.0194196059501901</v>
      </c>
      <c r="F175" s="1">
        <f t="shared" si="7"/>
        <v>3.3604316702050496E-2</v>
      </c>
      <c r="G175" s="1">
        <f t="shared" si="8"/>
        <v>10.201032574003094</v>
      </c>
    </row>
    <row r="176" spans="1:7" x14ac:dyDescent="0.3">
      <c r="A176" s="1">
        <v>30</v>
      </c>
      <c r="B176" s="1">
        <v>40</v>
      </c>
      <c r="C176" s="1">
        <v>5</v>
      </c>
      <c r="D176" s="1">
        <v>174</v>
      </c>
      <c r="E176" s="1">
        <f t="shared" si="6"/>
        <v>3.0368728984701332</v>
      </c>
      <c r="F176" s="1">
        <f t="shared" si="7"/>
        <v>4.6620538807185682E-2</v>
      </c>
      <c r="G176" s="1">
        <f t="shared" si="8"/>
        <v>10.120881518927966</v>
      </c>
    </row>
    <row r="177" spans="1:7" x14ac:dyDescent="0.3">
      <c r="A177" s="1">
        <v>30</v>
      </c>
      <c r="B177" s="1">
        <v>40</v>
      </c>
      <c r="C177" s="1">
        <v>5</v>
      </c>
      <c r="D177" s="1">
        <v>175</v>
      </c>
      <c r="E177" s="1">
        <f t="shared" si="6"/>
        <v>3.0543261909900767</v>
      </c>
      <c r="F177" s="1">
        <f t="shared" si="7"/>
        <v>5.9668593393736612E-2</v>
      </c>
      <c r="G177" s="1">
        <f t="shared" si="8"/>
        <v>10.042973360702611</v>
      </c>
    </row>
    <row r="178" spans="1:7" x14ac:dyDescent="0.3">
      <c r="A178" s="1">
        <v>30</v>
      </c>
      <c r="B178" s="1">
        <v>40</v>
      </c>
      <c r="C178" s="1">
        <v>5</v>
      </c>
      <c r="D178" s="1">
        <v>176</v>
      </c>
      <c r="E178" s="1">
        <f t="shared" si="6"/>
        <v>3.0717794835100198</v>
      </c>
      <c r="F178" s="1">
        <f t="shared" si="7"/>
        <v>7.2746791546204365E-2</v>
      </c>
      <c r="G178" s="1">
        <f t="shared" si="8"/>
        <v>9.9672832474945317</v>
      </c>
    </row>
    <row r="179" spans="1:7" x14ac:dyDescent="0.3">
      <c r="A179" s="1">
        <v>30</v>
      </c>
      <c r="B179" s="1">
        <v>40</v>
      </c>
      <c r="C179" s="1">
        <v>5</v>
      </c>
      <c r="D179" s="1">
        <v>177</v>
      </c>
      <c r="E179" s="1">
        <f t="shared" si="6"/>
        <v>3.0892327760299634</v>
      </c>
      <c r="F179" s="1">
        <f t="shared" si="7"/>
        <v>8.5853462315015366E-2</v>
      </c>
      <c r="G179" s="1">
        <f t="shared" si="8"/>
        <v>9.8937881435275834</v>
      </c>
    </row>
    <row r="180" spans="1:7" x14ac:dyDescent="0.3">
      <c r="A180" s="1">
        <v>30</v>
      </c>
      <c r="B180" s="1">
        <v>40</v>
      </c>
      <c r="C180" s="1">
        <v>5</v>
      </c>
      <c r="D180" s="1">
        <v>178</v>
      </c>
      <c r="E180" s="1">
        <f t="shared" si="6"/>
        <v>3.1066860685499065</v>
      </c>
      <c r="F180" s="1">
        <f t="shared" si="7"/>
        <v>9.8986950855739386E-2</v>
      </c>
      <c r="G180" s="1">
        <f t="shared" si="8"/>
        <v>9.8224668233200454</v>
      </c>
    </row>
    <row r="181" spans="1:7" x14ac:dyDescent="0.3">
      <c r="A181" s="1">
        <v>30</v>
      </c>
      <c r="B181" s="1">
        <v>40</v>
      </c>
      <c r="C181" s="1">
        <v>5</v>
      </c>
      <c r="D181" s="1">
        <v>179</v>
      </c>
      <c r="E181" s="1">
        <f t="shared" si="6"/>
        <v>3.12413936106985</v>
      </c>
      <c r="F181" s="1">
        <f t="shared" si="7"/>
        <v>0.11214561655896348</v>
      </c>
      <c r="G181" s="1">
        <f t="shared" si="8"/>
        <v>9.7532998683109504</v>
      </c>
    </row>
    <row r="182" spans="1:7" x14ac:dyDescent="0.3">
      <c r="A182" s="1">
        <v>30</v>
      </c>
      <c r="B182" s="1">
        <v>40</v>
      </c>
      <c r="C182" s="1">
        <v>5</v>
      </c>
      <c r="D182" s="1">
        <v>180</v>
      </c>
      <c r="E182" s="1">
        <f t="shared" si="6"/>
        <v>3.1415926535897931</v>
      </c>
      <c r="F182" s="1">
        <f t="shared" si="7"/>
        <v>0.12532783116806528</v>
      </c>
      <c r="G182" s="1">
        <f t="shared" si="8"/>
        <v>9.6862696659688581</v>
      </c>
    </row>
    <row r="183" spans="1:7" x14ac:dyDescent="0.3">
      <c r="A183" s="1">
        <v>30</v>
      </c>
      <c r="B183" s="1">
        <v>40</v>
      </c>
      <c r="C183" s="1">
        <v>5</v>
      </c>
      <c r="D183" s="1">
        <v>181</v>
      </c>
      <c r="E183" s="1">
        <f t="shared" si="6"/>
        <v>3.1590459461097367</v>
      </c>
      <c r="F183" s="1">
        <f t="shared" si="7"/>
        <v>0.13853197688194011</v>
      </c>
      <c r="G183" s="1">
        <f t="shared" si="8"/>
        <v>9.6213604114798308</v>
      </c>
    </row>
    <row r="184" spans="1:7" x14ac:dyDescent="0.3">
      <c r="A184" s="1">
        <v>30</v>
      </c>
      <c r="B184" s="1">
        <v>40</v>
      </c>
      <c r="C184" s="1">
        <v>5</v>
      </c>
      <c r="D184" s="1">
        <v>182</v>
      </c>
      <c r="E184" s="1">
        <f t="shared" si="6"/>
        <v>3.1764992386296798</v>
      </c>
      <c r="F184" s="1">
        <f t="shared" si="7"/>
        <v>0.15175644443950254</v>
      </c>
      <c r="G184" s="1">
        <f t="shared" si="8"/>
        <v>9.5585581121145999</v>
      </c>
    </row>
    <row r="185" spans="1:7" x14ac:dyDescent="0.3">
      <c r="A185" s="1">
        <v>30</v>
      </c>
      <c r="B185" s="1">
        <v>40</v>
      </c>
      <c r="C185" s="1">
        <v>5</v>
      </c>
      <c r="D185" s="1">
        <v>183</v>
      </c>
      <c r="E185" s="1">
        <f t="shared" si="6"/>
        <v>3.1939525311496229</v>
      </c>
      <c r="F185" s="1">
        <f t="shared" si="7"/>
        <v>0.16499963118259087</v>
      </c>
      <c r="G185" s="1">
        <f t="shared" si="8"/>
        <v>9.4978505943787788</v>
      </c>
    </row>
    <row r="186" spans="1:7" x14ac:dyDescent="0.3">
      <c r="A186" s="1">
        <v>30</v>
      </c>
      <c r="B186" s="1">
        <v>40</v>
      </c>
      <c r="C186" s="1">
        <v>5</v>
      </c>
      <c r="D186" s="1">
        <v>184</v>
      </c>
      <c r="E186" s="1">
        <f t="shared" si="6"/>
        <v>3.2114058236695664</v>
      </c>
      <c r="F186" s="1">
        <f t="shared" si="7"/>
        <v>0.17825993909366356</v>
      </c>
      <c r="G186" s="1">
        <f t="shared" si="8"/>
        <v>9.4392275140548527</v>
      </c>
    </row>
    <row r="187" spans="1:7" x14ac:dyDescent="0.3">
      <c r="A187" s="1">
        <v>30</v>
      </c>
      <c r="B187" s="1">
        <v>40</v>
      </c>
      <c r="C187" s="1">
        <v>5</v>
      </c>
      <c r="D187" s="1">
        <v>185</v>
      </c>
      <c r="E187" s="1">
        <f t="shared" si="6"/>
        <v>3.2288591161895095</v>
      </c>
      <c r="F187" s="1">
        <f t="shared" si="7"/>
        <v>0.19153577280446513</v>
      </c>
      <c r="G187" s="1">
        <f t="shared" si="8"/>
        <v>9.3826803692501528</v>
      </c>
    </row>
    <row r="188" spans="1:7" x14ac:dyDescent="0.3">
      <c r="A188" s="1">
        <v>30</v>
      </c>
      <c r="B188" s="1">
        <v>40</v>
      </c>
      <c r="C188" s="1">
        <v>5</v>
      </c>
      <c r="D188" s="1">
        <v>186</v>
      </c>
      <c r="E188" s="1">
        <f t="shared" si="6"/>
        <v>3.246312408709453</v>
      </c>
      <c r="F188" s="1">
        <f t="shared" si="7"/>
        <v>0.20482553757160776</v>
      </c>
      <c r="G188" s="1">
        <f t="shared" si="8"/>
        <v>9.328202516570812</v>
      </c>
    </row>
    <row r="189" spans="1:7" x14ac:dyDescent="0.3">
      <c r="A189" s="1">
        <v>30</v>
      </c>
      <c r="B189" s="1">
        <v>40</v>
      </c>
      <c r="C189" s="1">
        <v>5</v>
      </c>
      <c r="D189" s="1">
        <v>187</v>
      </c>
      <c r="E189" s="1">
        <f t="shared" si="6"/>
        <v>3.2637657012293961</v>
      </c>
      <c r="F189" s="1">
        <f t="shared" si="7"/>
        <v>0.21812763721476286</v>
      </c>
      <c r="G189" s="1">
        <f t="shared" si="8"/>
        <v>9.2757891905491938</v>
      </c>
    </row>
    <row r="190" spans="1:7" x14ac:dyDescent="0.3">
      <c r="A190" s="1">
        <v>30</v>
      </c>
      <c r="B190" s="1">
        <v>40</v>
      </c>
      <c r="C190" s="1">
        <v>5</v>
      </c>
      <c r="D190" s="1">
        <v>188</v>
      </c>
      <c r="E190" s="1">
        <f t="shared" si="6"/>
        <v>3.2812189937493397</v>
      </c>
      <c r="F190" s="1">
        <f t="shared" si="7"/>
        <v>0.23144047201292722</v>
      </c>
      <c r="G190" s="1">
        <f t="shared" si="8"/>
        <v>9.2254375264593698</v>
      </c>
    </row>
    <row r="191" spans="1:7" x14ac:dyDescent="0.3">
      <c r="A191" s="1">
        <v>30</v>
      </c>
      <c r="B191" s="1">
        <v>40</v>
      </c>
      <c r="C191" s="1">
        <v>5</v>
      </c>
      <c r="D191" s="1">
        <v>189</v>
      </c>
      <c r="E191" s="1">
        <f t="shared" si="6"/>
        <v>3.2986722862692828</v>
      </c>
      <c r="F191" s="1">
        <f t="shared" si="7"/>
        <v>0.24476243655394705</v>
      </c>
      <c r="G191" s="1">
        <f t="shared" si="8"/>
        <v>9.177146586663774</v>
      </c>
    </row>
    <row r="192" spans="1:7" x14ac:dyDescent="0.3">
      <c r="A192" s="1">
        <v>30</v>
      </c>
      <c r="B192" s="1">
        <v>40</v>
      </c>
      <c r="C192" s="1">
        <v>5</v>
      </c>
      <c r="D192" s="1">
        <v>190</v>
      </c>
      <c r="E192" s="1">
        <f t="shared" si="6"/>
        <v>3.3161255787892263</v>
      </c>
      <c r="F192" s="1">
        <f t="shared" si="7"/>
        <v>0.25809191753223404</v>
      </c>
      <c r="G192" s="1">
        <f t="shared" si="8"/>
        <v>9.1309173906432619</v>
      </c>
    </row>
    <row r="193" spans="1:7" x14ac:dyDescent="0.3">
      <c r="A193" s="1">
        <v>30</v>
      </c>
      <c r="B193" s="1">
        <v>40</v>
      </c>
      <c r="C193" s="1">
        <v>5</v>
      </c>
      <c r="D193" s="1">
        <v>191</v>
      </c>
      <c r="E193" s="1">
        <f t="shared" si="6"/>
        <v>3.3335788713091694</v>
      </c>
      <c r="F193" s="1">
        <f t="shared" si="7"/>
        <v>0.27142729148929973</v>
      </c>
      <c r="G193" s="1">
        <f t="shared" si="8"/>
        <v>9.0867529488725722</v>
      </c>
    </row>
    <row r="194" spans="1:7" x14ac:dyDescent="0.3">
      <c r="A194" s="1">
        <v>30</v>
      </c>
      <c r="B194" s="1">
        <v>40</v>
      </c>
      <c r="C194" s="1">
        <v>5</v>
      </c>
      <c r="D194" s="1">
        <v>192</v>
      </c>
      <c r="E194" s="1">
        <f t="shared" si="6"/>
        <v>3.351032163829113</v>
      </c>
      <c r="F194" s="1">
        <f t="shared" si="7"/>
        <v>0.28476692249145991</v>
      </c>
      <c r="G194" s="1">
        <f t="shared" si="8"/>
        <v>9.0446583007135821</v>
      </c>
    </row>
    <row r="195" spans="1:7" x14ac:dyDescent="0.3">
      <c r="A195" s="1">
        <v>30</v>
      </c>
      <c r="B195" s="1">
        <v>40</v>
      </c>
      <c r="C195" s="1">
        <v>5</v>
      </c>
      <c r="D195" s="1">
        <v>193</v>
      </c>
      <c r="E195" s="1">
        <f t="shared" ref="E195:E258" si="9">RADIANS(D195)</f>
        <v>3.3684854563490561</v>
      </c>
      <c r="F195" s="1">
        <f t="shared" ref="F195:F258" si="10">ASIN((C195-(A195*SIN(E195)))/B195)</f>
        <v>0.29810915973872398</v>
      </c>
      <c r="G195" s="1">
        <f t="shared" ref="G195:G258" si="11">(A195*COS(E195))+(B195*COS(F195))</f>
        <v>9.0046405565104095</v>
      </c>
    </row>
    <row r="196" spans="1:7" x14ac:dyDescent="0.3">
      <c r="A196" s="1">
        <v>30</v>
      </c>
      <c r="B196" s="1">
        <v>40</v>
      </c>
      <c r="C196" s="1">
        <v>5</v>
      </c>
      <c r="D196" s="1">
        <v>194</v>
      </c>
      <c r="E196" s="1">
        <f t="shared" si="9"/>
        <v>3.3859387488689991</v>
      </c>
      <c r="F196" s="1">
        <f t="shared" si="10"/>
        <v>0.31145233509857456</v>
      </c>
      <c r="G196" s="1">
        <f t="shared" si="11"/>
        <v>8.9667089440821108</v>
      </c>
    </row>
    <row r="197" spans="1:7" x14ac:dyDescent="0.3">
      <c r="A197" s="1">
        <v>30</v>
      </c>
      <c r="B197" s="1">
        <v>40</v>
      </c>
      <c r="C197" s="1">
        <v>5</v>
      </c>
      <c r="D197" s="1">
        <v>195</v>
      </c>
      <c r="E197" s="1">
        <f t="shared" si="9"/>
        <v>3.4033920413889427</v>
      </c>
      <c r="F197" s="1">
        <f t="shared" si="10"/>
        <v>0.32479476055798201</v>
      </c>
      <c r="G197" s="1">
        <f t="shared" si="11"/>
        <v>8.9308748598216425</v>
      </c>
    </row>
    <row r="198" spans="1:7" x14ac:dyDescent="0.3">
      <c r="A198" s="1">
        <v>30</v>
      </c>
      <c r="B198" s="1">
        <v>40</v>
      </c>
      <c r="C198" s="1">
        <v>5</v>
      </c>
      <c r="D198" s="1">
        <v>196</v>
      </c>
      <c r="E198" s="1">
        <f t="shared" si="9"/>
        <v>3.4208453339088858</v>
      </c>
      <c r="F198" s="1">
        <f t="shared" si="10"/>
        <v>0.33813472558664054</v>
      </c>
      <c r="G198" s="1">
        <f t="shared" si="11"/>
        <v>8.8971519246235147</v>
      </c>
    </row>
    <row r="199" spans="1:7" x14ac:dyDescent="0.3">
      <c r="A199" s="1">
        <v>30</v>
      </c>
      <c r="B199" s="1">
        <v>40</v>
      </c>
      <c r="C199" s="1">
        <v>5</v>
      </c>
      <c r="D199" s="1">
        <v>197</v>
      </c>
      <c r="E199" s="1">
        <f t="shared" si="9"/>
        <v>3.4382986264288293</v>
      </c>
      <c r="F199" s="1">
        <f t="shared" si="10"/>
        <v>0.35147049440403649</v>
      </c>
      <c r="G199" s="1">
        <f t="shared" si="11"/>
        <v>8.865556044876481</v>
      </c>
    </row>
    <row r="200" spans="1:7" x14ac:dyDescent="0.3">
      <c r="A200" s="1">
        <v>30</v>
      </c>
      <c r="B200" s="1">
        <v>40</v>
      </c>
      <c r="C200" s="1">
        <v>5</v>
      </c>
      <c r="D200" s="1">
        <v>198</v>
      </c>
      <c r="E200" s="1">
        <f t="shared" si="9"/>
        <v>3.4557519189487724</v>
      </c>
      <c r="F200" s="1">
        <f t="shared" si="10"/>
        <v>0.36480030314254375</v>
      </c>
      <c r="G200" s="1">
        <f t="shared" si="11"/>
        <v>8.836105478773149</v>
      </c>
    </row>
    <row r="201" spans="1:7" x14ac:dyDescent="0.3">
      <c r="A201" s="1">
        <v>30</v>
      </c>
      <c r="B201" s="1">
        <v>40</v>
      </c>
      <c r="C201" s="1">
        <v>5</v>
      </c>
      <c r="D201" s="1">
        <v>199</v>
      </c>
      <c r="E201" s="1">
        <f t="shared" si="9"/>
        <v>3.473205211468716</v>
      </c>
      <c r="F201" s="1">
        <f t="shared" si="10"/>
        <v>0.37812235689834361</v>
      </c>
      <c r="G201" s="1">
        <f t="shared" si="11"/>
        <v>8.8088209082035966</v>
      </c>
    </row>
    <row r="202" spans="1:7" x14ac:dyDescent="0.3">
      <c r="A202" s="1">
        <v>30</v>
      </c>
      <c r="B202" s="1">
        <v>40</v>
      </c>
      <c r="C202" s="1">
        <v>5</v>
      </c>
      <c r="D202" s="1">
        <v>200</v>
      </c>
      <c r="E202" s="1">
        <f t="shared" si="9"/>
        <v>3.4906585039886591</v>
      </c>
      <c r="F202" s="1">
        <f t="shared" si="10"/>
        <v>0.39143482666151019</v>
      </c>
      <c r="G202" s="1">
        <f t="shared" si="11"/>
        <v>8.7837255165169026</v>
      </c>
    </row>
    <row r="203" spans="1:7" x14ac:dyDescent="0.3">
      <c r="A203" s="1">
        <v>30</v>
      </c>
      <c r="B203" s="1">
        <v>40</v>
      </c>
      <c r="C203" s="1">
        <v>5</v>
      </c>
      <c r="D203" s="1">
        <v>201</v>
      </c>
      <c r="E203" s="1">
        <f t="shared" si="9"/>
        <v>3.5081117965086026</v>
      </c>
      <c r="F203" s="1">
        <f t="shared" si="10"/>
        <v>0.40473584611616747</v>
      </c>
      <c r="G203" s="1">
        <f t="shared" si="11"/>
        <v>8.7608450724515201</v>
      </c>
    </row>
    <row r="204" spans="1:7" x14ac:dyDescent="0.3">
      <c r="A204" s="1">
        <v>30</v>
      </c>
      <c r="B204" s="1">
        <v>40</v>
      </c>
      <c r="C204" s="1">
        <v>5</v>
      </c>
      <c r="D204" s="1">
        <v>202</v>
      </c>
      <c r="E204" s="1">
        <f t="shared" si="9"/>
        <v>3.5255650890285457</v>
      </c>
      <c r="F204" s="1">
        <f t="shared" si="10"/>
        <v>0.41802350830113583</v>
      </c>
      <c r="G204" s="1">
        <f t="shared" si="11"/>
        <v>8.7402080205526502</v>
      </c>
    </row>
    <row r="205" spans="1:7" x14ac:dyDescent="0.3">
      <c r="A205" s="1">
        <v>30</v>
      </c>
      <c r="B205" s="1">
        <v>40</v>
      </c>
      <c r="C205" s="1">
        <v>5</v>
      </c>
      <c r="D205" s="1">
        <v>203</v>
      </c>
      <c r="E205" s="1">
        <f t="shared" si="9"/>
        <v>3.5430183815484888</v>
      </c>
      <c r="F205" s="1">
        <f t="shared" si="10"/>
        <v>0.43129586212101967</v>
      </c>
      <c r="G205" s="1">
        <f t="shared" si="11"/>
        <v>8.7218455784133226</v>
      </c>
    </row>
    <row r="206" spans="1:7" x14ac:dyDescent="0.3">
      <c r="A206" s="1">
        <v>30</v>
      </c>
      <c r="B206" s="1">
        <v>40</v>
      </c>
      <c r="C206" s="1">
        <v>5</v>
      </c>
      <c r="D206" s="1">
        <v>204</v>
      </c>
      <c r="E206" s="1">
        <f t="shared" si="9"/>
        <v>3.5604716740684323</v>
      </c>
      <c r="F206" s="1">
        <f t="shared" si="10"/>
        <v>0.44455090869717451</v>
      </c>
      <c r="G206" s="1">
        <f t="shared" si="11"/>
        <v>8.7057918410939266</v>
      </c>
    </row>
    <row r="207" spans="1:7" x14ac:dyDescent="0.3">
      <c r="A207" s="1">
        <v>30</v>
      </c>
      <c r="B207" s="1">
        <v>40</v>
      </c>
      <c r="C207" s="1">
        <v>5</v>
      </c>
      <c r="D207" s="1">
        <v>205</v>
      </c>
      <c r="E207" s="1">
        <f t="shared" si="9"/>
        <v>3.5779249665883754</v>
      </c>
      <c r="F207" s="1">
        <f t="shared" si="10"/>
        <v>0.45778659754749457</v>
      </c>
      <c r="G207" s="1">
        <f t="shared" si="11"/>
        <v>8.6920838930938586</v>
      </c>
    </row>
    <row r="208" spans="1:7" x14ac:dyDescent="0.3">
      <c r="A208" s="1">
        <v>30</v>
      </c>
      <c r="B208" s="1">
        <v>40</v>
      </c>
      <c r="C208" s="1">
        <v>5</v>
      </c>
      <c r="D208" s="1">
        <v>206</v>
      </c>
      <c r="E208" s="1">
        <f t="shared" si="9"/>
        <v>3.595378259108319</v>
      </c>
      <c r="F208" s="1">
        <f t="shared" si="10"/>
        <v>0.47100082258345161</v>
      </c>
      <c r="G208" s="1">
        <f t="shared" si="11"/>
        <v>8.6807619282672235</v>
      </c>
    </row>
    <row r="209" spans="1:7" x14ac:dyDescent="0.3">
      <c r="A209" s="1">
        <v>30</v>
      </c>
      <c r="B209" s="1">
        <v>40</v>
      </c>
      <c r="C209" s="1">
        <v>5</v>
      </c>
      <c r="D209" s="1">
        <v>207</v>
      </c>
      <c r="E209" s="1">
        <f t="shared" si="9"/>
        <v>3.6128315516282621</v>
      </c>
      <c r="F209" s="1">
        <f t="shared" si="10"/>
        <v>0.48419141791229275</v>
      </c>
      <c r="G209" s="1">
        <f t="shared" si="11"/>
        <v>8.6718693780932483</v>
      </c>
    </row>
    <row r="210" spans="1:7" x14ac:dyDescent="0.3">
      <c r="A210" s="1">
        <v>30</v>
      </c>
      <c r="B210" s="1">
        <v>40</v>
      </c>
      <c r="C210" s="1">
        <v>5</v>
      </c>
      <c r="D210" s="1">
        <v>208</v>
      </c>
      <c r="E210" s="1">
        <f t="shared" si="9"/>
        <v>3.6302848441482056</v>
      </c>
      <c r="F210" s="1">
        <f t="shared" si="10"/>
        <v>0.49735615343181244</v>
      </c>
      <c r="G210" s="1">
        <f t="shared" si="11"/>
        <v>8.6654530487299475</v>
      </c>
    </row>
    <row r="211" spans="1:7" x14ac:dyDescent="0.3">
      <c r="A211" s="1">
        <v>30</v>
      </c>
      <c r="B211" s="1">
        <v>40</v>
      </c>
      <c r="C211" s="1">
        <v>5</v>
      </c>
      <c r="D211" s="1">
        <v>209</v>
      </c>
      <c r="E211" s="1">
        <f t="shared" si="9"/>
        <v>3.6477381366681487</v>
      </c>
      <c r="F211" s="1">
        <f t="shared" si="10"/>
        <v>0.51049273020461183</v>
      </c>
      <c r="G211" s="1">
        <f t="shared" si="11"/>
        <v>8.6615632672962981</v>
      </c>
    </row>
    <row r="212" spans="1:7" x14ac:dyDescent="0.3">
      <c r="A212" s="1">
        <v>30</v>
      </c>
      <c r="B212" s="1">
        <v>40</v>
      </c>
      <c r="C212" s="1">
        <v>5</v>
      </c>
      <c r="D212" s="1">
        <v>210</v>
      </c>
      <c r="E212" s="1">
        <f t="shared" si="9"/>
        <v>3.6651914291880923</v>
      </c>
      <c r="F212" s="1">
        <f t="shared" si="10"/>
        <v>0.52359877559829904</v>
      </c>
      <c r="G212" s="1">
        <f t="shared" si="11"/>
        <v>8.6602540378443855</v>
      </c>
    </row>
    <row r="213" spans="1:7" x14ac:dyDescent="0.3">
      <c r="A213" s="1">
        <v>30</v>
      </c>
      <c r="B213" s="1">
        <v>40</v>
      </c>
      <c r="C213" s="1">
        <v>5</v>
      </c>
      <c r="D213" s="1">
        <v>211</v>
      </c>
      <c r="E213" s="1">
        <f t="shared" si="9"/>
        <v>3.6826447217080354</v>
      </c>
      <c r="F213" s="1">
        <f t="shared" si="10"/>
        <v>0.53667183817764419</v>
      </c>
      <c r="G213" s="1">
        <f t="shared" si="11"/>
        <v>8.661583207496605</v>
      </c>
    </row>
    <row r="214" spans="1:7" x14ac:dyDescent="0.3">
      <c r="A214" s="1">
        <v>30</v>
      </c>
      <c r="B214" s="1">
        <v>40</v>
      </c>
      <c r="C214" s="1">
        <v>5</v>
      </c>
      <c r="D214" s="1">
        <v>212</v>
      </c>
      <c r="E214" s="1">
        <f t="shared" si="9"/>
        <v>3.7000980142279785</v>
      </c>
      <c r="F214" s="1">
        <f t="shared" si="10"/>
        <v>0.54970938233433819</v>
      </c>
      <c r="G214" s="1">
        <f t="shared" si="11"/>
        <v>8.6656126432346241</v>
      </c>
    </row>
    <row r="215" spans="1:7" x14ac:dyDescent="0.3">
      <c r="A215" s="1">
        <v>30</v>
      </c>
      <c r="B215" s="1">
        <v>40</v>
      </c>
      <c r="C215" s="1">
        <v>5</v>
      </c>
      <c r="D215" s="1">
        <v>213</v>
      </c>
      <c r="E215" s="1">
        <f t="shared" si="9"/>
        <v>3.717551306747922</v>
      </c>
      <c r="F215" s="1">
        <f t="shared" si="10"/>
        <v>0.56270878263967561</v>
      </c>
      <c r="G215" s="1">
        <f t="shared" si="11"/>
        <v>8.6724084198350795</v>
      </c>
    </row>
    <row r="216" spans="1:7" x14ac:dyDescent="0.3">
      <c r="A216" s="1">
        <v>30</v>
      </c>
      <c r="B216" s="1">
        <v>40</v>
      </c>
      <c r="C216" s="1">
        <v>5</v>
      </c>
      <c r="D216" s="1">
        <v>214</v>
      </c>
      <c r="E216" s="1">
        <f t="shared" si="9"/>
        <v>3.7350045992678651</v>
      </c>
      <c r="F216" s="1">
        <f t="shared" si="10"/>
        <v>0.57566731790527947</v>
      </c>
      <c r="G216" s="1">
        <f t="shared" si="11"/>
        <v>8.6820410194511268</v>
      </c>
    </row>
    <row r="217" spans="1:7" x14ac:dyDescent="0.3">
      <c r="A217" s="1">
        <v>30</v>
      </c>
      <c r="B217" s="1">
        <v>40</v>
      </c>
      <c r="C217" s="1">
        <v>5</v>
      </c>
      <c r="D217" s="1">
        <v>215</v>
      </c>
      <c r="E217" s="1">
        <f t="shared" si="9"/>
        <v>3.7524578917878086</v>
      </c>
      <c r="F217" s="1">
        <f t="shared" si="10"/>
        <v>0.58858216493687787</v>
      </c>
      <c r="G217" s="1">
        <f t="shared" si="11"/>
        <v>8.69458554333821</v>
      </c>
    </row>
    <row r="218" spans="1:7" x14ac:dyDescent="0.3">
      <c r="A218" s="1">
        <v>30</v>
      </c>
      <c r="B218" s="1">
        <v>40</v>
      </c>
      <c r="C218" s="1">
        <v>5</v>
      </c>
      <c r="D218" s="1">
        <v>216</v>
      </c>
      <c r="E218" s="1">
        <f t="shared" si="9"/>
        <v>3.7699111843077517</v>
      </c>
      <c r="F218" s="1">
        <f t="shared" si="10"/>
        <v>0.60145039196618399</v>
      </c>
      <c r="G218" s="1">
        <f t="shared" si="11"/>
        <v>8.7101219362144988</v>
      </c>
    </row>
    <row r="219" spans="1:7" x14ac:dyDescent="0.3">
      <c r="A219" s="1">
        <v>30</v>
      </c>
      <c r="B219" s="1">
        <v>40</v>
      </c>
      <c r="C219" s="1">
        <v>5</v>
      </c>
      <c r="D219" s="1">
        <v>217</v>
      </c>
      <c r="E219" s="1">
        <f t="shared" si="9"/>
        <v>3.7873644768276953</v>
      </c>
      <c r="F219" s="1">
        <f t="shared" si="10"/>
        <v>0.61426895174616736</v>
      </c>
      <c r="G219" s="1">
        <f t="shared" si="11"/>
        <v>8.7287352237317997</v>
      </c>
    </row>
    <row r="220" spans="1:7" x14ac:dyDescent="0.3">
      <c r="A220" s="1">
        <v>30</v>
      </c>
      <c r="B220" s="1">
        <v>40</v>
      </c>
      <c r="C220" s="1">
        <v>5</v>
      </c>
      <c r="D220" s="1">
        <v>218</v>
      </c>
      <c r="E220" s="1">
        <f t="shared" si="9"/>
        <v>3.8048177693476384</v>
      </c>
      <c r="F220" s="1">
        <f t="shared" si="10"/>
        <v>0.62703467429545334</v>
      </c>
      <c r="G220" s="1">
        <f t="shared" si="11"/>
        <v>8.7505157635069857</v>
      </c>
    </row>
    <row r="221" spans="1:7" x14ac:dyDescent="0.3">
      <c r="A221" s="1">
        <v>30</v>
      </c>
      <c r="B221" s="1">
        <v>40</v>
      </c>
      <c r="C221" s="1">
        <v>5</v>
      </c>
      <c r="D221" s="1">
        <v>219</v>
      </c>
      <c r="E221" s="1">
        <f t="shared" si="9"/>
        <v>3.8222710618675819</v>
      </c>
      <c r="F221" s="1">
        <f t="shared" si="10"/>
        <v>0.63974425927833134</v>
      </c>
      <c r="G221" s="1">
        <f t="shared" si="11"/>
        <v>8.7755595101275894</v>
      </c>
    </row>
    <row r="222" spans="1:7" x14ac:dyDescent="0.3">
      <c r="A222" s="1">
        <v>30</v>
      </c>
      <c r="B222" s="1">
        <v>40</v>
      </c>
      <c r="C222" s="1">
        <v>5</v>
      </c>
      <c r="D222" s="1">
        <v>220</v>
      </c>
      <c r="E222" s="1">
        <f t="shared" si="9"/>
        <v>3.839724354387525</v>
      </c>
      <c r="F222" s="1">
        <f t="shared" si="10"/>
        <v>0.6523942680079029</v>
      </c>
      <c r="G222" s="1">
        <f t="shared" si="11"/>
        <v>8.8039682944942363</v>
      </c>
    </row>
    <row r="223" spans="1:7" x14ac:dyDescent="0.3">
      <c r="A223" s="1">
        <v>30</v>
      </c>
      <c r="B223" s="1">
        <v>40</v>
      </c>
      <c r="C223" s="1">
        <v>5</v>
      </c>
      <c r="D223" s="1">
        <v>221</v>
      </c>
      <c r="E223" s="1">
        <f t="shared" si="9"/>
        <v>3.8571776469074681</v>
      </c>
      <c r="F223" s="1">
        <f t="shared" si="10"/>
        <v>0.6649811150613969</v>
      </c>
      <c r="G223" s="1">
        <f t="shared" si="11"/>
        <v>8.8358501177944646</v>
      </c>
    </row>
    <row r="224" spans="1:7" x14ac:dyDescent="0.3">
      <c r="A224" s="1">
        <v>30</v>
      </c>
      <c r="B224" s="1">
        <v>40</v>
      </c>
      <c r="C224" s="1">
        <v>5</v>
      </c>
      <c r="D224" s="1">
        <v>222</v>
      </c>
      <c r="E224" s="1">
        <f t="shared" si="9"/>
        <v>3.8746309394274117</v>
      </c>
      <c r="F224" s="1">
        <f t="shared" si="10"/>
        <v>0.67750105949861106</v>
      </c>
      <c r="G224" s="1">
        <f t="shared" si="11"/>
        <v>8.871319460314659</v>
      </c>
    </row>
    <row r="225" spans="1:7" x14ac:dyDescent="0.3">
      <c r="A225" s="1">
        <v>30</v>
      </c>
      <c r="B225" s="1">
        <v>40</v>
      </c>
      <c r="C225" s="1">
        <v>5</v>
      </c>
      <c r="D225" s="1">
        <v>223</v>
      </c>
      <c r="E225" s="1">
        <f t="shared" si="9"/>
        <v>3.8920842319473548</v>
      </c>
      <c r="F225" s="1">
        <f t="shared" si="10"/>
        <v>0.6899501956769859</v>
      </c>
      <c r="G225" s="1">
        <f t="shared" si="11"/>
        <v>8.9104976051849185</v>
      </c>
    </row>
    <row r="226" spans="1:7" x14ac:dyDescent="0.3">
      <c r="A226" s="1">
        <v>30</v>
      </c>
      <c r="B226" s="1">
        <v>40</v>
      </c>
      <c r="C226" s="1">
        <v>5</v>
      </c>
      <c r="D226" s="1">
        <v>224</v>
      </c>
      <c r="E226" s="1">
        <f t="shared" si="9"/>
        <v>3.9095375244672983</v>
      </c>
      <c r="F226" s="1">
        <f t="shared" si="10"/>
        <v>0.70232444366002178</v>
      </c>
      <c r="G226" s="1">
        <f t="shared" si="11"/>
        <v>8.9535129770116448</v>
      </c>
    </row>
    <row r="227" spans="1:7" x14ac:dyDescent="0.3">
      <c r="A227" s="1">
        <v>30</v>
      </c>
      <c r="B227" s="1">
        <v>40</v>
      </c>
      <c r="C227" s="1">
        <v>5</v>
      </c>
      <c r="D227" s="1">
        <v>225</v>
      </c>
      <c r="E227" s="1">
        <f t="shared" si="9"/>
        <v>3.9269908169872414</v>
      </c>
      <c r="F227" s="1">
        <f t="shared" si="10"/>
        <v>0.71461953921974364</v>
      </c>
      <c r="G227" s="1">
        <f t="shared" si="11"/>
        <v>9.0005014951801989</v>
      </c>
    </row>
    <row r="228" spans="1:7" x14ac:dyDescent="0.3">
      <c r="A228" s="1">
        <v>30</v>
      </c>
      <c r="B228" s="1">
        <v>40</v>
      </c>
      <c r="C228" s="1">
        <v>5</v>
      </c>
      <c r="D228" s="1">
        <v>226</v>
      </c>
      <c r="E228" s="1">
        <f t="shared" si="9"/>
        <v>3.9444441095071849</v>
      </c>
      <c r="F228" s="1">
        <f t="shared" si="10"/>
        <v>0.72683102343888328</v>
      </c>
      <c r="G228" s="1">
        <f t="shared" si="11"/>
        <v>9.0516069413984575</v>
      </c>
    </row>
    <row r="229" spans="1:7" x14ac:dyDescent="0.3">
      <c r="A229" s="1">
        <v>30</v>
      </c>
      <c r="B229" s="1">
        <v>40</v>
      </c>
      <c r="C229" s="1">
        <v>5</v>
      </c>
      <c r="D229" s="1">
        <v>227</v>
      </c>
      <c r="E229" s="1">
        <f t="shared" si="9"/>
        <v>3.961897402027128</v>
      </c>
      <c r="F229" s="1">
        <f t="shared" si="10"/>
        <v>0.73895423192443721</v>
      </c>
      <c r="G229" s="1">
        <f t="shared" si="11"/>
        <v>9.106981340797411</v>
      </c>
    </row>
    <row r="230" spans="1:7" x14ac:dyDescent="0.3">
      <c r="A230" s="1">
        <v>30</v>
      </c>
      <c r="B230" s="1">
        <v>40</v>
      </c>
      <c r="C230" s="1">
        <v>5</v>
      </c>
      <c r="D230" s="1">
        <v>228</v>
      </c>
      <c r="E230" s="1">
        <f t="shared" si="9"/>
        <v>3.9793506945470716</v>
      </c>
      <c r="F230" s="1">
        <f t="shared" si="10"/>
        <v>0.750984283651565</v>
      </c>
      <c r="G230" s="1">
        <f t="shared" si="11"/>
        <v>9.1667853555981402</v>
      </c>
    </row>
    <row r="231" spans="1:7" x14ac:dyDescent="0.3">
      <c r="A231" s="1">
        <v>30</v>
      </c>
      <c r="B231" s="1">
        <v>40</v>
      </c>
      <c r="C231" s="1">
        <v>5</v>
      </c>
      <c r="D231" s="1">
        <v>229</v>
      </c>
      <c r="E231" s="1">
        <f t="shared" si="9"/>
        <v>3.9968039870670147</v>
      </c>
      <c r="F231" s="1">
        <f t="shared" si="10"/>
        <v>0.76291606946548185</v>
      </c>
      <c r="G231" s="1">
        <f t="shared" si="11"/>
        <v>9.2311886899898177</v>
      </c>
    </row>
    <row r="232" spans="1:7" x14ac:dyDescent="0.3">
      <c r="A232" s="1">
        <v>30</v>
      </c>
      <c r="B232" s="1">
        <v>40</v>
      </c>
      <c r="C232" s="1">
        <v>5</v>
      </c>
      <c r="D232" s="1">
        <v>230</v>
      </c>
      <c r="E232" s="1">
        <f t="shared" si="9"/>
        <v>4.0142572795869578</v>
      </c>
      <c r="F232" s="1">
        <f t="shared" si="10"/>
        <v>0.77474424027936439</v>
      </c>
      <c r="G232" s="1">
        <f t="shared" si="11"/>
        <v>9.3003705044322729</v>
      </c>
    </row>
    <row r="233" spans="1:7" x14ac:dyDescent="0.3">
      <c r="A233" s="1">
        <v>30</v>
      </c>
      <c r="B233" s="1">
        <v>40</v>
      </c>
      <c r="C233" s="1">
        <v>5</v>
      </c>
      <c r="D233" s="1">
        <v>231</v>
      </c>
      <c r="E233" s="1">
        <f t="shared" si="9"/>
        <v>4.0317105721069009</v>
      </c>
      <c r="F233" s="1">
        <f t="shared" si="10"/>
        <v>0.78646319501849615</v>
      </c>
      <c r="G233" s="1">
        <f t="shared" si="11"/>
        <v>9.3745198370899736</v>
      </c>
    </row>
    <row r="234" spans="1:7" x14ac:dyDescent="0.3">
      <c r="A234" s="1">
        <v>30</v>
      </c>
      <c r="B234" s="1">
        <v>40</v>
      </c>
      <c r="C234" s="1">
        <v>5</v>
      </c>
      <c r="D234" s="1">
        <v>232</v>
      </c>
      <c r="E234" s="1">
        <f t="shared" si="9"/>
        <v>4.0491638646268449</v>
      </c>
      <c r="F234" s="1">
        <f t="shared" si="10"/>
        <v>0.79806706837517505</v>
      </c>
      <c r="G234" s="1">
        <f t="shared" si="11"/>
        <v>9.4538360295139867</v>
      </c>
    </row>
    <row r="235" spans="1:7" x14ac:dyDescent="0.3">
      <c r="A235" s="1">
        <v>30</v>
      </c>
      <c r="B235" s="1">
        <v>40</v>
      </c>
      <c r="C235" s="1">
        <v>5</v>
      </c>
      <c r="D235" s="1">
        <v>233</v>
      </c>
      <c r="E235" s="1">
        <f t="shared" si="9"/>
        <v>4.066617157146788</v>
      </c>
      <c r="F235" s="1">
        <f t="shared" si="10"/>
        <v>0.80954971845553336</v>
      </c>
      <c r="G235" s="1">
        <f t="shared" si="11"/>
        <v>9.5385291530041734</v>
      </c>
    </row>
    <row r="236" spans="1:7" x14ac:dyDescent="0.3">
      <c r="A236" s="1">
        <v>30</v>
      </c>
      <c r="B236" s="1">
        <v>40</v>
      </c>
      <c r="C236" s="1">
        <v>5</v>
      </c>
      <c r="D236" s="1">
        <v>234</v>
      </c>
      <c r="E236" s="1">
        <f t="shared" si="9"/>
        <v>4.0840704496667311</v>
      </c>
      <c r="F236" s="1">
        <f t="shared" si="10"/>
        <v>0.8209047144186099</v>
      </c>
      <c r="G236" s="1">
        <f t="shared" si="11"/>
        <v>9.6288204312974273</v>
      </c>
    </row>
    <row r="237" spans="1:7" x14ac:dyDescent="0.3">
      <c r="A237" s="1">
        <v>30</v>
      </c>
      <c r="B237" s="1">
        <v>40</v>
      </c>
      <c r="C237" s="1">
        <v>5</v>
      </c>
      <c r="D237" s="1">
        <v>235</v>
      </c>
      <c r="E237" s="1">
        <f t="shared" si="9"/>
        <v>4.1015237421866741</v>
      </c>
      <c r="F237" s="1">
        <f t="shared" si="10"/>
        <v>0.8321253242299782</v>
      </c>
      <c r="G237" s="1">
        <f t="shared" si="11"/>
        <v>9.7249426543293005</v>
      </c>
    </row>
    <row r="238" spans="1:7" x14ac:dyDescent="0.3">
      <c r="A238" s="1">
        <v>30</v>
      </c>
      <c r="B238" s="1">
        <v>40</v>
      </c>
      <c r="C238" s="1">
        <v>5</v>
      </c>
      <c r="D238" s="1">
        <v>236</v>
      </c>
      <c r="E238" s="1">
        <f t="shared" si="9"/>
        <v>4.1189770347066181</v>
      </c>
      <c r="F238" s="1">
        <f t="shared" si="10"/>
        <v>0.84320450267722669</v>
      </c>
      <c r="G238" s="1">
        <f t="shared" si="11"/>
        <v>9.8271405767988647</v>
      </c>
    </row>
    <row r="239" spans="1:7" x14ac:dyDescent="0.3">
      <c r="A239" s="1">
        <v>30</v>
      </c>
      <c r="B239" s="1">
        <v>40</v>
      </c>
      <c r="C239" s="1">
        <v>5</v>
      </c>
      <c r="D239" s="1">
        <v>237</v>
      </c>
      <c r="E239" s="1">
        <f t="shared" si="9"/>
        <v>4.1364303272265612</v>
      </c>
      <c r="F239" s="1">
        <f t="shared" si="10"/>
        <v>0.85413487982269887</v>
      </c>
      <c r="G239" s="1">
        <f t="shared" si="11"/>
        <v>9.9356712941240239</v>
      </c>
    </row>
    <row r="240" spans="1:7" x14ac:dyDescent="0.3">
      <c r="A240" s="1">
        <v>30</v>
      </c>
      <c r="B240" s="1">
        <v>40</v>
      </c>
      <c r="C240" s="1">
        <v>5</v>
      </c>
      <c r="D240" s="1">
        <v>238</v>
      </c>
      <c r="E240" s="1">
        <f t="shared" si="9"/>
        <v>4.1538836197465043</v>
      </c>
      <c r="F240" s="1">
        <f t="shared" si="10"/>
        <v>0.86490875010032398</v>
      </c>
      <c r="G240" s="1">
        <f t="shared" si="11"/>
        <v>10.050804587102631</v>
      </c>
    </row>
    <row r="241" spans="1:7" x14ac:dyDescent="0.3">
      <c r="A241" s="1">
        <v>30</v>
      </c>
      <c r="B241" s="1">
        <v>40</v>
      </c>
      <c r="C241" s="1">
        <v>5</v>
      </c>
      <c r="D241" s="1">
        <v>239</v>
      </c>
      <c r="E241" s="1">
        <f t="shared" si="9"/>
        <v>4.1713369122664474</v>
      </c>
      <c r="F241" s="1">
        <f t="shared" si="10"/>
        <v>0.87551806229799978</v>
      </c>
      <c r="G241" s="1">
        <f t="shared" si="11"/>
        <v>10.172823225195314</v>
      </c>
    </row>
    <row r="242" spans="1:7" x14ac:dyDescent="0.3">
      <c r="A242" s="1">
        <v>30</v>
      </c>
      <c r="B242" s="1">
        <v>40</v>
      </c>
      <c r="C242" s="1">
        <v>5</v>
      </c>
      <c r="D242" s="1">
        <v>240</v>
      </c>
      <c r="E242" s="1">
        <f t="shared" si="9"/>
        <v>4.1887902047863905</v>
      </c>
      <c r="F242" s="1">
        <f t="shared" si="10"/>
        <v>0.88595441070483805</v>
      </c>
      <c r="G242" s="1">
        <f t="shared" si="11"/>
        <v>10.302023216823354</v>
      </c>
    </row>
    <row r="243" spans="1:7" x14ac:dyDescent="0.3">
      <c r="A243" s="1">
        <v>30</v>
      </c>
      <c r="B243" s="1">
        <v>40</v>
      </c>
      <c r="C243" s="1">
        <v>5</v>
      </c>
      <c r="D243" s="1">
        <v>241</v>
      </c>
      <c r="E243" s="1">
        <f t="shared" si="9"/>
        <v>4.2062434973063345</v>
      </c>
      <c r="F243" s="1">
        <f t="shared" si="10"/>
        <v>0.89620902774324374</v>
      </c>
      <c r="G243" s="1">
        <f t="shared" si="11"/>
        <v>10.438713993443102</v>
      </c>
    </row>
    <row r="244" spans="1:7" x14ac:dyDescent="0.3">
      <c r="A244" s="1">
        <v>30</v>
      </c>
      <c r="B244" s="1">
        <v>40</v>
      </c>
      <c r="C244" s="1">
        <v>5</v>
      </c>
      <c r="D244" s="1">
        <v>242</v>
      </c>
      <c r="E244" s="1">
        <f t="shared" si="9"/>
        <v>4.2236967898262776</v>
      </c>
      <c r="F244" s="1">
        <f t="shared" si="10"/>
        <v>0.90627277844884813</v>
      </c>
      <c r="G244" s="1">
        <f t="shared" si="11"/>
        <v>10.583218512437622</v>
      </c>
    </row>
    <row r="245" spans="1:7" x14ac:dyDescent="0.3">
      <c r="A245" s="1">
        <v>30</v>
      </c>
      <c r="B245" s="1">
        <v>40</v>
      </c>
      <c r="C245" s="1">
        <v>5</v>
      </c>
      <c r="D245" s="1">
        <v>243</v>
      </c>
      <c r="E245" s="1">
        <f t="shared" si="9"/>
        <v>4.2411500823462207</v>
      </c>
      <c r="F245" s="1">
        <f t="shared" si="10"/>
        <v>0.91613615720594532</v>
      </c>
      <c r="G245" s="1">
        <f t="shared" si="11"/>
        <v>10.735873262090612</v>
      </c>
    </row>
    <row r="246" spans="1:7" x14ac:dyDescent="0.3">
      <c r="A246" s="1">
        <v>30</v>
      </c>
      <c r="B246" s="1">
        <v>40</v>
      </c>
      <c r="C246" s="1">
        <v>5</v>
      </c>
      <c r="D246" s="1">
        <v>244</v>
      </c>
      <c r="E246" s="1">
        <f t="shared" si="9"/>
        <v>4.2586033748661638</v>
      </c>
      <c r="F246" s="1">
        <f t="shared" si="10"/>
        <v>0.92578928719115705</v>
      </c>
      <c r="G246" s="1">
        <f t="shared" si="11"/>
        <v>10.897028150121754</v>
      </c>
    </row>
    <row r="247" spans="1:7" x14ac:dyDescent="0.3">
      <c r="A247" s="1">
        <v>30</v>
      </c>
      <c r="B247" s="1">
        <v>40</v>
      </c>
      <c r="C247" s="1">
        <v>5</v>
      </c>
      <c r="D247" s="1">
        <v>245</v>
      </c>
      <c r="E247" s="1">
        <f t="shared" si="9"/>
        <v>4.2760566673861078</v>
      </c>
      <c r="F247" s="1">
        <f t="shared" si="10"/>
        <v>0.93522192302213958</v>
      </c>
      <c r="G247" s="1">
        <f t="shared" si="11"/>
        <v>11.067046255530093</v>
      </c>
    </row>
    <row r="248" spans="1:7" x14ac:dyDescent="0.3">
      <c r="A248" s="1">
        <v>30</v>
      </c>
      <c r="B248" s="1">
        <v>40</v>
      </c>
      <c r="C248" s="1">
        <v>5</v>
      </c>
      <c r="D248" s="1">
        <v>246</v>
      </c>
      <c r="E248" s="1">
        <f t="shared" si="9"/>
        <v>4.2935099599060509</v>
      </c>
      <c r="F248" s="1">
        <f t="shared" si="10"/>
        <v>0.94442345714919296</v>
      </c>
      <c r="G248" s="1">
        <f t="shared" si="11"/>
        <v>11.246303421892552</v>
      </c>
    </row>
    <row r="249" spans="1:7" x14ac:dyDescent="0.3">
      <c r="A249" s="1">
        <v>30</v>
      </c>
      <c r="B249" s="1">
        <v>40</v>
      </c>
      <c r="C249" s="1">
        <v>5</v>
      </c>
      <c r="D249" s="1">
        <v>247</v>
      </c>
      <c r="E249" s="1">
        <f t="shared" si="9"/>
        <v>4.310963252425994</v>
      </c>
      <c r="F249" s="1">
        <f t="shared" si="10"/>
        <v>0.9533829305632836</v>
      </c>
      <c r="G249" s="1">
        <f t="shared" si="11"/>
        <v>11.435187668898918</v>
      </c>
    </row>
    <row r="250" spans="1:7" x14ac:dyDescent="0.3">
      <c r="A250" s="1">
        <v>30</v>
      </c>
      <c r="B250" s="1">
        <v>40</v>
      </c>
      <c r="C250" s="1">
        <v>5</v>
      </c>
      <c r="D250" s="1">
        <v>248</v>
      </c>
      <c r="E250" s="1">
        <f t="shared" si="9"/>
        <v>4.3284165449459371</v>
      </c>
      <c r="F250" s="1">
        <f t="shared" si="10"/>
        <v>0.96208904842114595</v>
      </c>
      <c r="G250" s="1">
        <f t="shared" si="11"/>
        <v>11.634098397895055</v>
      </c>
    </row>
    <row r="251" spans="1:7" x14ac:dyDescent="0.3">
      <c r="A251" s="1">
        <v>30</v>
      </c>
      <c r="B251" s="1">
        <v>40</v>
      </c>
      <c r="C251" s="1">
        <v>5</v>
      </c>
      <c r="D251" s="1">
        <v>249</v>
      </c>
      <c r="E251" s="1">
        <f t="shared" si="9"/>
        <v>4.3458698374658802</v>
      </c>
      <c r="F251" s="1">
        <f t="shared" si="10"/>
        <v>0.97053020120334255</v>
      </c>
      <c r="G251" s="1">
        <f t="shared" si="11"/>
        <v>11.843445366697068</v>
      </c>
    </row>
    <row r="252" spans="1:7" x14ac:dyDescent="0.3">
      <c r="A252" s="1">
        <v>30</v>
      </c>
      <c r="B252" s="1">
        <v>40</v>
      </c>
      <c r="C252" s="1">
        <v>5</v>
      </c>
      <c r="D252" s="1">
        <v>250</v>
      </c>
      <c r="E252" s="1">
        <f t="shared" si="9"/>
        <v>4.3633231299858242</v>
      </c>
      <c r="F252" s="1">
        <f t="shared" si="10"/>
        <v>0.97869449202033076</v>
      </c>
      <c r="G252" s="1">
        <f t="shared" si="11"/>
        <v>12.063647409093273</v>
      </c>
    </row>
    <row r="253" spans="1:7" x14ac:dyDescent="0.3">
      <c r="A253" s="1">
        <v>30</v>
      </c>
      <c r="B253" s="1">
        <v>40</v>
      </c>
      <c r="C253" s="1">
        <v>5</v>
      </c>
      <c r="D253" s="1">
        <v>251</v>
      </c>
      <c r="E253" s="1">
        <f t="shared" si="9"/>
        <v>4.3807764225057673</v>
      </c>
      <c r="F253" s="1">
        <f t="shared" si="10"/>
        <v>0.98656977066027673</v>
      </c>
      <c r="G253" s="1">
        <f t="shared" si="11"/>
        <v>12.295130875449848</v>
      </c>
    </row>
    <row r="254" spans="1:7" x14ac:dyDescent="0.3">
      <c r="A254" s="1">
        <v>30</v>
      </c>
      <c r="B254" s="1">
        <v>40</v>
      </c>
      <c r="C254" s="1">
        <v>5</v>
      </c>
      <c r="D254" s="1">
        <v>252</v>
      </c>
      <c r="E254" s="1">
        <f t="shared" si="9"/>
        <v>4.3982297150257104</v>
      </c>
      <c r="F254" s="1">
        <f t="shared" si="10"/>
        <v>0.99414367492589839</v>
      </c>
      <c r="G254" s="1">
        <f t="shared" si="11"/>
        <v>12.538327772868106</v>
      </c>
    </row>
    <row r="255" spans="1:7" x14ac:dyDescent="0.3">
      <c r="A255" s="1">
        <v>30</v>
      </c>
      <c r="B255" s="1">
        <v>40</v>
      </c>
      <c r="C255" s="1">
        <v>5</v>
      </c>
      <c r="D255" s="1">
        <v>253</v>
      </c>
      <c r="E255" s="1">
        <f t="shared" si="9"/>
        <v>4.4156830075456535</v>
      </c>
      <c r="F255" s="1">
        <f t="shared" si="10"/>
        <v>1.0014036797312589</v>
      </c>
      <c r="G255" s="1">
        <f t="shared" si="11"/>
        <v>12.79367358659521</v>
      </c>
    </row>
    <row r="256" spans="1:7" x14ac:dyDescent="0.3">
      <c r="A256" s="1">
        <v>30</v>
      </c>
      <c r="B256" s="1">
        <v>40</v>
      </c>
      <c r="C256" s="1">
        <v>5</v>
      </c>
      <c r="D256" s="1">
        <v>254</v>
      </c>
      <c r="E256" s="1">
        <f t="shared" si="9"/>
        <v>4.4331363000655974</v>
      </c>
      <c r="F256" s="1">
        <f t="shared" si="10"/>
        <v>1.0083371543189048</v>
      </c>
      <c r="G256" s="1">
        <f t="shared" si="11"/>
        <v>13.061604769040059</v>
      </c>
    </row>
    <row r="257" spans="1:7" x14ac:dyDescent="0.3">
      <c r="A257" s="1">
        <v>30</v>
      </c>
      <c r="B257" s="1">
        <v>40</v>
      </c>
      <c r="C257" s="1">
        <v>5</v>
      </c>
      <c r="D257" s="1">
        <v>255</v>
      </c>
      <c r="E257" s="1">
        <f t="shared" si="9"/>
        <v>4.4505895925855405</v>
      </c>
      <c r="F257" s="1">
        <f t="shared" si="10"/>
        <v>1.0149314278094181</v>
      </c>
      <c r="G257" s="1">
        <f t="shared" si="11"/>
        <v>13.342555888931576</v>
      </c>
    </row>
    <row r="258" spans="1:7" x14ac:dyDescent="0.3">
      <c r="A258" s="1">
        <v>30</v>
      </c>
      <c r="B258" s="1">
        <v>40</v>
      </c>
      <c r="C258" s="1">
        <v>5</v>
      </c>
      <c r="D258" s="1">
        <v>256</v>
      </c>
      <c r="E258" s="1">
        <f t="shared" si="9"/>
        <v>4.4680428851054836</v>
      </c>
      <c r="F258" s="1">
        <f t="shared" si="10"/>
        <v>1.0211738631072067</v>
      </c>
      <c r="G258" s="1">
        <f t="shared" si="11"/>
        <v>13.63695644096315</v>
      </c>
    </row>
    <row r="259" spans="1:7" x14ac:dyDescent="0.3">
      <c r="A259" s="1">
        <v>30</v>
      </c>
      <c r="B259" s="1">
        <v>40</v>
      </c>
      <c r="C259" s="1">
        <v>5</v>
      </c>
      <c r="D259" s="1">
        <v>257</v>
      </c>
      <c r="E259" s="1">
        <f t="shared" ref="E259:E322" si="12">RADIANS(D259)</f>
        <v>4.4854961776254267</v>
      </c>
      <c r="F259" s="1">
        <f t="shared" ref="F259:F322" si="13">ASIN((C259-(A259*SIN(E259)))/B259)</f>
        <v>1.0270519389577886</v>
      </c>
      <c r="G259" s="1">
        <f t="shared" ref="G259:G322" si="14">(A259*COS(E259))+(B259*COS(F259))</f>
        <v>13.945227325702755</v>
      </c>
    </row>
    <row r="260" spans="1:7" x14ac:dyDescent="0.3">
      <c r="A260" s="1">
        <v>30</v>
      </c>
      <c r="B260" s="1">
        <v>40</v>
      </c>
      <c r="C260" s="1">
        <v>5</v>
      </c>
      <c r="D260" s="1">
        <v>258</v>
      </c>
      <c r="E260" s="1">
        <f t="shared" si="12"/>
        <v>4.5029494701453698</v>
      </c>
      <c r="F260" s="1">
        <f t="shared" si="13"/>
        <v>1.0325533396853166</v>
      </c>
      <c r="G260" s="1">
        <f t="shared" si="14"/>
        <v>14.267777020513995</v>
      </c>
    </row>
    <row r="261" spans="1:7" x14ac:dyDescent="0.3">
      <c r="A261" s="1">
        <v>30</v>
      </c>
      <c r="B261" s="1">
        <v>40</v>
      </c>
      <c r="C261" s="1">
        <v>5</v>
      </c>
      <c r="D261" s="1">
        <v>259</v>
      </c>
      <c r="E261" s="1">
        <f t="shared" si="12"/>
        <v>4.5204027626653138</v>
      </c>
      <c r="F261" s="1">
        <f t="shared" si="13"/>
        <v>1.0376660518398495</v>
      </c>
      <c r="G261" s="1">
        <f t="shared" si="14"/>
        <v>14.604997474509112</v>
      </c>
    </row>
    <row r="262" spans="1:7" x14ac:dyDescent="0.3">
      <c r="A262" s="1">
        <v>30</v>
      </c>
      <c r="B262" s="1">
        <v>40</v>
      </c>
      <c r="C262" s="1">
        <v>5</v>
      </c>
      <c r="D262" s="1">
        <v>260</v>
      </c>
      <c r="E262" s="1">
        <f t="shared" si="12"/>
        <v>4.5378560551852569</v>
      </c>
      <c r="F262" s="1">
        <f t="shared" si="13"/>
        <v>1.0423784666609783</v>
      </c>
      <c r="G262" s="1">
        <f t="shared" si="14"/>
        <v>14.957259773768424</v>
      </c>
    </row>
    <row r="263" spans="1:7" x14ac:dyDescent="0.3">
      <c r="A263" s="1">
        <v>30</v>
      </c>
      <c r="B263" s="1">
        <v>40</v>
      </c>
      <c r="C263" s="1">
        <v>5</v>
      </c>
      <c r="D263" s="1">
        <v>261</v>
      </c>
      <c r="E263" s="1">
        <f t="shared" si="12"/>
        <v>4.5553093477052</v>
      </c>
      <c r="F263" s="1">
        <f t="shared" si="13"/>
        <v>1.0466794869303113</v>
      </c>
      <c r="G263" s="1">
        <f t="shared" si="14"/>
        <v>15.324909636700397</v>
      </c>
    </row>
    <row r="264" spans="1:7" x14ac:dyDescent="0.3">
      <c r="A264" s="1">
        <v>30</v>
      </c>
      <c r="B264" s="1">
        <v>40</v>
      </c>
      <c r="C264" s="1">
        <v>5</v>
      </c>
      <c r="D264" s="1">
        <v>262</v>
      </c>
      <c r="E264" s="1">
        <f t="shared" si="12"/>
        <v>4.5727626402251431</v>
      </c>
      <c r="F264" s="1">
        <f t="shared" si="13"/>
        <v>1.0505586364564614</v>
      </c>
      <c r="G264" s="1">
        <f t="shared" si="14"/>
        <v>15.708262812808798</v>
      </c>
    </row>
    <row r="265" spans="1:7" x14ac:dyDescent="0.3">
      <c r="A265" s="1">
        <v>30</v>
      </c>
      <c r="B265" s="1">
        <v>40</v>
      </c>
      <c r="C265" s="1">
        <v>5</v>
      </c>
      <c r="D265" s="1">
        <v>263</v>
      </c>
      <c r="E265" s="1">
        <f t="shared" si="12"/>
        <v>4.5902159327450871</v>
      </c>
      <c r="F265" s="1">
        <f t="shared" si="13"/>
        <v>1.0540061701316996</v>
      </c>
      <c r="G265" s="1">
        <f t="shared" si="14"/>
        <v>16.10760047050038</v>
      </c>
    </row>
    <row r="266" spans="1:7" x14ac:dyDescent="0.3">
      <c r="A266" s="1">
        <v>30</v>
      </c>
      <c r="B266" s="1">
        <v>40</v>
      </c>
      <c r="C266" s="1">
        <v>5</v>
      </c>
      <c r="D266" s="1">
        <v>264</v>
      </c>
      <c r="E266" s="1">
        <f t="shared" si="12"/>
        <v>4.6076692252650302</v>
      </c>
      <c r="F266" s="1">
        <f t="shared" si="13"/>
        <v>1.0570131822408391</v>
      </c>
      <c r="G266" s="1">
        <f t="shared" si="14"/>
        <v>16.523164670029818</v>
      </c>
    </row>
    <row r="267" spans="1:7" x14ac:dyDescent="0.3">
      <c r="A267" s="1">
        <v>30</v>
      </c>
      <c r="B267" s="1">
        <v>40</v>
      </c>
      <c r="C267" s="1">
        <v>5</v>
      </c>
      <c r="D267" s="1">
        <v>265</v>
      </c>
      <c r="E267" s="1">
        <f t="shared" si="12"/>
        <v>4.6251225177849733</v>
      </c>
      <c r="F267" s="1">
        <f t="shared" si="13"/>
        <v>1.0595717105119256</v>
      </c>
      <c r="G267" s="1">
        <f t="shared" si="14"/>
        <v>16.955154025358031</v>
      </c>
    </row>
    <row r="268" spans="1:7" x14ac:dyDescent="0.3">
      <c r="A268" s="1">
        <v>30</v>
      </c>
      <c r="B268" s="1">
        <v>40</v>
      </c>
      <c r="C268" s="1">
        <v>5</v>
      </c>
      <c r="D268" s="1">
        <v>266</v>
      </c>
      <c r="E268" s="1">
        <f t="shared" si="12"/>
        <v>4.6425758103049164</v>
      </c>
      <c r="F268" s="1">
        <f t="shared" si="13"/>
        <v>1.0616748332955888</v>
      </c>
      <c r="G268" s="1">
        <f t="shared" si="14"/>
        <v>17.403719662754536</v>
      </c>
    </row>
    <row r="269" spans="1:7" x14ac:dyDescent="0.3">
      <c r="A269" s="1">
        <v>30</v>
      </c>
      <c r="B269" s="1">
        <v>40</v>
      </c>
      <c r="C269" s="1">
        <v>5</v>
      </c>
      <c r="D269" s="1">
        <v>267</v>
      </c>
      <c r="E269" s="1">
        <f t="shared" si="12"/>
        <v>4.6600291028248595</v>
      </c>
      <c r="F269" s="1">
        <f t="shared" si="13"/>
        <v>1.06331675726244</v>
      </c>
      <c r="G269" s="1">
        <f t="shared" si="14"/>
        <v>17.868961583720544</v>
      </c>
    </row>
    <row r="270" spans="1:7" x14ac:dyDescent="0.3">
      <c r="A270" s="1">
        <v>30</v>
      </c>
      <c r="B270" s="1">
        <v>40</v>
      </c>
      <c r="C270" s="1">
        <v>5</v>
      </c>
      <c r="D270" s="1">
        <v>268</v>
      </c>
      <c r="E270" s="1">
        <f t="shared" si="12"/>
        <v>4.6774823953448035</v>
      </c>
      <c r="F270" s="1">
        <f t="shared" si="13"/>
        <v>1.064492893127241</v>
      </c>
      <c r="G270" s="1">
        <f t="shared" si="14"/>
        <v>18.350925534777346</v>
      </c>
    </row>
    <row r="271" spans="1:7" x14ac:dyDescent="0.3">
      <c r="A271" s="1">
        <v>30</v>
      </c>
      <c r="B271" s="1">
        <v>40</v>
      </c>
      <c r="C271" s="1">
        <v>5</v>
      </c>
      <c r="D271" s="1">
        <v>269</v>
      </c>
      <c r="E271" s="1">
        <f t="shared" si="12"/>
        <v>4.6949356878647466</v>
      </c>
      <c r="F271" s="1">
        <f t="shared" si="13"/>
        <v>1.0651999171487549</v>
      </c>
      <c r="G271" s="1">
        <f t="shared" si="14"/>
        <v>18.849600476697088</v>
      </c>
    </row>
    <row r="272" spans="1:7" x14ac:dyDescent="0.3">
      <c r="A272" s="1">
        <v>30</v>
      </c>
      <c r="B272" s="1">
        <v>40</v>
      </c>
      <c r="C272" s="1">
        <v>5</v>
      </c>
      <c r="D272" s="1">
        <v>270</v>
      </c>
      <c r="E272" s="1">
        <f t="shared" si="12"/>
        <v>4.7123889803846897</v>
      </c>
      <c r="F272" s="1">
        <f t="shared" si="13"/>
        <v>1.0654358165107394</v>
      </c>
      <c r="G272" s="1">
        <f t="shared" si="14"/>
        <v>19.364916731037077</v>
      </c>
    </row>
    <row r="273" spans="1:7" x14ac:dyDescent="0.3">
      <c r="A273" s="1">
        <v>30</v>
      </c>
      <c r="B273" s="1">
        <v>40</v>
      </c>
      <c r="C273" s="1">
        <v>5</v>
      </c>
      <c r="D273" s="1">
        <v>271</v>
      </c>
      <c r="E273" s="1">
        <f t="shared" si="12"/>
        <v>4.7298422729046328</v>
      </c>
      <c r="F273" s="1">
        <f t="shared" si="13"/>
        <v>1.0651999171487549</v>
      </c>
      <c r="G273" s="1">
        <f t="shared" si="14"/>
        <v>19.896744862934085</v>
      </c>
    </row>
    <row r="274" spans="1:7" x14ac:dyDescent="0.3">
      <c r="A274" s="1">
        <v>30</v>
      </c>
      <c r="B274" s="1">
        <v>40</v>
      </c>
      <c r="C274" s="1">
        <v>5</v>
      </c>
      <c r="D274" s="1">
        <v>272</v>
      </c>
      <c r="E274" s="1">
        <f t="shared" si="12"/>
        <v>4.7472955654245768</v>
      </c>
      <c r="F274" s="1">
        <f t="shared" si="13"/>
        <v>1.064492893127241</v>
      </c>
      <c r="G274" s="1">
        <f t="shared" si="14"/>
        <v>20.444895336927409</v>
      </c>
    </row>
    <row r="275" spans="1:7" x14ac:dyDescent="0.3">
      <c r="A275" s="1">
        <v>30</v>
      </c>
      <c r="B275" s="1">
        <v>40</v>
      </c>
      <c r="C275" s="1">
        <v>5</v>
      </c>
      <c r="D275" s="1">
        <v>273</v>
      </c>
      <c r="E275" s="1">
        <f t="shared" si="12"/>
        <v>4.7647488579445199</v>
      </c>
      <c r="F275" s="1">
        <f t="shared" si="13"/>
        <v>1.06331675726244</v>
      </c>
      <c r="G275" s="1">
        <f t="shared" si="14"/>
        <v>21.009118958297194</v>
      </c>
    </row>
    <row r="276" spans="1:7" x14ac:dyDescent="0.3">
      <c r="A276" s="1">
        <v>30</v>
      </c>
      <c r="B276" s="1">
        <v>40</v>
      </c>
      <c r="C276" s="1">
        <v>5</v>
      </c>
      <c r="D276" s="1">
        <v>274</v>
      </c>
      <c r="E276" s="1">
        <f t="shared" si="12"/>
        <v>4.782202150464463</v>
      </c>
      <c r="F276" s="1">
        <f t="shared" si="13"/>
        <v>1.0616748332955888</v>
      </c>
      <c r="G276" s="1">
        <f t="shared" si="14"/>
        <v>21.58910808740206</v>
      </c>
    </row>
    <row r="277" spans="1:7" x14ac:dyDescent="0.3">
      <c r="A277" s="1">
        <v>30</v>
      </c>
      <c r="B277" s="1">
        <v>40</v>
      </c>
      <c r="C277" s="1">
        <v>5</v>
      </c>
      <c r="D277" s="1">
        <v>275</v>
      </c>
      <c r="E277" s="1">
        <f t="shared" si="12"/>
        <v>4.7996554429844061</v>
      </c>
      <c r="F277" s="1">
        <f t="shared" si="13"/>
        <v>1.0595717105119256</v>
      </c>
      <c r="G277" s="1">
        <f t="shared" si="14"/>
        <v>22.184498590217515</v>
      </c>
    </row>
    <row r="278" spans="1:7" x14ac:dyDescent="0.3">
      <c r="A278" s="1">
        <v>30</v>
      </c>
      <c r="B278" s="1">
        <v>40</v>
      </c>
      <c r="C278" s="1">
        <v>5</v>
      </c>
      <c r="D278" s="1">
        <v>276</v>
      </c>
      <c r="E278" s="1">
        <f t="shared" si="12"/>
        <v>4.8171087355043491</v>
      </c>
      <c r="F278" s="1">
        <f t="shared" si="13"/>
        <v>1.0570131822408391</v>
      </c>
      <c r="G278" s="1">
        <f t="shared" si="14"/>
        <v>22.794872466089011</v>
      </c>
    </row>
    <row r="279" spans="1:7" x14ac:dyDescent="0.3">
      <c r="A279" s="1">
        <v>30</v>
      </c>
      <c r="B279" s="1">
        <v>40</v>
      </c>
      <c r="C279" s="1">
        <v>5</v>
      </c>
      <c r="D279" s="1">
        <v>277</v>
      </c>
      <c r="E279" s="1">
        <f t="shared" si="12"/>
        <v>4.8345620280242931</v>
      </c>
      <c r="F279" s="1">
        <f t="shared" si="13"/>
        <v>1.0540061701316994</v>
      </c>
      <c r="G279" s="1">
        <f t="shared" si="14"/>
        <v>23.41976107480923</v>
      </c>
    </row>
    <row r="280" spans="1:7" x14ac:dyDescent="0.3">
      <c r="A280" s="1">
        <v>30</v>
      </c>
      <c r="B280" s="1">
        <v>40</v>
      </c>
      <c r="C280" s="1">
        <v>5</v>
      </c>
      <c r="D280" s="1">
        <v>278</v>
      </c>
      <c r="E280" s="1">
        <f t="shared" si="12"/>
        <v>4.8520153205442362</v>
      </c>
      <c r="F280" s="1">
        <f t="shared" si="13"/>
        <v>1.0505586364564614</v>
      </c>
      <c r="G280" s="1">
        <f t="shared" si="14"/>
        <v>24.058648870412735</v>
      </c>
    </row>
    <row r="281" spans="1:7" x14ac:dyDescent="0.3">
      <c r="A281" s="1">
        <v>30</v>
      </c>
      <c r="B281" s="1">
        <v>40</v>
      </c>
      <c r="C281" s="1">
        <v>5</v>
      </c>
      <c r="D281" s="1">
        <v>279</v>
      </c>
      <c r="E281" s="1">
        <f t="shared" si="12"/>
        <v>4.8694686130641793</v>
      </c>
      <c r="F281" s="1">
        <f t="shared" si="13"/>
        <v>1.046679486930312</v>
      </c>
      <c r="G281" s="1">
        <f t="shared" si="14"/>
        <v>24.710977539114229</v>
      </c>
    </row>
    <row r="282" spans="1:7" x14ac:dyDescent="0.3">
      <c r="A282" s="1">
        <v>30</v>
      </c>
      <c r="B282" s="1">
        <v>40</v>
      </c>
      <c r="C282" s="1">
        <v>5</v>
      </c>
      <c r="D282" s="1">
        <v>280</v>
      </c>
      <c r="E282" s="1">
        <f t="shared" si="12"/>
        <v>4.8869219055841224</v>
      </c>
      <c r="F282" s="1">
        <f t="shared" si="13"/>
        <v>1.0423784666609783</v>
      </c>
      <c r="G282" s="1">
        <f t="shared" si="14"/>
        <v>25.376150433784233</v>
      </c>
    </row>
    <row r="283" spans="1:7" x14ac:dyDescent="0.3">
      <c r="A283" s="1">
        <v>30</v>
      </c>
      <c r="B283" s="1">
        <v>40</v>
      </c>
      <c r="C283" s="1">
        <v>5</v>
      </c>
      <c r="D283" s="1">
        <v>281</v>
      </c>
      <c r="E283" s="1">
        <f t="shared" si="12"/>
        <v>4.9043751981040664</v>
      </c>
      <c r="F283" s="1">
        <f t="shared" si="13"/>
        <v>1.0376660518398491</v>
      </c>
      <c r="G283" s="1">
        <f t="shared" si="14"/>
        <v>26.053537197101814</v>
      </c>
    </row>
    <row r="284" spans="1:7" x14ac:dyDescent="0.3">
      <c r="A284" s="1">
        <v>30</v>
      </c>
      <c r="B284" s="1">
        <v>40</v>
      </c>
      <c r="C284" s="1">
        <v>5</v>
      </c>
      <c r="D284" s="1">
        <v>282</v>
      </c>
      <c r="E284" s="1">
        <f t="shared" si="12"/>
        <v>4.9218284906240095</v>
      </c>
      <c r="F284" s="1">
        <f t="shared" si="13"/>
        <v>1.0325533396853166</v>
      </c>
      <c r="G284" s="1">
        <f t="shared" si="14"/>
        <v>26.74247846957957</v>
      </c>
    </row>
    <row r="285" spans="1:7" x14ac:dyDescent="0.3">
      <c r="A285" s="1">
        <v>30</v>
      </c>
      <c r="B285" s="1">
        <v>40</v>
      </c>
      <c r="C285" s="1">
        <v>5</v>
      </c>
      <c r="D285" s="1">
        <v>283</v>
      </c>
      <c r="E285" s="1">
        <f t="shared" si="12"/>
        <v>4.9392817831439526</v>
      </c>
      <c r="F285" s="1">
        <f t="shared" si="13"/>
        <v>1.0270519389577888</v>
      </c>
      <c r="G285" s="1">
        <f t="shared" si="14"/>
        <v>27.442290586334657</v>
      </c>
    </row>
    <row r="286" spans="1:7" x14ac:dyDescent="0.3">
      <c r="A286" s="1">
        <v>30</v>
      </c>
      <c r="B286" s="1">
        <v>40</v>
      </c>
      <c r="C286" s="1">
        <v>5</v>
      </c>
      <c r="D286" s="1">
        <v>284</v>
      </c>
      <c r="E286" s="1">
        <f t="shared" si="12"/>
        <v>4.9567350756638957</v>
      </c>
      <c r="F286" s="1">
        <f t="shared" si="13"/>
        <v>1.0211738631072067</v>
      </c>
      <c r="G286" s="1">
        <f t="shared" si="14"/>
        <v>28.152270176943205</v>
      </c>
    </row>
    <row r="287" spans="1:7" x14ac:dyDescent="0.3">
      <c r="A287" s="1">
        <v>30</v>
      </c>
      <c r="B287" s="1">
        <v>40</v>
      </c>
      <c r="C287" s="1">
        <v>5</v>
      </c>
      <c r="D287" s="1">
        <v>285</v>
      </c>
      <c r="E287" s="1">
        <f t="shared" si="12"/>
        <v>4.9741883681838388</v>
      </c>
      <c r="F287" s="1">
        <f t="shared" si="13"/>
        <v>1.0149314278094181</v>
      </c>
      <c r="G287" s="1">
        <f t="shared" si="14"/>
        <v>28.871698595082805</v>
      </c>
    </row>
    <row r="288" spans="1:7" x14ac:dyDescent="0.3">
      <c r="A288" s="1">
        <v>30</v>
      </c>
      <c r="B288" s="1">
        <v>40</v>
      </c>
      <c r="C288" s="1">
        <v>5</v>
      </c>
      <c r="D288" s="1">
        <v>286</v>
      </c>
      <c r="E288" s="1">
        <f t="shared" si="12"/>
        <v>4.9916416607037828</v>
      </c>
      <c r="F288" s="1">
        <f t="shared" si="13"/>
        <v>1.0083371543189048</v>
      </c>
      <c r="G288" s="1">
        <f t="shared" si="14"/>
        <v>29.599846118060007</v>
      </c>
    </row>
    <row r="289" spans="1:7" x14ac:dyDescent="0.3">
      <c r="A289" s="1">
        <v>30</v>
      </c>
      <c r="B289" s="1">
        <v>40</v>
      </c>
      <c r="C289" s="1">
        <v>5</v>
      </c>
      <c r="D289" s="1">
        <v>287</v>
      </c>
      <c r="E289" s="1">
        <f t="shared" si="12"/>
        <v>5.0090949532237259</v>
      </c>
      <c r="F289" s="1">
        <f t="shared" si="13"/>
        <v>1.0014036797312589</v>
      </c>
      <c r="G289" s="1">
        <f t="shared" si="14"/>
        <v>30.335975869959427</v>
      </c>
    </row>
    <row r="290" spans="1:7" x14ac:dyDescent="0.3">
      <c r="A290" s="1">
        <v>30</v>
      </c>
      <c r="B290" s="1">
        <v>40</v>
      </c>
      <c r="C290" s="1">
        <v>5</v>
      </c>
      <c r="D290" s="1">
        <v>288</v>
      </c>
      <c r="E290" s="1">
        <f t="shared" si="12"/>
        <v>5.026548245743669</v>
      </c>
      <c r="F290" s="1">
        <f t="shared" si="13"/>
        <v>0.99414367492589839</v>
      </c>
      <c r="G290" s="1">
        <f t="shared" si="14"/>
        <v>31.079347435364951</v>
      </c>
    </row>
    <row r="291" spans="1:7" x14ac:dyDescent="0.3">
      <c r="A291" s="1">
        <v>30</v>
      </c>
      <c r="B291" s="1">
        <v>40</v>
      </c>
      <c r="C291" s="1">
        <v>5</v>
      </c>
      <c r="D291" s="1">
        <v>289</v>
      </c>
      <c r="E291" s="1">
        <f t="shared" si="12"/>
        <v>5.0440015382636121</v>
      </c>
      <c r="F291" s="1">
        <f t="shared" si="13"/>
        <v>0.98656977066027696</v>
      </c>
      <c r="G291" s="1">
        <f t="shared" si="14"/>
        <v>31.82922014287923</v>
      </c>
    </row>
    <row r="292" spans="1:7" x14ac:dyDescent="0.3">
      <c r="A292" s="1">
        <v>30</v>
      </c>
      <c r="B292" s="1">
        <v>40</v>
      </c>
      <c r="C292" s="1">
        <v>5</v>
      </c>
      <c r="D292" s="1">
        <v>290</v>
      </c>
      <c r="E292" s="1">
        <f t="shared" si="12"/>
        <v>5.0614548307835561</v>
      </c>
      <c r="F292" s="1">
        <f t="shared" si="13"/>
        <v>0.97869449202033032</v>
      </c>
      <c r="G292" s="1">
        <f t="shared" si="14"/>
        <v>32.584856008633409</v>
      </c>
    </row>
    <row r="293" spans="1:7" x14ac:dyDescent="0.3">
      <c r="A293" s="1">
        <v>30</v>
      </c>
      <c r="B293" s="1">
        <v>40</v>
      </c>
      <c r="C293" s="1">
        <v>5</v>
      </c>
      <c r="D293" s="1">
        <v>291</v>
      </c>
      <c r="E293" s="1">
        <f t="shared" si="12"/>
        <v>5.0789081233034992</v>
      </c>
      <c r="F293" s="1">
        <f t="shared" si="13"/>
        <v>0.97053020120334255</v>
      </c>
      <c r="G293" s="1">
        <f t="shared" si="14"/>
        <v>33.345522339415098</v>
      </c>
    </row>
    <row r="294" spans="1:7" x14ac:dyDescent="0.3">
      <c r="A294" s="1">
        <v>30</v>
      </c>
      <c r="B294" s="1">
        <v>40</v>
      </c>
      <c r="C294" s="1">
        <v>5</v>
      </c>
      <c r="D294" s="1">
        <v>292</v>
      </c>
      <c r="E294" s="1">
        <f t="shared" si="12"/>
        <v>5.0963614158234423</v>
      </c>
      <c r="F294" s="1">
        <f t="shared" si="13"/>
        <v>0.96208904842114595</v>
      </c>
      <c r="G294" s="1">
        <f t="shared" si="14"/>
        <v>34.110494002849784</v>
      </c>
    </row>
    <row r="295" spans="1:7" x14ac:dyDescent="0.3">
      <c r="A295" s="1">
        <v>30</v>
      </c>
      <c r="B295" s="1">
        <v>40</v>
      </c>
      <c r="C295" s="1">
        <v>5</v>
      </c>
      <c r="D295" s="1">
        <v>293</v>
      </c>
      <c r="E295" s="1">
        <f t="shared" si="12"/>
        <v>5.1138147083433854</v>
      </c>
      <c r="F295" s="1">
        <f t="shared" si="13"/>
        <v>0.9533829305632836</v>
      </c>
      <c r="G295" s="1">
        <f t="shared" si="14"/>
        <v>34.879055378255337</v>
      </c>
    </row>
    <row r="296" spans="1:7" x14ac:dyDescent="0.3">
      <c r="A296" s="1">
        <v>30</v>
      </c>
      <c r="B296" s="1">
        <v>40</v>
      </c>
      <c r="C296" s="1">
        <v>5</v>
      </c>
      <c r="D296" s="1">
        <v>294</v>
      </c>
      <c r="E296" s="1">
        <f t="shared" si="12"/>
        <v>5.1312680008633285</v>
      </c>
      <c r="F296" s="1">
        <f t="shared" si="13"/>
        <v>0.94442345714919329</v>
      </c>
      <c r="G296" s="1">
        <f t="shared" si="14"/>
        <v>35.650502006440533</v>
      </c>
    </row>
    <row r="297" spans="1:7" x14ac:dyDescent="0.3">
      <c r="A297" s="1">
        <v>30</v>
      </c>
      <c r="B297" s="1">
        <v>40</v>
      </c>
      <c r="C297" s="1">
        <v>5</v>
      </c>
      <c r="D297" s="1">
        <v>295</v>
      </c>
      <c r="E297" s="1">
        <f t="shared" si="12"/>
        <v>5.1487212933832724</v>
      </c>
      <c r="F297" s="1">
        <f t="shared" si="13"/>
        <v>0.93522192302213947</v>
      </c>
      <c r="G297" s="1">
        <f t="shared" si="14"/>
        <v>36.424141959972061</v>
      </c>
    </row>
    <row r="298" spans="1:7" x14ac:dyDescent="0.3">
      <c r="A298" s="1">
        <v>30</v>
      </c>
      <c r="B298" s="1">
        <v>40</v>
      </c>
      <c r="C298" s="1">
        <v>5</v>
      </c>
      <c r="D298" s="1">
        <v>296</v>
      </c>
      <c r="E298" s="1">
        <f t="shared" si="12"/>
        <v>5.1661745859032155</v>
      </c>
      <c r="F298" s="1">
        <f t="shared" si="13"/>
        <v>0.92578928719115727</v>
      </c>
      <c r="G298" s="1">
        <f t="shared" si="14"/>
        <v>37.199296957466402</v>
      </c>
    </row>
    <row r="299" spans="1:7" x14ac:dyDescent="0.3">
      <c r="A299" s="1">
        <v>30</v>
      </c>
      <c r="B299" s="1">
        <v>40</v>
      </c>
      <c r="C299" s="1">
        <v>5</v>
      </c>
      <c r="D299" s="1">
        <v>297</v>
      </c>
      <c r="E299" s="1">
        <f t="shared" si="12"/>
        <v>5.1836278784231586</v>
      </c>
      <c r="F299" s="1">
        <f t="shared" si="13"/>
        <v>0.91613615720594543</v>
      </c>
      <c r="G299" s="1">
        <f t="shared" si="14"/>
        <v>37.975303246463412</v>
      </c>
    </row>
    <row r="300" spans="1:7" x14ac:dyDescent="0.3">
      <c r="A300" s="1">
        <v>30</v>
      </c>
      <c r="B300" s="1">
        <v>40</v>
      </c>
      <c r="C300" s="1">
        <v>5</v>
      </c>
      <c r="D300" s="1">
        <v>298</v>
      </c>
      <c r="E300" s="1">
        <f t="shared" si="12"/>
        <v>5.2010811709431017</v>
      </c>
      <c r="F300" s="1">
        <f t="shared" si="13"/>
        <v>0.90627277844884813</v>
      </c>
      <c r="G300" s="1">
        <f t="shared" si="14"/>
        <v>38.751512279591054</v>
      </c>
    </row>
    <row r="301" spans="1:7" x14ac:dyDescent="0.3">
      <c r="A301" s="1">
        <v>30</v>
      </c>
      <c r="B301" s="1">
        <v>40</v>
      </c>
      <c r="C301" s="1">
        <v>5</v>
      </c>
      <c r="D301" s="1">
        <v>299</v>
      </c>
      <c r="E301" s="1">
        <f t="shared" si="12"/>
        <v>5.2185344634630457</v>
      </c>
      <c r="F301" s="1">
        <f t="shared" si="13"/>
        <v>0.89620902774324351</v>
      </c>
      <c r="G301" s="1">
        <f t="shared" si="14"/>
        <v>39.527291208223332</v>
      </c>
    </row>
    <row r="302" spans="1:7" x14ac:dyDescent="0.3">
      <c r="A302" s="1">
        <v>30</v>
      </c>
      <c r="B302" s="1">
        <v>40</v>
      </c>
      <c r="C302" s="1">
        <v>5</v>
      </c>
      <c r="D302" s="1">
        <v>300</v>
      </c>
      <c r="E302" s="1">
        <f t="shared" si="12"/>
        <v>5.2359877559829888</v>
      </c>
      <c r="F302" s="1">
        <f t="shared" si="13"/>
        <v>0.88595441070483816</v>
      </c>
      <c r="G302" s="1">
        <f t="shared" si="14"/>
        <v>40.302023216823372</v>
      </c>
    </row>
    <row r="303" spans="1:7" x14ac:dyDescent="0.3">
      <c r="A303" s="1">
        <v>30</v>
      </c>
      <c r="B303" s="1">
        <v>40</v>
      </c>
      <c r="C303" s="1">
        <v>5</v>
      </c>
      <c r="D303" s="1">
        <v>301</v>
      </c>
      <c r="E303" s="1">
        <f t="shared" si="12"/>
        <v>5.2534410485029319</v>
      </c>
      <c r="F303" s="1">
        <f t="shared" si="13"/>
        <v>0.87551806229799989</v>
      </c>
      <c r="G303" s="1">
        <f t="shared" si="14"/>
        <v>41.075107719798567</v>
      </c>
    </row>
    <row r="304" spans="1:7" x14ac:dyDescent="0.3">
      <c r="A304" s="1">
        <v>30</v>
      </c>
      <c r="B304" s="1">
        <v>40</v>
      </c>
      <c r="C304" s="1">
        <v>5</v>
      </c>
      <c r="D304" s="1">
        <v>302</v>
      </c>
      <c r="E304" s="1">
        <f t="shared" si="12"/>
        <v>5.270894341022875</v>
      </c>
      <c r="F304" s="1">
        <f t="shared" si="13"/>
        <v>0.86490875010032431</v>
      </c>
      <c r="G304" s="1">
        <f t="shared" si="14"/>
        <v>41.84596044109491</v>
      </c>
    </row>
    <row r="305" spans="1:7" x14ac:dyDescent="0.3">
      <c r="A305" s="1">
        <v>30</v>
      </c>
      <c r="B305" s="1">
        <v>40</v>
      </c>
      <c r="C305" s="1">
        <v>5</v>
      </c>
      <c r="D305" s="1">
        <v>303</v>
      </c>
      <c r="E305" s="1">
        <f t="shared" si="12"/>
        <v>5.2883476335428181</v>
      </c>
      <c r="F305" s="1">
        <f t="shared" si="13"/>
        <v>0.85413487982269898</v>
      </c>
      <c r="G305" s="1">
        <f t="shared" si="14"/>
        <v>42.614013395025623</v>
      </c>
    </row>
    <row r="306" spans="1:7" x14ac:dyDescent="0.3">
      <c r="A306" s="1">
        <v>30</v>
      </c>
      <c r="B306" s="1">
        <v>40</v>
      </c>
      <c r="C306" s="1">
        <v>5</v>
      </c>
      <c r="D306" s="1">
        <v>304</v>
      </c>
      <c r="E306" s="1">
        <f t="shared" si="12"/>
        <v>5.3058009260627621</v>
      </c>
      <c r="F306" s="1">
        <f t="shared" si="13"/>
        <v>0.84320450267722635</v>
      </c>
      <c r="G306" s="1">
        <f t="shared" si="14"/>
        <v>43.378714785043684</v>
      </c>
    </row>
    <row r="307" spans="1:7" x14ac:dyDescent="0.3">
      <c r="A307" s="1">
        <v>30</v>
      </c>
      <c r="B307" s="1">
        <v>40</v>
      </c>
      <c r="C307" s="1">
        <v>5</v>
      </c>
      <c r="D307" s="1">
        <v>305</v>
      </c>
      <c r="E307" s="1">
        <f t="shared" si="12"/>
        <v>5.3232542185827052</v>
      </c>
      <c r="F307" s="1">
        <f t="shared" si="13"/>
        <v>0.83212532422997854</v>
      </c>
      <c r="G307" s="1">
        <f t="shared" si="14"/>
        <v>44.139528835392063</v>
      </c>
    </row>
    <row r="308" spans="1:7" x14ac:dyDescent="0.3">
      <c r="A308" s="1">
        <v>30</v>
      </c>
      <c r="B308" s="1">
        <v>40</v>
      </c>
      <c r="C308" s="1">
        <v>5</v>
      </c>
      <c r="D308" s="1">
        <v>306</v>
      </c>
      <c r="E308" s="1">
        <f t="shared" si="12"/>
        <v>5.3407075111026483</v>
      </c>
      <c r="F308" s="1">
        <f t="shared" si="13"/>
        <v>0.8209047144186099</v>
      </c>
      <c r="G308" s="1">
        <f t="shared" si="14"/>
        <v>44.895935568845815</v>
      </c>
    </row>
    <row r="309" spans="1:7" x14ac:dyDescent="0.3">
      <c r="A309" s="1">
        <v>30</v>
      </c>
      <c r="B309" s="1">
        <v>40</v>
      </c>
      <c r="C309" s="1">
        <v>5</v>
      </c>
      <c r="D309" s="1">
        <v>307</v>
      </c>
      <c r="E309" s="1">
        <f t="shared" si="12"/>
        <v>5.3581608036225914</v>
      </c>
      <c r="F309" s="1">
        <f t="shared" si="13"/>
        <v>0.80954971845553358</v>
      </c>
      <c r="G309" s="1">
        <f t="shared" si="14"/>
        <v>45.647430542127054</v>
      </c>
    </row>
    <row r="310" spans="1:7" x14ac:dyDescent="0.3">
      <c r="A310" s="1">
        <v>30</v>
      </c>
      <c r="B310" s="1">
        <v>40</v>
      </c>
      <c r="C310" s="1">
        <v>5</v>
      </c>
      <c r="D310" s="1">
        <v>308</v>
      </c>
      <c r="E310" s="1">
        <f t="shared" si="12"/>
        <v>5.3756140961425354</v>
      </c>
      <c r="F310" s="1">
        <f t="shared" si="13"/>
        <v>0.79806706837517472</v>
      </c>
      <c r="G310" s="1">
        <f t="shared" si="14"/>
        <v>46.393524549053495</v>
      </c>
    </row>
    <row r="311" spans="1:7" x14ac:dyDescent="0.3">
      <c r="A311" s="1">
        <v>30</v>
      </c>
      <c r="B311" s="1">
        <v>40</v>
      </c>
      <c r="C311" s="1">
        <v>5</v>
      </c>
      <c r="D311" s="1">
        <v>309</v>
      </c>
      <c r="E311" s="1">
        <f t="shared" si="12"/>
        <v>5.3930673886624785</v>
      </c>
      <c r="F311" s="1">
        <f t="shared" si="13"/>
        <v>0.78646319501849649</v>
      </c>
      <c r="G311" s="1">
        <f t="shared" si="14"/>
        <v>47.133743300080226</v>
      </c>
    </row>
    <row r="312" spans="1:7" x14ac:dyDescent="0.3">
      <c r="A312" s="1">
        <v>30</v>
      </c>
      <c r="B312" s="1">
        <v>40</v>
      </c>
      <c r="C312" s="1">
        <v>5</v>
      </c>
      <c r="D312" s="1">
        <v>310</v>
      </c>
      <c r="E312" s="1">
        <f t="shared" si="12"/>
        <v>5.4105206811824216</v>
      </c>
      <c r="F312" s="1">
        <f t="shared" si="13"/>
        <v>0.7747442402793645</v>
      </c>
      <c r="G312" s="1">
        <f t="shared" si="14"/>
        <v>47.867627085624626</v>
      </c>
    </row>
    <row r="313" spans="1:7" x14ac:dyDescent="0.3">
      <c r="A313" s="1">
        <v>30</v>
      </c>
      <c r="B313" s="1">
        <v>40</v>
      </c>
      <c r="C313" s="1">
        <v>5</v>
      </c>
      <c r="D313" s="1">
        <v>311</v>
      </c>
      <c r="E313" s="1">
        <f t="shared" si="12"/>
        <v>5.4279739737023647</v>
      </c>
      <c r="F313" s="1">
        <f t="shared" si="13"/>
        <v>0.76291606946548185</v>
      </c>
      <c r="G313" s="1">
        <f t="shared" si="14"/>
        <v>48.594730429420252</v>
      </c>
    </row>
    <row r="314" spans="1:7" x14ac:dyDescent="0.3">
      <c r="A314" s="1">
        <v>30</v>
      </c>
      <c r="B314" s="1">
        <v>40</v>
      </c>
      <c r="C314" s="1">
        <v>5</v>
      </c>
      <c r="D314" s="1">
        <v>312</v>
      </c>
      <c r="E314" s="1">
        <f t="shared" si="12"/>
        <v>5.4454272662223078</v>
      </c>
      <c r="F314" s="1">
        <f t="shared" si="13"/>
        <v>0.75098428365156522</v>
      </c>
      <c r="G314" s="1">
        <f t="shared" si="14"/>
        <v>49.314621737129613</v>
      </c>
    </row>
    <row r="315" spans="1:7" x14ac:dyDescent="0.3">
      <c r="A315" s="1">
        <v>30</v>
      </c>
      <c r="B315" s="1">
        <v>40</v>
      </c>
      <c r="C315" s="1">
        <v>5</v>
      </c>
      <c r="D315" s="1">
        <v>313</v>
      </c>
      <c r="E315" s="1">
        <f t="shared" si="12"/>
        <v>5.4628805587422518</v>
      </c>
      <c r="F315" s="1">
        <f t="shared" si="13"/>
        <v>0.7389542319244371</v>
      </c>
      <c r="G315" s="1">
        <f t="shared" si="14"/>
        <v>50.026882944547324</v>
      </c>
    </row>
    <row r="316" spans="1:7" x14ac:dyDescent="0.3">
      <c r="A316" s="1">
        <v>30</v>
      </c>
      <c r="B316" s="1">
        <v>40</v>
      </c>
      <c r="C316" s="1">
        <v>5</v>
      </c>
      <c r="D316" s="1">
        <v>314</v>
      </c>
      <c r="E316" s="1">
        <f t="shared" si="12"/>
        <v>5.4803338512621949</v>
      </c>
      <c r="F316" s="1">
        <f t="shared" si="13"/>
        <v>0.72683102343888328</v>
      </c>
      <c r="G316" s="1">
        <f t="shared" si="14"/>
        <v>50.731109168938289</v>
      </c>
    </row>
    <row r="317" spans="1:7" x14ac:dyDescent="0.3">
      <c r="A317" s="1">
        <v>30</v>
      </c>
      <c r="B317" s="1">
        <v>40</v>
      </c>
      <c r="C317" s="1">
        <v>5</v>
      </c>
      <c r="D317" s="1">
        <v>315</v>
      </c>
      <c r="E317" s="1">
        <f t="shared" si="12"/>
        <v>5.497787143782138</v>
      </c>
      <c r="F317" s="1">
        <f t="shared" si="13"/>
        <v>0.71461953921974386</v>
      </c>
      <c r="G317" s="1">
        <f t="shared" si="14"/>
        <v>51.426908366373041</v>
      </c>
    </row>
    <row r="318" spans="1:7" x14ac:dyDescent="0.3">
      <c r="A318" s="1">
        <v>30</v>
      </c>
      <c r="B318" s="1">
        <v>40</v>
      </c>
      <c r="C318" s="1">
        <v>5</v>
      </c>
      <c r="D318" s="1">
        <v>316</v>
      </c>
      <c r="E318" s="1">
        <f t="shared" si="12"/>
        <v>5.5152404363020811</v>
      </c>
      <c r="F318" s="1">
        <f t="shared" si="13"/>
        <v>0.70232444366002189</v>
      </c>
      <c r="G318" s="1">
        <f t="shared" si="14"/>
        <v>52.113900997330703</v>
      </c>
    </row>
    <row r="319" spans="1:7" x14ac:dyDescent="0.3">
      <c r="A319" s="1">
        <v>30</v>
      </c>
      <c r="B319" s="1">
        <v>40</v>
      </c>
      <c r="C319" s="1">
        <v>5</v>
      </c>
      <c r="D319" s="1">
        <v>317</v>
      </c>
      <c r="E319" s="1">
        <f t="shared" si="12"/>
        <v>5.532693728822025</v>
      </c>
      <c r="F319" s="1">
        <f t="shared" si="13"/>
        <v>0.68995019567698579</v>
      </c>
      <c r="G319" s="1">
        <f t="shared" si="14"/>
        <v>52.791719702335158</v>
      </c>
    </row>
    <row r="320" spans="1:7" x14ac:dyDescent="0.3">
      <c r="A320" s="1">
        <v>30</v>
      </c>
      <c r="B320" s="1">
        <v>40</v>
      </c>
      <c r="C320" s="1">
        <v>5</v>
      </c>
      <c r="D320" s="1">
        <v>318</v>
      </c>
      <c r="E320" s="1">
        <f t="shared" si="12"/>
        <v>5.5501470213419681</v>
      </c>
      <c r="F320" s="1">
        <f t="shared" si="13"/>
        <v>0.67750105949861106</v>
      </c>
      <c r="G320" s="1">
        <f t="shared" si="14"/>
        <v>53.460008988958315</v>
      </c>
    </row>
    <row r="321" spans="1:7" x14ac:dyDescent="0.3">
      <c r="A321" s="1">
        <v>30</v>
      </c>
      <c r="B321" s="1">
        <v>40</v>
      </c>
      <c r="C321" s="1">
        <v>5</v>
      </c>
      <c r="D321" s="1">
        <v>319</v>
      </c>
      <c r="E321" s="1">
        <f t="shared" si="12"/>
        <v>5.5676003138619112</v>
      </c>
      <c r="F321" s="1">
        <f t="shared" si="13"/>
        <v>0.66498111506139723</v>
      </c>
      <c r="G321" s="1">
        <f t="shared" si="14"/>
        <v>54.118424931160774</v>
      </c>
    </row>
    <row r="322" spans="1:7" x14ac:dyDescent="0.3">
      <c r="A322" s="1">
        <v>30</v>
      </c>
      <c r="B322" s="1">
        <v>40</v>
      </c>
      <c r="C322" s="1">
        <v>5</v>
      </c>
      <c r="D322" s="1">
        <v>320</v>
      </c>
      <c r="E322" s="1">
        <f t="shared" si="12"/>
        <v>5.5850536063818543</v>
      </c>
      <c r="F322" s="1">
        <f t="shared" si="13"/>
        <v>0.65239426800790323</v>
      </c>
      <c r="G322" s="1">
        <f t="shared" si="14"/>
        <v>54.766634881632903</v>
      </c>
    </row>
    <row r="323" spans="1:7" x14ac:dyDescent="0.3">
      <c r="A323" s="1">
        <v>30</v>
      </c>
      <c r="B323" s="1">
        <v>40</v>
      </c>
      <c r="C323" s="1">
        <v>5</v>
      </c>
      <c r="D323" s="1">
        <v>321</v>
      </c>
      <c r="E323" s="1">
        <f t="shared" ref="E323:E362" si="15">RADIANS(D323)</f>
        <v>5.6025068989017974</v>
      </c>
      <c r="F323" s="1">
        <f t="shared" ref="F323:F362" si="16">ASIN((C323-(A323*SIN(E323)))/B323)</f>
        <v>0.63974425927833167</v>
      </c>
      <c r="G323" s="1">
        <f t="shared" ref="G323:G362" si="17">(A323*COS(E323))+(B323*COS(F323))</f>
        <v>55.404317197545822</v>
      </c>
    </row>
    <row r="324" spans="1:7" x14ac:dyDescent="0.3">
      <c r="A324" s="1">
        <v>30</v>
      </c>
      <c r="B324" s="1">
        <v>40</v>
      </c>
      <c r="C324" s="1">
        <v>5</v>
      </c>
      <c r="D324" s="1">
        <v>322</v>
      </c>
      <c r="E324" s="1">
        <f t="shared" si="15"/>
        <v>5.6199601914217414</v>
      </c>
      <c r="F324" s="1">
        <f t="shared" si="16"/>
        <v>0.62703467429545334</v>
      </c>
      <c r="G324" s="1">
        <f t="shared" si="17"/>
        <v>56.031160979910311</v>
      </c>
    </row>
    <row r="325" spans="1:7" x14ac:dyDescent="0.3">
      <c r="A325" s="1">
        <v>30</v>
      </c>
      <c r="B325" s="1">
        <v>40</v>
      </c>
      <c r="C325" s="1">
        <v>5</v>
      </c>
      <c r="D325" s="1">
        <v>323</v>
      </c>
      <c r="E325" s="1">
        <f t="shared" si="15"/>
        <v>5.6374134839416845</v>
      </c>
      <c r="F325" s="1">
        <f t="shared" si="16"/>
        <v>0.61426895174616725</v>
      </c>
      <c r="G325" s="1">
        <f t="shared" si="17"/>
        <v>56.646865826569382</v>
      </c>
    </row>
    <row r="326" spans="1:7" x14ac:dyDescent="0.3">
      <c r="A326" s="1">
        <v>30</v>
      </c>
      <c r="B326" s="1">
        <v>40</v>
      </c>
      <c r="C326" s="1">
        <v>5</v>
      </c>
      <c r="D326" s="1">
        <v>324</v>
      </c>
      <c r="E326" s="1">
        <f t="shared" si="15"/>
        <v>5.6548667764616276</v>
      </c>
      <c r="F326" s="1">
        <f t="shared" si="16"/>
        <v>0.60145039196618433</v>
      </c>
      <c r="G326" s="1">
        <f t="shared" si="17"/>
        <v>57.251141598711328</v>
      </c>
    </row>
    <row r="327" spans="1:7" x14ac:dyDescent="0.3">
      <c r="A327" s="1">
        <v>30</v>
      </c>
      <c r="B327" s="1">
        <v>40</v>
      </c>
      <c r="C327" s="1">
        <v>5</v>
      </c>
      <c r="D327" s="1">
        <v>325</v>
      </c>
      <c r="E327" s="1">
        <f t="shared" si="15"/>
        <v>5.6723200689815707</v>
      </c>
      <c r="F327" s="1">
        <f t="shared" si="16"/>
        <v>0.58858216493687832</v>
      </c>
      <c r="G327" s="1">
        <f t="shared" si="17"/>
        <v>57.843708200677696</v>
      </c>
    </row>
    <row r="328" spans="1:7" x14ac:dyDescent="0.3">
      <c r="A328" s="1">
        <v>30</v>
      </c>
      <c r="B328" s="1">
        <v>40</v>
      </c>
      <c r="C328" s="1">
        <v>5</v>
      </c>
      <c r="D328" s="1">
        <v>326</v>
      </c>
      <c r="E328" s="1">
        <f t="shared" si="15"/>
        <v>5.6897733615015147</v>
      </c>
      <c r="F328" s="1">
        <f t="shared" si="16"/>
        <v>0.57566731790527925</v>
      </c>
      <c r="G328" s="1">
        <f t="shared" si="17"/>
        <v>58.42429537275364</v>
      </c>
    </row>
    <row r="329" spans="1:7" x14ac:dyDescent="0.3">
      <c r="A329" s="1">
        <v>30</v>
      </c>
      <c r="B329" s="1">
        <v>40</v>
      </c>
      <c r="C329" s="1">
        <v>5</v>
      </c>
      <c r="D329" s="1">
        <v>327</v>
      </c>
      <c r="E329" s="1">
        <f t="shared" si="15"/>
        <v>5.7072266540214578</v>
      </c>
      <c r="F329" s="1">
        <f t="shared" si="16"/>
        <v>0.56270878263967561</v>
      </c>
      <c r="G329" s="1">
        <f t="shared" si="17"/>
        <v>58.992642496560521</v>
      </c>
    </row>
    <row r="330" spans="1:7" x14ac:dyDescent="0.3">
      <c r="A330" s="1">
        <v>30</v>
      </c>
      <c r="B330" s="1">
        <v>40</v>
      </c>
      <c r="C330" s="1">
        <v>5</v>
      </c>
      <c r="D330" s="1">
        <v>328</v>
      </c>
      <c r="E330" s="1">
        <f t="shared" si="15"/>
        <v>5.7246799465414009</v>
      </c>
      <c r="F330" s="1">
        <f t="shared" si="16"/>
        <v>0.54970938233433853</v>
      </c>
      <c r="G330" s="1">
        <f t="shared" si="17"/>
        <v>59.548498412620177</v>
      </c>
    </row>
    <row r="331" spans="1:7" x14ac:dyDescent="0.3">
      <c r="A331" s="1">
        <v>30</v>
      </c>
      <c r="B331" s="1">
        <v>40</v>
      </c>
      <c r="C331" s="1">
        <v>5</v>
      </c>
      <c r="D331" s="1">
        <v>329</v>
      </c>
      <c r="E331" s="1">
        <f t="shared" si="15"/>
        <v>5.742133239061344</v>
      </c>
      <c r="F331" s="1">
        <f t="shared" si="16"/>
        <v>0.53667183817764452</v>
      </c>
      <c r="G331" s="1">
        <f t="shared" si="17"/>
        <v>60.09162124962333</v>
      </c>
    </row>
    <row r="332" spans="1:7" x14ac:dyDescent="0.3">
      <c r="A332" s="1">
        <v>30</v>
      </c>
      <c r="B332" s="1">
        <v>40</v>
      </c>
      <c r="C332" s="1">
        <v>5</v>
      </c>
      <c r="D332" s="1">
        <v>330</v>
      </c>
      <c r="E332" s="1">
        <f t="shared" si="15"/>
        <v>5.7595865315812871</v>
      </c>
      <c r="F332" s="1">
        <f t="shared" si="16"/>
        <v>0.52359877559829926</v>
      </c>
      <c r="G332" s="1">
        <f t="shared" si="17"/>
        <v>60.621778264910695</v>
      </c>
    </row>
    <row r="333" spans="1:7" x14ac:dyDescent="0.3">
      <c r="A333" s="1">
        <v>30</v>
      </c>
      <c r="B333" s="1">
        <v>40</v>
      </c>
      <c r="C333" s="1">
        <v>5</v>
      </c>
      <c r="D333" s="1">
        <v>331</v>
      </c>
      <c r="E333" s="1">
        <f t="shared" si="15"/>
        <v>5.7770398241012311</v>
      </c>
      <c r="F333" s="1">
        <f t="shared" si="16"/>
        <v>0.51049273020461183</v>
      </c>
      <c r="G333" s="1">
        <f t="shared" si="17"/>
        <v>61.138745695660049</v>
      </c>
    </row>
    <row r="334" spans="1:7" x14ac:dyDescent="0.3">
      <c r="A334" s="1">
        <v>30</v>
      </c>
      <c r="B334" s="1">
        <v>40</v>
      </c>
      <c r="C334" s="1">
        <v>5</v>
      </c>
      <c r="D334" s="1">
        <v>332</v>
      </c>
      <c r="E334" s="1">
        <f t="shared" si="15"/>
        <v>5.7944931166211742</v>
      </c>
      <c r="F334" s="1">
        <f t="shared" si="16"/>
        <v>0.49735615343181244</v>
      </c>
      <c r="G334" s="1">
        <f t="shared" si="17"/>
        <v>61.642308620265567</v>
      </c>
    </row>
    <row r="335" spans="1:7" x14ac:dyDescent="0.3">
      <c r="A335" s="1">
        <v>30</v>
      </c>
      <c r="B335" s="1">
        <v>40</v>
      </c>
      <c r="C335" s="1">
        <v>5</v>
      </c>
      <c r="D335" s="1">
        <v>333</v>
      </c>
      <c r="E335" s="1">
        <f t="shared" si="15"/>
        <v>5.8119464091411173</v>
      </c>
      <c r="F335" s="1">
        <f t="shared" si="16"/>
        <v>0.48419141791229298</v>
      </c>
      <c r="G335" s="1">
        <f t="shared" si="17"/>
        <v>62.132260829395307</v>
      </c>
    </row>
    <row r="336" spans="1:7" x14ac:dyDescent="0.3">
      <c r="A336" s="1">
        <v>30</v>
      </c>
      <c r="B336" s="1">
        <v>40</v>
      </c>
      <c r="C336" s="1">
        <v>5</v>
      </c>
      <c r="D336" s="1">
        <v>334</v>
      </c>
      <c r="E336" s="1">
        <f t="shared" si="15"/>
        <v>5.8293997016610604</v>
      </c>
      <c r="F336" s="1">
        <f t="shared" si="16"/>
        <v>0.47100082258345188</v>
      </c>
      <c r="G336" s="1">
        <f t="shared" si="17"/>
        <v>62.608404706217229</v>
      </c>
    </row>
    <row r="337" spans="1:7" x14ac:dyDescent="0.3">
      <c r="A337" s="1">
        <v>30</v>
      </c>
      <c r="B337" s="1">
        <v>40</v>
      </c>
      <c r="C337" s="1">
        <v>5</v>
      </c>
      <c r="D337" s="1">
        <v>335</v>
      </c>
      <c r="E337" s="1">
        <f t="shared" si="15"/>
        <v>5.8468529941810043</v>
      </c>
      <c r="F337" s="1">
        <f t="shared" si="16"/>
        <v>0.45778659754749446</v>
      </c>
      <c r="G337" s="1">
        <f t="shared" si="17"/>
        <v>63.070551115292865</v>
      </c>
    </row>
    <row r="338" spans="1:7" x14ac:dyDescent="0.3">
      <c r="A338" s="1">
        <v>30</v>
      </c>
      <c r="B338" s="1">
        <v>40</v>
      </c>
      <c r="C338" s="1">
        <v>5</v>
      </c>
      <c r="D338" s="1">
        <v>336</v>
      </c>
      <c r="E338" s="1">
        <f t="shared" si="15"/>
        <v>5.8643062867009474</v>
      </c>
      <c r="F338" s="1">
        <f t="shared" si="16"/>
        <v>0.44455090869717451</v>
      </c>
      <c r="G338" s="1">
        <f t="shared" si="17"/>
        <v>63.518519299649981</v>
      </c>
    </row>
    <row r="339" spans="1:7" x14ac:dyDescent="0.3">
      <c r="A339" s="1">
        <v>30</v>
      </c>
      <c r="B339" s="1">
        <v>40</v>
      </c>
      <c r="C339" s="1">
        <v>5</v>
      </c>
      <c r="D339" s="1">
        <v>337</v>
      </c>
      <c r="E339" s="1">
        <f t="shared" si="15"/>
        <v>5.8817595792208905</v>
      </c>
      <c r="F339" s="1">
        <f t="shared" si="16"/>
        <v>0.43129586212102</v>
      </c>
      <c r="G339" s="1">
        <f t="shared" si="17"/>
        <v>63.95213678555973</v>
      </c>
    </row>
    <row r="340" spans="1:7" x14ac:dyDescent="0.3">
      <c r="A340" s="1">
        <v>30</v>
      </c>
      <c r="B340" s="1">
        <v>40</v>
      </c>
      <c r="C340" s="1">
        <v>5</v>
      </c>
      <c r="D340" s="1">
        <v>338</v>
      </c>
      <c r="E340" s="1">
        <f t="shared" si="15"/>
        <v>5.8992128717408336</v>
      </c>
      <c r="F340" s="1">
        <f t="shared" si="16"/>
        <v>0.4180235083011361</v>
      </c>
      <c r="G340" s="1">
        <f t="shared" si="17"/>
        <v>64.371239294559899</v>
      </c>
    </row>
    <row r="341" spans="1:7" x14ac:dyDescent="0.3">
      <c r="A341" s="1">
        <v>30</v>
      </c>
      <c r="B341" s="1">
        <v>40</v>
      </c>
      <c r="C341" s="1">
        <v>5</v>
      </c>
      <c r="D341" s="1">
        <v>339</v>
      </c>
      <c r="E341" s="1">
        <f t="shared" si="15"/>
        <v>5.9166661642607767</v>
      </c>
      <c r="F341" s="1">
        <f t="shared" si="16"/>
        <v>0.40473584611616781</v>
      </c>
      <c r="G341" s="1">
        <f t="shared" si="17"/>
        <v>64.775670662283616</v>
      </c>
    </row>
    <row r="342" spans="1:7" x14ac:dyDescent="0.3">
      <c r="A342" s="1">
        <v>30</v>
      </c>
      <c r="B342" s="1">
        <v>40</v>
      </c>
      <c r="C342" s="1">
        <v>5</v>
      </c>
      <c r="D342" s="1">
        <v>340</v>
      </c>
      <c r="E342" s="1">
        <f t="shared" si="15"/>
        <v>5.9341194567807207</v>
      </c>
      <c r="F342" s="1">
        <f t="shared" si="16"/>
        <v>0.39143482666151019</v>
      </c>
      <c r="G342" s="1">
        <f t="shared" si="17"/>
        <v>65.165282763671399</v>
      </c>
    </row>
    <row r="343" spans="1:7" x14ac:dyDescent="0.3">
      <c r="A343" s="1">
        <v>30</v>
      </c>
      <c r="B343" s="1">
        <v>40</v>
      </c>
      <c r="C343" s="1">
        <v>5</v>
      </c>
      <c r="D343" s="1">
        <v>341</v>
      </c>
      <c r="E343" s="1">
        <f t="shared" si="15"/>
        <v>5.9515727493006638</v>
      </c>
      <c r="F343" s="1">
        <f t="shared" si="16"/>
        <v>0.37812235689834356</v>
      </c>
      <c r="G343" s="1">
        <f t="shared" si="17"/>
        <v>65.539935444162609</v>
      </c>
    </row>
    <row r="344" spans="1:7" x14ac:dyDescent="0.3">
      <c r="A344" s="1">
        <v>30</v>
      </c>
      <c r="B344" s="1">
        <v>40</v>
      </c>
      <c r="C344" s="1">
        <v>5</v>
      </c>
      <c r="D344" s="1">
        <v>342</v>
      </c>
      <c r="E344" s="1">
        <f t="shared" si="15"/>
        <v>5.9690260418206069</v>
      </c>
      <c r="F344" s="1">
        <f t="shared" si="16"/>
        <v>0.36480030314254397</v>
      </c>
      <c r="G344" s="1">
        <f t="shared" si="17"/>
        <v>65.899496456482368</v>
      </c>
    </row>
    <row r="345" spans="1:7" x14ac:dyDescent="0.3">
      <c r="A345" s="1">
        <v>30</v>
      </c>
      <c r="B345" s="1">
        <v>40</v>
      </c>
      <c r="C345" s="1">
        <v>5</v>
      </c>
      <c r="D345" s="1">
        <v>343</v>
      </c>
      <c r="E345" s="1">
        <f t="shared" si="15"/>
        <v>5.98647933434055</v>
      </c>
      <c r="F345" s="1">
        <f t="shared" si="16"/>
        <v>0.35147049440403683</v>
      </c>
      <c r="G345" s="1">
        <f t="shared" si="17"/>
        <v>66.243841402658603</v>
      </c>
    </row>
    <row r="346" spans="1:7" x14ac:dyDescent="0.3">
      <c r="A346" s="1">
        <v>30</v>
      </c>
      <c r="B346" s="1">
        <v>40</v>
      </c>
      <c r="C346" s="1">
        <v>5</v>
      </c>
      <c r="D346" s="1">
        <v>344</v>
      </c>
      <c r="E346" s="1">
        <f t="shared" si="15"/>
        <v>6.003932626860494</v>
      </c>
      <c r="F346" s="1">
        <f t="shared" si="16"/>
        <v>0.33813472558664048</v>
      </c>
      <c r="G346" s="1">
        <f t="shared" si="17"/>
        <v>66.572853680922648</v>
      </c>
    </row>
    <row r="347" spans="1:7" x14ac:dyDescent="0.3">
      <c r="A347" s="1">
        <v>30</v>
      </c>
      <c r="B347" s="1">
        <v>40</v>
      </c>
      <c r="C347" s="1">
        <v>5</v>
      </c>
      <c r="D347" s="1">
        <v>345</v>
      </c>
      <c r="E347" s="1">
        <f t="shared" si="15"/>
        <v>6.0213859193804371</v>
      </c>
      <c r="F347" s="1">
        <f t="shared" si="16"/>
        <v>0.3247947605579819</v>
      </c>
      <c r="G347" s="1">
        <f t="shared" si="17"/>
        <v>66.886424437165743</v>
      </c>
    </row>
    <row r="348" spans="1:7" x14ac:dyDescent="0.3">
      <c r="A348" s="1">
        <v>30</v>
      </c>
      <c r="B348" s="1">
        <v>40</v>
      </c>
      <c r="C348" s="1">
        <v>5</v>
      </c>
      <c r="D348" s="1">
        <v>346</v>
      </c>
      <c r="E348" s="1">
        <f t="shared" si="15"/>
        <v>6.0388392119003802</v>
      </c>
      <c r="F348" s="1">
        <f t="shared" si="16"/>
        <v>0.3114523350985749</v>
      </c>
      <c r="G348" s="1">
        <f t="shared" si="17"/>
        <v>67.184452520641898</v>
      </c>
    </row>
    <row r="349" spans="1:7" x14ac:dyDescent="0.3">
      <c r="A349" s="1">
        <v>30</v>
      </c>
      <c r="B349" s="1">
        <v>40</v>
      </c>
      <c r="C349" s="1">
        <v>5</v>
      </c>
      <c r="D349" s="1">
        <v>347</v>
      </c>
      <c r="E349" s="1">
        <f t="shared" si="15"/>
        <v>6.0562925044203233</v>
      </c>
      <c r="F349" s="1">
        <f t="shared" si="16"/>
        <v>0.29810915973872426</v>
      </c>
      <c r="G349" s="1">
        <f t="shared" si="17"/>
        <v>67.466844443624524</v>
      </c>
    </row>
    <row r="350" spans="1:7" x14ac:dyDescent="0.3">
      <c r="A350" s="1">
        <v>30</v>
      </c>
      <c r="B350" s="1">
        <v>40</v>
      </c>
      <c r="C350" s="1">
        <v>5</v>
      </c>
      <c r="D350" s="1">
        <v>348</v>
      </c>
      <c r="E350" s="1">
        <f t="shared" si="15"/>
        <v>6.0737457969402664</v>
      </c>
      <c r="F350" s="1">
        <f t="shared" si="16"/>
        <v>0.28476692249146024</v>
      </c>
      <c r="G350" s="1">
        <f t="shared" si="17"/>
        <v>67.733514344741906</v>
      </c>
    </row>
    <row r="351" spans="1:7" x14ac:dyDescent="0.3">
      <c r="A351" s="1">
        <v>30</v>
      </c>
      <c r="B351" s="1">
        <v>40</v>
      </c>
      <c r="C351" s="1">
        <v>5</v>
      </c>
      <c r="D351" s="1">
        <v>349</v>
      </c>
      <c r="E351" s="1">
        <f t="shared" si="15"/>
        <v>6.0911990894602104</v>
      </c>
      <c r="F351" s="1">
        <f t="shared" si="16"/>
        <v>0.27142729148929962</v>
      </c>
      <c r="G351" s="1">
        <f t="shared" si="17"/>
        <v>67.984383955732412</v>
      </c>
    </row>
    <row r="352" spans="1:7" x14ac:dyDescent="0.3">
      <c r="A352" s="1">
        <v>30</v>
      </c>
      <c r="B352" s="1">
        <v>40</v>
      </c>
      <c r="C352" s="1">
        <v>5</v>
      </c>
      <c r="D352" s="1">
        <v>350</v>
      </c>
      <c r="E352" s="1">
        <f t="shared" si="15"/>
        <v>6.1086523819801535</v>
      </c>
      <c r="F352" s="1">
        <f t="shared" si="16"/>
        <v>0.25809191753223398</v>
      </c>
      <c r="G352" s="1">
        <f t="shared" si="17"/>
        <v>68.219382571375746</v>
      </c>
    </row>
    <row r="353" spans="1:7" x14ac:dyDescent="0.3">
      <c r="A353" s="1">
        <v>30</v>
      </c>
      <c r="B353" s="1">
        <v>40</v>
      </c>
      <c r="C353" s="1">
        <v>5</v>
      </c>
      <c r="D353" s="1">
        <v>351</v>
      </c>
      <c r="E353" s="1">
        <f t="shared" si="15"/>
        <v>6.1261056745000966</v>
      </c>
      <c r="F353" s="1">
        <f t="shared" si="16"/>
        <v>0.24476243655394736</v>
      </c>
      <c r="G353" s="1">
        <f t="shared" si="17"/>
        <v>68.438447022372031</v>
      </c>
    </row>
    <row r="354" spans="1:7" x14ac:dyDescent="0.3">
      <c r="A354" s="1">
        <v>30</v>
      </c>
      <c r="B354" s="1">
        <v>40</v>
      </c>
      <c r="C354" s="1">
        <v>5</v>
      </c>
      <c r="D354" s="1">
        <v>352</v>
      </c>
      <c r="E354" s="1">
        <f t="shared" si="15"/>
        <v>6.1435589670200397</v>
      </c>
      <c r="F354" s="1">
        <f t="shared" si="16"/>
        <v>0.23144047201292747</v>
      </c>
      <c r="G354" s="1">
        <f t="shared" si="17"/>
        <v>68.641521650953578</v>
      </c>
    </row>
    <row r="355" spans="1:7" x14ac:dyDescent="0.3">
      <c r="A355" s="1">
        <v>30</v>
      </c>
      <c r="B355" s="1">
        <v>40</v>
      </c>
      <c r="C355" s="1">
        <v>5</v>
      </c>
      <c r="D355" s="1">
        <v>353</v>
      </c>
      <c r="E355" s="1">
        <f t="shared" si="15"/>
        <v>6.1610122595399837</v>
      </c>
      <c r="F355" s="1">
        <f t="shared" si="16"/>
        <v>0.21812763721476275</v>
      </c>
      <c r="G355" s="1">
        <f t="shared" si="17"/>
        <v>68.828558289028521</v>
      </c>
    </row>
    <row r="356" spans="1:7" x14ac:dyDescent="0.3">
      <c r="A356" s="1">
        <v>30</v>
      </c>
      <c r="B356" s="1">
        <v>40</v>
      </c>
      <c r="C356" s="1">
        <v>5</v>
      </c>
      <c r="D356" s="1">
        <v>354</v>
      </c>
      <c r="E356" s="1">
        <f t="shared" si="15"/>
        <v>6.1784655520599268</v>
      </c>
      <c r="F356" s="1">
        <f t="shared" si="16"/>
        <v>0.20482553757160765</v>
      </c>
      <c r="G356" s="1">
        <f t="shared" si="17"/>
        <v>68.999516238667212</v>
      </c>
    </row>
    <row r="357" spans="1:7" x14ac:dyDescent="0.3">
      <c r="A357" s="1">
        <v>30</v>
      </c>
      <c r="B357" s="1">
        <v>40</v>
      </c>
      <c r="C357" s="1">
        <v>5</v>
      </c>
      <c r="D357" s="1">
        <v>355</v>
      </c>
      <c r="E357" s="1">
        <f t="shared" si="15"/>
        <v>6.1959188445798699</v>
      </c>
      <c r="F357" s="1">
        <f t="shared" si="16"/>
        <v>0.19153577280446543</v>
      </c>
      <c r="G357" s="1">
        <f t="shared" si="17"/>
        <v>69.154362254754886</v>
      </c>
    </row>
    <row r="358" spans="1:7" x14ac:dyDescent="0.3">
      <c r="A358" s="1">
        <v>30</v>
      </c>
      <c r="B358" s="1">
        <v>40</v>
      </c>
      <c r="C358" s="1">
        <v>5</v>
      </c>
      <c r="D358" s="1">
        <v>356</v>
      </c>
      <c r="E358" s="1">
        <f t="shared" si="15"/>
        <v>6.213372137099813</v>
      </c>
      <c r="F358" s="1">
        <f t="shared" si="16"/>
        <v>0.17825993909366383</v>
      </c>
      <c r="G358" s="1">
        <f t="shared" si="17"/>
        <v>69.293070529644311</v>
      </c>
    </row>
    <row r="359" spans="1:7" x14ac:dyDescent="0.3">
      <c r="A359" s="1">
        <v>30</v>
      </c>
      <c r="B359" s="1">
        <v>40</v>
      </c>
      <c r="C359" s="1">
        <v>5</v>
      </c>
      <c r="D359" s="1">
        <v>357</v>
      </c>
      <c r="E359" s="1">
        <f t="shared" si="15"/>
        <v>6.2308254296197561</v>
      </c>
      <c r="F359" s="1">
        <f t="shared" si="16"/>
        <v>0.16499963118259151</v>
      </c>
      <c r="G359" s="1">
        <f t="shared" si="17"/>
        <v>69.415622679653197</v>
      </c>
    </row>
    <row r="360" spans="1:7" x14ac:dyDescent="0.3">
      <c r="A360" s="1">
        <v>30</v>
      </c>
      <c r="B360" s="1">
        <v>40</v>
      </c>
      <c r="C360" s="1">
        <v>5</v>
      </c>
      <c r="D360" s="1">
        <v>358</v>
      </c>
      <c r="E360" s="1">
        <f t="shared" si="15"/>
        <v>6.2482787221397</v>
      </c>
      <c r="F360" s="1">
        <f t="shared" si="16"/>
        <v>0.15175644443950248</v>
      </c>
      <c r="G360" s="1">
        <f t="shared" si="17"/>
        <v>69.522007733260352</v>
      </c>
    </row>
    <row r="361" spans="1:7" x14ac:dyDescent="0.3">
      <c r="A361" s="1">
        <v>30</v>
      </c>
      <c r="B361" s="1">
        <v>40</v>
      </c>
      <c r="C361" s="1">
        <v>5</v>
      </c>
      <c r="D361" s="1">
        <v>359</v>
      </c>
      <c r="E361" s="1">
        <f t="shared" si="15"/>
        <v>6.2657320146596431</v>
      </c>
      <c r="F361" s="1">
        <f t="shared" si="16"/>
        <v>0.13853197688194002</v>
      </c>
      <c r="G361" s="1">
        <f t="shared" si="17"/>
        <v>69.612222120863308</v>
      </c>
    </row>
    <row r="362" spans="1:7" x14ac:dyDescent="0.3">
      <c r="A362" s="1">
        <v>30</v>
      </c>
      <c r="B362" s="1">
        <v>40</v>
      </c>
      <c r="C362" s="1">
        <v>5</v>
      </c>
      <c r="D362" s="1">
        <v>360</v>
      </c>
      <c r="E362" s="1">
        <f t="shared" si="15"/>
        <v>6.2831853071795862</v>
      </c>
      <c r="F362" s="1">
        <f t="shared" si="16"/>
        <v>0.12532783116806556</v>
      </c>
      <c r="G362" s="1">
        <f t="shared" si="17"/>
        <v>69.686269665968865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9C9F-8C84-43D6-B119-70F801B0081E}">
  <dimension ref="A1:G74"/>
  <sheetViews>
    <sheetView tabSelected="1" workbookViewId="0">
      <selection activeCell="F3" sqref="F3"/>
    </sheetView>
  </sheetViews>
  <sheetFormatPr defaultRowHeight="14.4" x14ac:dyDescent="0.3"/>
  <cols>
    <col min="1" max="2" width="8.88671875" style="1"/>
    <col min="3" max="3" width="9.33203125" style="1" customWidth="1"/>
    <col min="4" max="4" width="13.6640625" style="1" customWidth="1"/>
    <col min="5" max="5" width="14.33203125" style="1" customWidth="1"/>
    <col min="6" max="6" width="12.77734375" style="1" customWidth="1"/>
  </cols>
  <sheetData>
    <row r="1" spans="1:7" x14ac:dyDescent="0.3">
      <c r="A1" s="1" t="s">
        <v>7</v>
      </c>
      <c r="B1" s="1" t="s">
        <v>0</v>
      </c>
      <c r="C1" s="1" t="s">
        <v>3</v>
      </c>
      <c r="D1" s="1" t="s">
        <v>4</v>
      </c>
      <c r="E1" s="1" t="s">
        <v>8</v>
      </c>
      <c r="F1" s="1" t="s">
        <v>9</v>
      </c>
    </row>
    <row r="2" spans="1:7" x14ac:dyDescent="0.3">
      <c r="A2" s="1">
        <v>35</v>
      </c>
      <c r="B2" s="1">
        <v>55</v>
      </c>
      <c r="C2" s="1">
        <v>0</v>
      </c>
      <c r="D2" s="1">
        <f>RADIANS(C2)</f>
        <v>0</v>
      </c>
      <c r="E2" s="1">
        <f>ATAN((B2*SIN(D2))/((B2*COS(D2)-A2)))</f>
        <v>0</v>
      </c>
      <c r="F2" s="1" t="e">
        <f>(B2*SIN(D2))/(SIN(E2))</f>
        <v>#DIV/0!</v>
      </c>
    </row>
    <row r="3" spans="1:7" x14ac:dyDescent="0.3">
      <c r="A3" s="1">
        <v>35</v>
      </c>
      <c r="B3" s="1">
        <v>55</v>
      </c>
      <c r="C3" s="1">
        <v>5</v>
      </c>
      <c r="D3" s="1">
        <f t="shared" ref="D3:D66" si="0">RADIANS(C3)</f>
        <v>8.7266462599716474E-2</v>
      </c>
      <c r="E3" s="1">
        <f t="shared" ref="E3:E66" si="1">ATAN((B3*SIN(D3))/((B3*COS(D3)-A3)))</f>
        <v>0.23763635310309228</v>
      </c>
      <c r="F3" s="1">
        <f t="shared" ref="F3:F66" si="2">(B3*SIN(D3))/(SIN(E3))</f>
        <v>20.362966688250012</v>
      </c>
    </row>
    <row r="4" spans="1:7" x14ac:dyDescent="0.3">
      <c r="A4" s="1">
        <v>35</v>
      </c>
      <c r="B4" s="1">
        <v>55</v>
      </c>
      <c r="C4" s="1">
        <v>10</v>
      </c>
      <c r="D4" s="1">
        <f t="shared" si="0"/>
        <v>0.17453292519943295</v>
      </c>
      <c r="E4" s="1">
        <f t="shared" si="1"/>
        <v>0.46232915679685699</v>
      </c>
      <c r="F4" s="1">
        <f t="shared" si="2"/>
        <v>21.412383120591667</v>
      </c>
    </row>
    <row r="5" spans="1:7" x14ac:dyDescent="0.3">
      <c r="A5" s="1">
        <v>35</v>
      </c>
      <c r="B5" s="1">
        <v>55</v>
      </c>
      <c r="C5" s="1">
        <v>15</v>
      </c>
      <c r="D5" s="1">
        <f t="shared" si="0"/>
        <v>0.26179938779914941</v>
      </c>
      <c r="E5" s="1">
        <f t="shared" si="1"/>
        <v>0.66573904232458203</v>
      </c>
      <c r="F5" s="1">
        <f t="shared" si="2"/>
        <v>23.047463391598804</v>
      </c>
    </row>
    <row r="6" spans="1:7" x14ac:dyDescent="0.3">
      <c r="A6" s="1">
        <v>35</v>
      </c>
      <c r="B6" s="1">
        <v>55</v>
      </c>
      <c r="C6" s="1">
        <v>20</v>
      </c>
      <c r="D6" s="1">
        <f t="shared" si="0"/>
        <v>0.3490658503988659</v>
      </c>
      <c r="E6" s="1">
        <f t="shared" si="1"/>
        <v>0.84528032482744375</v>
      </c>
      <c r="F6" s="1">
        <f t="shared" si="2"/>
        <v>25.143257743861529</v>
      </c>
    </row>
    <row r="7" spans="1:7" x14ac:dyDescent="0.3">
      <c r="A7" s="1">
        <v>35</v>
      </c>
      <c r="B7" s="1">
        <v>55</v>
      </c>
      <c r="C7" s="1">
        <v>25</v>
      </c>
      <c r="D7" s="1">
        <f t="shared" si="0"/>
        <v>0.43633231299858238</v>
      </c>
      <c r="E7" s="1">
        <f t="shared" si="1"/>
        <v>1.0023759007378736</v>
      </c>
      <c r="F7" s="1">
        <f t="shared" si="2"/>
        <v>27.581062704487977</v>
      </c>
    </row>
    <row r="8" spans="1:7" x14ac:dyDescent="0.3">
      <c r="A8" s="1">
        <v>35</v>
      </c>
      <c r="B8" s="1">
        <v>55</v>
      </c>
      <c r="C8" s="1">
        <v>30</v>
      </c>
      <c r="D8" s="1">
        <f t="shared" si="0"/>
        <v>0.52359877559829882</v>
      </c>
      <c r="E8" s="1">
        <f t="shared" si="1"/>
        <v>1.1402160532835495</v>
      </c>
      <c r="F8" s="1">
        <f t="shared" si="2"/>
        <v>30.26222390092822</v>
      </c>
    </row>
    <row r="9" spans="1:7" x14ac:dyDescent="0.3">
      <c r="A9" s="1">
        <v>35</v>
      </c>
      <c r="B9" s="1">
        <v>55</v>
      </c>
      <c r="C9" s="1">
        <v>35</v>
      </c>
      <c r="D9" s="1">
        <f t="shared" si="0"/>
        <v>0.6108652381980153</v>
      </c>
      <c r="E9" s="1">
        <f t="shared" si="1"/>
        <v>1.2622895359525619</v>
      </c>
      <c r="F9" s="1">
        <f t="shared" si="2"/>
        <v>33.109887186267812</v>
      </c>
    </row>
    <row r="10" spans="1:7" x14ac:dyDescent="0.3">
      <c r="A10" s="1">
        <v>35</v>
      </c>
      <c r="B10" s="1">
        <v>55</v>
      </c>
      <c r="C10" s="1">
        <v>40</v>
      </c>
      <c r="D10" s="1">
        <f t="shared" si="0"/>
        <v>0.69813170079773179</v>
      </c>
      <c r="E10" s="1">
        <f t="shared" si="1"/>
        <v>1.3717210244112217</v>
      </c>
      <c r="F10" s="1">
        <f t="shared" si="2"/>
        <v>36.065619279196277</v>
      </c>
    </row>
    <row r="11" spans="1:7" x14ac:dyDescent="0.3">
      <c r="A11" s="1">
        <v>35</v>
      </c>
      <c r="B11" s="1">
        <v>55</v>
      </c>
      <c r="C11" s="1">
        <v>45</v>
      </c>
      <c r="D11" s="1">
        <f t="shared" si="0"/>
        <v>0.78539816339744828</v>
      </c>
      <c r="E11" s="1">
        <f t="shared" si="1"/>
        <v>1.4710822142594531</v>
      </c>
      <c r="F11" s="1">
        <f t="shared" si="2"/>
        <v>39.08502133083455</v>
      </c>
    </row>
    <row r="12" spans="1:7" x14ac:dyDescent="0.3">
      <c r="A12" s="1">
        <v>35</v>
      </c>
      <c r="B12" s="1">
        <v>55</v>
      </c>
      <c r="C12" s="1">
        <v>50</v>
      </c>
      <c r="D12" s="1">
        <f t="shared" si="0"/>
        <v>0.87266462599716477</v>
      </c>
      <c r="E12" s="1">
        <f t="shared" si="1"/>
        <v>1.5624106217592948</v>
      </c>
      <c r="F12" s="1">
        <f t="shared" si="2"/>
        <v>42.133925792724597</v>
      </c>
      <c r="G12" s="3"/>
    </row>
    <row r="13" spans="1:7" x14ac:dyDescent="0.3">
      <c r="A13" s="1">
        <v>35</v>
      </c>
      <c r="B13" s="1">
        <v>55</v>
      </c>
      <c r="C13" s="1">
        <v>55</v>
      </c>
      <c r="D13" s="1">
        <f t="shared" si="0"/>
        <v>0.95993108859688125</v>
      </c>
      <c r="E13" s="1">
        <f t="shared" si="1"/>
        <v>-1.4942968877668035</v>
      </c>
      <c r="F13" s="1">
        <f t="shared" si="2"/>
        <v>-45.18551449356832</v>
      </c>
    </row>
    <row r="14" spans="1:7" x14ac:dyDescent="0.3">
      <c r="A14" s="1">
        <v>35</v>
      </c>
      <c r="B14" s="1">
        <v>55</v>
      </c>
      <c r="C14" s="1">
        <v>60</v>
      </c>
      <c r="D14" s="1">
        <f t="shared" si="0"/>
        <v>1.0471975511965976</v>
      </c>
      <c r="E14" s="1">
        <f t="shared" si="1"/>
        <v>-1.4146194558163996</v>
      </c>
      <c r="F14" s="1">
        <f t="shared" si="2"/>
        <v>-48.218253804964775</v>
      </c>
    </row>
    <row r="15" spans="1:7" x14ac:dyDescent="0.3">
      <c r="A15" s="1">
        <v>35</v>
      </c>
      <c r="B15" s="1">
        <v>55</v>
      </c>
      <c r="C15" s="1">
        <v>65</v>
      </c>
      <c r="D15" s="1">
        <f t="shared" si="0"/>
        <v>1.1344640137963142</v>
      </c>
      <c r="E15" s="1">
        <f t="shared" si="1"/>
        <v>-1.3391866515630246</v>
      </c>
      <c r="F15" s="1">
        <f t="shared" si="2"/>
        <v>-51.21444808155514</v>
      </c>
      <c r="G15" s="3"/>
    </row>
    <row r="16" spans="1:7" x14ac:dyDescent="0.3">
      <c r="A16" s="1">
        <v>35</v>
      </c>
      <c r="B16" s="1">
        <v>55</v>
      </c>
      <c r="C16" s="1">
        <v>70</v>
      </c>
      <c r="D16" s="1">
        <f t="shared" si="0"/>
        <v>1.2217304763960306</v>
      </c>
      <c r="E16" s="1">
        <f t="shared" si="1"/>
        <v>-1.2672430803310424</v>
      </c>
      <c r="F16" s="1">
        <f t="shared" si="2"/>
        <v>-54.159232344967506</v>
      </c>
    </row>
    <row r="17" spans="1:6" x14ac:dyDescent="0.3">
      <c r="A17" s="1">
        <v>35</v>
      </c>
      <c r="B17" s="1">
        <v>55</v>
      </c>
      <c r="C17" s="1">
        <v>75</v>
      </c>
      <c r="D17" s="1">
        <f t="shared" si="0"/>
        <v>1.3089969389957472</v>
      </c>
      <c r="E17" s="1">
        <f t="shared" si="1"/>
        <v>-1.1981914722679221</v>
      </c>
      <c r="F17" s="1">
        <f t="shared" si="2"/>
        <v>-57.039869182487564</v>
      </c>
    </row>
    <row r="18" spans="1:6" x14ac:dyDescent="0.3">
      <c r="A18" s="1">
        <v>35</v>
      </c>
      <c r="B18" s="1">
        <v>55</v>
      </c>
      <c r="C18" s="1">
        <v>80</v>
      </c>
      <c r="D18" s="1">
        <f t="shared" si="0"/>
        <v>1.3962634015954636</v>
      </c>
      <c r="E18" s="1">
        <f t="shared" si="1"/>
        <v>-1.1315553655977437</v>
      </c>
      <c r="F18" s="1">
        <f t="shared" si="2"/>
        <v>-59.845254749080297</v>
      </c>
    </row>
    <row r="19" spans="1:6" x14ac:dyDescent="0.3">
      <c r="A19" s="1">
        <v>35</v>
      </c>
      <c r="B19" s="1">
        <v>55</v>
      </c>
      <c r="C19" s="1">
        <v>85</v>
      </c>
      <c r="D19" s="1">
        <f t="shared" si="0"/>
        <v>1.4835298641951802</v>
      </c>
      <c r="E19" s="1">
        <f t="shared" si="1"/>
        <v>-1.0669511515513241</v>
      </c>
      <c r="F19" s="1">
        <f t="shared" si="2"/>
        <v>-62.565568729306023</v>
      </c>
    </row>
    <row r="20" spans="1:6" x14ac:dyDescent="0.3">
      <c r="A20" s="1">
        <v>35</v>
      </c>
      <c r="B20" s="1">
        <v>55</v>
      </c>
      <c r="C20" s="1">
        <v>90</v>
      </c>
      <c r="D20" s="1">
        <f t="shared" si="0"/>
        <v>1.5707963267948966</v>
      </c>
      <c r="E20" s="1">
        <f t="shared" si="1"/>
        <v>-1.0040671092713902</v>
      </c>
      <c r="F20" s="1">
        <f t="shared" si="2"/>
        <v>-65.192024052026483</v>
      </c>
    </row>
    <row r="21" spans="1:6" x14ac:dyDescent="0.3">
      <c r="A21" s="1">
        <v>35</v>
      </c>
      <c r="B21" s="1">
        <v>55</v>
      </c>
      <c r="C21" s="1">
        <v>95</v>
      </c>
      <c r="D21" s="1">
        <f t="shared" si="0"/>
        <v>1.6580627893946132</v>
      </c>
      <c r="E21" s="1">
        <f t="shared" si="1"/>
        <v>-0.94264761119350271</v>
      </c>
      <c r="F21" s="1">
        <f t="shared" si="2"/>
        <v>-67.716686345231651</v>
      </c>
    </row>
    <row r="22" spans="1:6" x14ac:dyDescent="0.3">
      <c r="A22" s="1">
        <v>35</v>
      </c>
      <c r="B22" s="1">
        <v>55</v>
      </c>
      <c r="C22" s="1">
        <v>100</v>
      </c>
      <c r="D22" s="1">
        <f t="shared" si="0"/>
        <v>1.7453292519943295</v>
      </c>
      <c r="E22" s="1">
        <f t="shared" si="1"/>
        <v>-0.88248114604968952</v>
      </c>
      <c r="F22" s="1">
        <f t="shared" si="2"/>
        <v>-70.13234263888296</v>
      </c>
    </row>
    <row r="23" spans="1:6" x14ac:dyDescent="0.3">
      <c r="A23" s="1">
        <v>35</v>
      </c>
      <c r="B23" s="1">
        <v>55</v>
      </c>
      <c r="C23" s="1">
        <v>105</v>
      </c>
      <c r="D23" s="1">
        <f t="shared" si="0"/>
        <v>1.8325957145940461</v>
      </c>
      <c r="E23" s="1">
        <f t="shared" si="1"/>
        <v>-0.82339116743524043</v>
      </c>
      <c r="F23" s="1">
        <f t="shared" si="2"/>
        <v>-72.432405204057019</v>
      </c>
    </row>
    <row r="24" spans="1:6" x14ac:dyDescent="0.3">
      <c r="A24" s="1">
        <v>35</v>
      </c>
      <c r="B24" s="1">
        <v>55</v>
      </c>
      <c r="C24" s="1">
        <v>110</v>
      </c>
      <c r="D24" s="1">
        <f t="shared" si="0"/>
        <v>1.9198621771937625</v>
      </c>
      <c r="E24" s="1">
        <f t="shared" si="1"/>
        <v>-0.76522904379632817</v>
      </c>
      <c r="F24" s="1">
        <f t="shared" si="2"/>
        <v>-74.610840712351077</v>
      </c>
    </row>
    <row r="25" spans="1:6" x14ac:dyDescent="0.3">
      <c r="A25" s="1">
        <v>35</v>
      </c>
      <c r="B25" s="1">
        <v>55</v>
      </c>
      <c r="C25" s="1">
        <v>115</v>
      </c>
      <c r="D25" s="1">
        <f t="shared" si="0"/>
        <v>2.0071286397934789</v>
      </c>
      <c r="E25" s="1">
        <f t="shared" si="1"/>
        <v>-0.70786858092442395</v>
      </c>
      <c r="F25" s="1">
        <f t="shared" si="2"/>
        <v>-76.662117813830918</v>
      </c>
    </row>
    <row r="26" spans="1:6" x14ac:dyDescent="0.3">
      <c r="A26" s="1">
        <v>35</v>
      </c>
      <c r="B26" s="1">
        <v>55</v>
      </c>
      <c r="C26" s="1">
        <v>120</v>
      </c>
      <c r="D26" s="1">
        <f t="shared" si="0"/>
        <v>2.0943951023931953</v>
      </c>
      <c r="E26" s="1">
        <f t="shared" si="1"/>
        <v>-0.65120172919307784</v>
      </c>
      <c r="F26" s="1">
        <f t="shared" si="2"/>
        <v>-78.581168227508556</v>
      </c>
    </row>
    <row r="27" spans="1:6" x14ac:dyDescent="0.3">
      <c r="A27" s="1">
        <v>35</v>
      </c>
      <c r="B27" s="1">
        <v>55</v>
      </c>
      <c r="C27" s="1">
        <v>125</v>
      </c>
      <c r="D27" s="1">
        <f t="shared" si="0"/>
        <v>2.1816615649929121</v>
      </c>
      <c r="E27" s="1">
        <f t="shared" si="1"/>
        <v>-0.59513518965162115</v>
      </c>
      <c r="F27" s="1">
        <f t="shared" si="2"/>
        <v>-80.363357819042932</v>
      </c>
    </row>
    <row r="28" spans="1:6" x14ac:dyDescent="0.3">
      <c r="A28" s="1">
        <v>35</v>
      </c>
      <c r="B28" s="1">
        <v>55</v>
      </c>
      <c r="C28" s="1">
        <v>130</v>
      </c>
      <c r="D28" s="1">
        <f t="shared" si="0"/>
        <v>2.2689280275926285</v>
      </c>
      <c r="E28" s="1">
        <f t="shared" si="1"/>
        <v>-0.53958770676340051</v>
      </c>
      <c r="F28" s="1">
        <f t="shared" si="2"/>
        <v>-82.004465105829297</v>
      </c>
    </row>
    <row r="29" spans="1:6" x14ac:dyDescent="0.3">
      <c r="A29" s="1">
        <v>35</v>
      </c>
      <c r="B29" s="1">
        <v>55</v>
      </c>
      <c r="C29" s="1">
        <v>135</v>
      </c>
      <c r="D29" s="1">
        <f t="shared" si="0"/>
        <v>2.3561944901923448</v>
      </c>
      <c r="E29" s="1">
        <f t="shared" si="1"/>
        <v>-0.48448788906356949</v>
      </c>
      <c r="F29" s="1">
        <f t="shared" si="2"/>
        <v>-83.500665312129158</v>
      </c>
    </row>
    <row r="30" spans="1:6" x14ac:dyDescent="0.3">
      <c r="A30" s="1">
        <v>35</v>
      </c>
      <c r="B30" s="1">
        <v>55</v>
      </c>
      <c r="C30" s="1">
        <v>140</v>
      </c>
      <c r="D30" s="1">
        <f t="shared" si="0"/>
        <v>2.4434609527920612</v>
      </c>
      <c r="E30" s="1">
        <f t="shared" si="1"/>
        <v>-0.42977243804186871</v>
      </c>
      <c r="F30" s="1">
        <f t="shared" si="2"/>
        <v>-84.848518584640388</v>
      </c>
    </row>
    <row r="31" spans="1:6" x14ac:dyDescent="0.3">
      <c r="A31" s="1">
        <v>35</v>
      </c>
      <c r="B31" s="1">
        <v>55</v>
      </c>
      <c r="C31" s="1">
        <v>145</v>
      </c>
      <c r="D31" s="1">
        <f t="shared" si="0"/>
        <v>2.530727415391778</v>
      </c>
      <c r="E31" s="1">
        <f t="shared" si="1"/>
        <v>-0.37538469419515708</v>
      </c>
      <c r="F31" s="1">
        <f t="shared" si="2"/>
        <v>-86.04496133134478</v>
      </c>
    </row>
    <row r="32" spans="1:6" x14ac:dyDescent="0.3">
      <c r="A32" s="1">
        <v>35</v>
      </c>
      <c r="B32" s="1">
        <v>55</v>
      </c>
      <c r="C32" s="1">
        <v>150</v>
      </c>
      <c r="D32" s="1">
        <f t="shared" si="0"/>
        <v>2.6179938779914944</v>
      </c>
      <c r="E32" s="1">
        <f t="shared" si="1"/>
        <v>-0.32127343032442285</v>
      </c>
      <c r="F32" s="1">
        <f t="shared" si="2"/>
        <v>-87.087299904004894</v>
      </c>
    </row>
    <row r="33" spans="1:6" x14ac:dyDescent="0.3">
      <c r="A33" s="1">
        <v>35</v>
      </c>
      <c r="B33" s="1">
        <v>55</v>
      </c>
      <c r="C33" s="1">
        <v>155</v>
      </c>
      <c r="D33" s="1">
        <f t="shared" si="0"/>
        <v>2.7052603405912108</v>
      </c>
      <c r="E33" s="1">
        <f t="shared" si="1"/>
        <v>-0.26739183781636572</v>
      </c>
      <c r="F33" s="1">
        <f t="shared" si="2"/>
        <v>-87.973206035082626</v>
      </c>
    </row>
    <row r="34" spans="1:6" x14ac:dyDescent="0.3">
      <c r="A34" s="1">
        <v>35</v>
      </c>
      <c r="B34" s="1">
        <v>55</v>
      </c>
      <c r="C34" s="1">
        <v>160</v>
      </c>
      <c r="D34" s="1">
        <f t="shared" si="0"/>
        <v>2.7925268031909272</v>
      </c>
      <c r="E34" s="1">
        <f t="shared" si="1"/>
        <v>-0.21369666330529805</v>
      </c>
      <c r="F34" s="1">
        <f t="shared" si="2"/>
        <v>-88.700713582393163</v>
      </c>
    </row>
    <row r="35" spans="1:6" x14ac:dyDescent="0.3">
      <c r="A35" s="1">
        <v>35</v>
      </c>
      <c r="B35" s="1">
        <v>55</v>
      </c>
      <c r="C35" s="1">
        <v>165</v>
      </c>
      <c r="D35" s="1">
        <f t="shared" si="0"/>
        <v>2.8797932657906435</v>
      </c>
      <c r="E35" s="1">
        <f t="shared" si="1"/>
        <v>-0.16014746179508654</v>
      </c>
      <c r="F35" s="1">
        <f t="shared" si="2"/>
        <v>-89.268216243033052</v>
      </c>
    </row>
    <row r="36" spans="1:6" x14ac:dyDescent="0.3">
      <c r="A36" s="1">
        <v>35</v>
      </c>
      <c r="B36" s="1">
        <v>55</v>
      </c>
      <c r="C36" s="1">
        <v>170</v>
      </c>
      <c r="D36" s="1">
        <f t="shared" si="0"/>
        <v>2.9670597283903604</v>
      </c>
      <c r="E36" s="1">
        <f t="shared" si="1"/>
        <v>-0.10670593877533377</v>
      </c>
      <c r="F36" s="1">
        <f t="shared" si="2"/>
        <v>-89.67446598166616</v>
      </c>
    </row>
    <row r="37" spans="1:6" x14ac:dyDescent="0.3">
      <c r="A37" s="1">
        <v>35</v>
      </c>
      <c r="B37" s="1">
        <v>55</v>
      </c>
      <c r="C37" s="1">
        <v>175</v>
      </c>
      <c r="D37" s="1">
        <f t="shared" si="0"/>
        <v>3.0543261909900767</v>
      </c>
      <c r="E37" s="1">
        <f t="shared" si="1"/>
        <v>-5.333535862130568E-2</v>
      </c>
      <c r="F37" s="1">
        <f t="shared" si="2"/>
        <v>-89.918571984063561</v>
      </c>
    </row>
    <row r="38" spans="1:6" x14ac:dyDescent="0.3">
      <c r="A38" s="1">
        <v>35</v>
      </c>
      <c r="B38" s="1">
        <v>55</v>
      </c>
      <c r="C38" s="1">
        <v>180</v>
      </c>
      <c r="D38" s="1">
        <f t="shared" si="0"/>
        <v>3.1415926535897931</v>
      </c>
      <c r="E38" s="1">
        <f t="shared" si="1"/>
        <v>-7.4870183355526777E-17</v>
      </c>
      <c r="F38" s="1">
        <f t="shared" si="2"/>
        <v>-90</v>
      </c>
    </row>
    <row r="39" spans="1:6" x14ac:dyDescent="0.3">
      <c r="A39" s="1">
        <v>35</v>
      </c>
      <c r="B39" s="1">
        <v>55</v>
      </c>
      <c r="C39" s="1">
        <v>185</v>
      </c>
      <c r="D39" s="1">
        <f t="shared" si="0"/>
        <v>3.2288591161895095</v>
      </c>
      <c r="E39" s="1">
        <f t="shared" si="1"/>
        <v>5.3335358621305527E-2</v>
      </c>
      <c r="F39" s="1">
        <f t="shared" si="2"/>
        <v>-89.918571984063576</v>
      </c>
    </row>
    <row r="40" spans="1:6" x14ac:dyDescent="0.3">
      <c r="A40" s="1">
        <v>35</v>
      </c>
      <c r="B40" s="1">
        <v>55</v>
      </c>
      <c r="C40" s="1">
        <v>190</v>
      </c>
      <c r="D40" s="1">
        <f t="shared" si="0"/>
        <v>3.3161255787892263</v>
      </c>
      <c r="E40" s="1">
        <f t="shared" si="1"/>
        <v>0.10670593877533389</v>
      </c>
      <c r="F40" s="1">
        <f t="shared" si="2"/>
        <v>-89.67446598166616</v>
      </c>
    </row>
    <row r="41" spans="1:6" x14ac:dyDescent="0.3">
      <c r="A41" s="1">
        <v>35</v>
      </c>
      <c r="B41" s="1">
        <v>55</v>
      </c>
      <c r="C41" s="1">
        <v>195</v>
      </c>
      <c r="D41" s="1">
        <f t="shared" si="0"/>
        <v>3.4033920413889427</v>
      </c>
      <c r="E41" s="1">
        <f t="shared" si="1"/>
        <v>0.16014746179508638</v>
      </c>
      <c r="F41" s="1">
        <f t="shared" si="2"/>
        <v>-89.268216243033066</v>
      </c>
    </row>
    <row r="42" spans="1:6" x14ac:dyDescent="0.3">
      <c r="A42" s="1">
        <v>35</v>
      </c>
      <c r="B42" s="1">
        <v>55</v>
      </c>
      <c r="C42" s="1">
        <v>200</v>
      </c>
      <c r="D42" s="1">
        <f t="shared" si="0"/>
        <v>3.4906585039886591</v>
      </c>
      <c r="E42" s="1">
        <f t="shared" si="1"/>
        <v>0.21369666330529791</v>
      </c>
      <c r="F42" s="1">
        <f t="shared" si="2"/>
        <v>-88.700713582393178</v>
      </c>
    </row>
    <row r="43" spans="1:6" x14ac:dyDescent="0.3">
      <c r="A43" s="1">
        <v>35</v>
      </c>
      <c r="B43" s="1">
        <v>55</v>
      </c>
      <c r="C43" s="1">
        <v>205</v>
      </c>
      <c r="D43" s="1">
        <f t="shared" si="0"/>
        <v>3.5779249665883754</v>
      </c>
      <c r="E43" s="1">
        <f t="shared" si="1"/>
        <v>0.26739183781636555</v>
      </c>
      <c r="F43" s="1">
        <f t="shared" si="2"/>
        <v>-87.97320603508264</v>
      </c>
    </row>
    <row r="44" spans="1:6" x14ac:dyDescent="0.3">
      <c r="A44" s="1">
        <v>35</v>
      </c>
      <c r="B44" s="1">
        <v>55</v>
      </c>
      <c r="C44" s="1">
        <v>210</v>
      </c>
      <c r="D44" s="1">
        <f t="shared" si="0"/>
        <v>3.6651914291880923</v>
      </c>
      <c r="E44" s="1">
        <f t="shared" si="1"/>
        <v>0.32127343032442301</v>
      </c>
      <c r="F44" s="1">
        <f t="shared" si="2"/>
        <v>-87.08729990400488</v>
      </c>
    </row>
    <row r="45" spans="1:6" x14ac:dyDescent="0.3">
      <c r="A45" s="1">
        <v>35</v>
      </c>
      <c r="B45" s="1">
        <v>55</v>
      </c>
      <c r="C45" s="1">
        <v>215</v>
      </c>
      <c r="D45" s="1">
        <f t="shared" si="0"/>
        <v>3.7524578917878086</v>
      </c>
      <c r="E45" s="1">
        <f t="shared" si="1"/>
        <v>0.37538469419515719</v>
      </c>
      <c r="F45" s="1">
        <f t="shared" si="2"/>
        <v>-86.04496133134478</v>
      </c>
    </row>
    <row r="46" spans="1:6" x14ac:dyDescent="0.3">
      <c r="A46" s="1">
        <v>35</v>
      </c>
      <c r="B46" s="1">
        <v>55</v>
      </c>
      <c r="C46" s="1">
        <v>220</v>
      </c>
      <c r="D46" s="1">
        <f t="shared" si="0"/>
        <v>3.839724354387525</v>
      </c>
      <c r="E46" s="1">
        <f t="shared" si="1"/>
        <v>0.4297724380418686</v>
      </c>
      <c r="F46" s="1">
        <f t="shared" si="2"/>
        <v>-84.848518584640374</v>
      </c>
    </row>
    <row r="47" spans="1:6" x14ac:dyDescent="0.3">
      <c r="A47" s="1">
        <v>35</v>
      </c>
      <c r="B47" s="1">
        <v>55</v>
      </c>
      <c r="C47" s="1">
        <v>225</v>
      </c>
      <c r="D47" s="1">
        <f t="shared" si="0"/>
        <v>3.9269908169872414</v>
      </c>
      <c r="E47" s="1">
        <f t="shared" si="1"/>
        <v>0.48448788906356943</v>
      </c>
      <c r="F47" s="1">
        <f t="shared" si="2"/>
        <v>-83.500665312129144</v>
      </c>
    </row>
    <row r="48" spans="1:6" x14ac:dyDescent="0.3">
      <c r="A48" s="1">
        <v>35</v>
      </c>
      <c r="B48" s="1">
        <v>55</v>
      </c>
      <c r="C48" s="1">
        <v>230</v>
      </c>
      <c r="D48" s="1">
        <f t="shared" si="0"/>
        <v>4.0142572795869578</v>
      </c>
      <c r="E48" s="1">
        <f t="shared" si="1"/>
        <v>0.53958770676340029</v>
      </c>
      <c r="F48" s="1">
        <f t="shared" si="2"/>
        <v>-82.004465105829311</v>
      </c>
    </row>
    <row r="49" spans="1:6" x14ac:dyDescent="0.3">
      <c r="A49" s="1">
        <v>35</v>
      </c>
      <c r="B49" s="1">
        <v>55</v>
      </c>
      <c r="C49" s="1">
        <v>235</v>
      </c>
      <c r="D49" s="1">
        <f t="shared" si="0"/>
        <v>4.1015237421866741</v>
      </c>
      <c r="E49" s="1">
        <f t="shared" si="1"/>
        <v>0.59513518965162093</v>
      </c>
      <c r="F49" s="1">
        <f t="shared" si="2"/>
        <v>-80.363357819042932</v>
      </c>
    </row>
    <row r="50" spans="1:6" x14ac:dyDescent="0.3">
      <c r="A50" s="1">
        <v>35</v>
      </c>
      <c r="B50" s="1">
        <v>55</v>
      </c>
      <c r="C50" s="1">
        <v>240</v>
      </c>
      <c r="D50" s="1">
        <f t="shared" si="0"/>
        <v>4.1887902047863905</v>
      </c>
      <c r="E50" s="1">
        <f t="shared" si="1"/>
        <v>0.65120172919307728</v>
      </c>
      <c r="F50" s="1">
        <f t="shared" si="2"/>
        <v>-78.58116822750857</v>
      </c>
    </row>
    <row r="51" spans="1:6" x14ac:dyDescent="0.3">
      <c r="A51" s="1">
        <v>35</v>
      </c>
      <c r="B51" s="1">
        <v>55</v>
      </c>
      <c r="C51" s="1">
        <v>245</v>
      </c>
      <c r="D51" s="1">
        <f t="shared" si="0"/>
        <v>4.2760566673861078</v>
      </c>
      <c r="E51" s="1">
        <f t="shared" si="1"/>
        <v>0.70786858092442406</v>
      </c>
      <c r="F51" s="1">
        <f t="shared" si="2"/>
        <v>-76.662117813830903</v>
      </c>
    </row>
    <row r="52" spans="1:6" x14ac:dyDescent="0.3">
      <c r="A52" s="1">
        <v>35</v>
      </c>
      <c r="B52" s="1">
        <v>55</v>
      </c>
      <c r="C52" s="1">
        <v>250</v>
      </c>
      <c r="D52" s="1">
        <f t="shared" si="0"/>
        <v>4.3633231299858242</v>
      </c>
      <c r="E52" s="1">
        <f t="shared" si="1"/>
        <v>0.76522904379632828</v>
      </c>
      <c r="F52" s="1">
        <f t="shared" si="2"/>
        <v>-74.610840712351063</v>
      </c>
    </row>
    <row r="53" spans="1:6" x14ac:dyDescent="0.3">
      <c r="A53" s="1">
        <v>35</v>
      </c>
      <c r="B53" s="1">
        <v>55</v>
      </c>
      <c r="C53" s="1">
        <v>255</v>
      </c>
      <c r="D53" s="1">
        <f t="shared" si="0"/>
        <v>4.4505895925855405</v>
      </c>
      <c r="E53" s="1">
        <f t="shared" si="1"/>
        <v>0.82339116743524055</v>
      </c>
      <c r="F53" s="1">
        <f t="shared" si="2"/>
        <v>-72.432405204057005</v>
      </c>
    </row>
    <row r="54" spans="1:6" x14ac:dyDescent="0.3">
      <c r="A54" s="1">
        <v>35</v>
      </c>
      <c r="B54" s="1">
        <v>55</v>
      </c>
      <c r="C54" s="1">
        <v>260</v>
      </c>
      <c r="D54" s="1">
        <f t="shared" si="0"/>
        <v>4.5378560551852569</v>
      </c>
      <c r="E54" s="1">
        <f t="shared" si="1"/>
        <v>0.88248114604968952</v>
      </c>
      <c r="F54" s="1">
        <f t="shared" si="2"/>
        <v>-70.13234263888296</v>
      </c>
    </row>
    <row r="55" spans="1:6" x14ac:dyDescent="0.3">
      <c r="A55" s="1">
        <v>35</v>
      </c>
      <c r="B55" s="1">
        <v>55</v>
      </c>
      <c r="C55" s="1">
        <v>265</v>
      </c>
      <c r="D55" s="1">
        <f t="shared" si="0"/>
        <v>4.6251225177849733</v>
      </c>
      <c r="E55" s="1">
        <f t="shared" si="1"/>
        <v>0.94264761119350271</v>
      </c>
      <c r="F55" s="1">
        <f t="shared" si="2"/>
        <v>-67.716686345231651</v>
      </c>
    </row>
    <row r="56" spans="1:6" x14ac:dyDescent="0.3">
      <c r="A56" s="1">
        <v>35</v>
      </c>
      <c r="B56" s="1">
        <v>55</v>
      </c>
      <c r="C56" s="1">
        <v>270</v>
      </c>
      <c r="D56" s="1">
        <f t="shared" si="0"/>
        <v>4.7123889803846897</v>
      </c>
      <c r="E56" s="1">
        <f t="shared" si="1"/>
        <v>1.0040671092713902</v>
      </c>
      <c r="F56" s="1">
        <f t="shared" si="2"/>
        <v>-65.192024052026483</v>
      </c>
    </row>
    <row r="57" spans="1:6" x14ac:dyDescent="0.3">
      <c r="A57" s="1">
        <v>35</v>
      </c>
      <c r="B57" s="1">
        <v>55</v>
      </c>
      <c r="C57" s="1">
        <v>275</v>
      </c>
      <c r="D57" s="1">
        <f t="shared" si="0"/>
        <v>4.7996554429844061</v>
      </c>
      <c r="E57" s="1">
        <f t="shared" si="1"/>
        <v>1.0669511515513239</v>
      </c>
      <c r="F57" s="1">
        <f t="shared" si="2"/>
        <v>-62.56556872930603</v>
      </c>
    </row>
    <row r="58" spans="1:6" x14ac:dyDescent="0.3">
      <c r="A58" s="1">
        <v>35</v>
      </c>
      <c r="B58" s="1">
        <v>55</v>
      </c>
      <c r="C58" s="1">
        <v>280</v>
      </c>
      <c r="D58" s="1">
        <f t="shared" si="0"/>
        <v>4.8869219055841224</v>
      </c>
      <c r="E58" s="1">
        <f t="shared" si="1"/>
        <v>1.1315553655977435</v>
      </c>
      <c r="F58" s="1">
        <f t="shared" si="2"/>
        <v>-59.845254749080311</v>
      </c>
    </row>
    <row r="59" spans="1:6" x14ac:dyDescent="0.3">
      <c r="A59" s="1">
        <v>35</v>
      </c>
      <c r="B59" s="1">
        <v>55</v>
      </c>
      <c r="C59" s="1">
        <v>285</v>
      </c>
      <c r="D59" s="1">
        <f t="shared" si="0"/>
        <v>4.9741883681838388</v>
      </c>
      <c r="E59" s="1">
        <f t="shared" si="1"/>
        <v>1.1981914722679217</v>
      </c>
      <c r="F59" s="1">
        <f t="shared" si="2"/>
        <v>-57.039869182487585</v>
      </c>
    </row>
    <row r="60" spans="1:6" x14ac:dyDescent="0.3">
      <c r="A60" s="1">
        <v>35</v>
      </c>
      <c r="B60" s="1">
        <v>55</v>
      </c>
      <c r="C60" s="1">
        <v>290</v>
      </c>
      <c r="D60" s="1">
        <f t="shared" si="0"/>
        <v>5.0614548307835561</v>
      </c>
      <c r="E60" s="1">
        <f t="shared" si="1"/>
        <v>1.2672430803310426</v>
      </c>
      <c r="F60" s="1">
        <f t="shared" si="2"/>
        <v>-54.159232344967506</v>
      </c>
    </row>
    <row r="61" spans="1:6" x14ac:dyDescent="0.3">
      <c r="A61" s="1">
        <v>35</v>
      </c>
      <c r="B61" s="1">
        <v>55</v>
      </c>
      <c r="C61" s="1">
        <v>295</v>
      </c>
      <c r="D61" s="1">
        <f t="shared" si="0"/>
        <v>5.1487212933832724</v>
      </c>
      <c r="E61" s="1">
        <f t="shared" si="1"/>
        <v>1.3391866515630249</v>
      </c>
      <c r="F61" s="1">
        <f t="shared" si="2"/>
        <v>-51.21444808155514</v>
      </c>
    </row>
    <row r="62" spans="1:6" x14ac:dyDescent="0.3">
      <c r="A62" s="1">
        <v>35</v>
      </c>
      <c r="B62" s="1">
        <v>55</v>
      </c>
      <c r="C62" s="1">
        <v>300</v>
      </c>
      <c r="D62" s="1">
        <f t="shared" si="0"/>
        <v>5.2359877559829888</v>
      </c>
      <c r="E62" s="1">
        <f t="shared" si="1"/>
        <v>1.4146194558163996</v>
      </c>
      <c r="F62" s="1">
        <f t="shared" si="2"/>
        <v>-48.218253804964775</v>
      </c>
    </row>
    <row r="63" spans="1:6" x14ac:dyDescent="0.3">
      <c r="A63" s="1">
        <v>35</v>
      </c>
      <c r="B63" s="1">
        <v>55</v>
      </c>
      <c r="C63" s="1">
        <v>305</v>
      </c>
      <c r="D63" s="1">
        <f t="shared" si="0"/>
        <v>5.3232542185827052</v>
      </c>
      <c r="E63" s="1">
        <f t="shared" si="1"/>
        <v>1.4942968877668033</v>
      </c>
      <c r="F63" s="1">
        <f t="shared" si="2"/>
        <v>-45.18551449356832</v>
      </c>
    </row>
    <row r="64" spans="1:6" x14ac:dyDescent="0.3">
      <c r="A64" s="1">
        <v>35</v>
      </c>
      <c r="B64" s="1">
        <v>55</v>
      </c>
      <c r="C64" s="1">
        <v>310</v>
      </c>
      <c r="D64" s="1">
        <f t="shared" si="0"/>
        <v>5.4105206811824216</v>
      </c>
      <c r="E64" s="1">
        <f t="shared" si="1"/>
        <v>-1.562410621759295</v>
      </c>
      <c r="F64" s="1">
        <f t="shared" si="2"/>
        <v>42.133925792724604</v>
      </c>
    </row>
    <row r="65" spans="1:6" x14ac:dyDescent="0.3">
      <c r="A65" s="1">
        <v>35</v>
      </c>
      <c r="B65" s="1">
        <v>55</v>
      </c>
      <c r="C65" s="1">
        <v>315</v>
      </c>
      <c r="D65" s="1">
        <f t="shared" si="0"/>
        <v>5.497787143782138</v>
      </c>
      <c r="E65" s="1">
        <f t="shared" si="1"/>
        <v>-1.4710822142594535</v>
      </c>
      <c r="F65" s="1">
        <f t="shared" si="2"/>
        <v>39.085021330834564</v>
      </c>
    </row>
    <row r="66" spans="1:6" x14ac:dyDescent="0.3">
      <c r="A66" s="1">
        <v>35</v>
      </c>
      <c r="B66" s="1">
        <v>55</v>
      </c>
      <c r="C66" s="1">
        <v>320</v>
      </c>
      <c r="D66" s="1">
        <f t="shared" si="0"/>
        <v>5.5850536063818543</v>
      </c>
      <c r="E66" s="1">
        <f t="shared" si="1"/>
        <v>-1.3717210244112221</v>
      </c>
      <c r="F66" s="1">
        <f t="shared" si="2"/>
        <v>36.065619279196291</v>
      </c>
    </row>
    <row r="67" spans="1:6" x14ac:dyDescent="0.3">
      <c r="A67" s="1">
        <v>35</v>
      </c>
      <c r="B67" s="1">
        <v>55</v>
      </c>
      <c r="C67" s="1">
        <v>325</v>
      </c>
      <c r="D67" s="1">
        <f t="shared" ref="D67:D74" si="3">RADIANS(C67)</f>
        <v>5.6723200689815707</v>
      </c>
      <c r="E67" s="1">
        <f t="shared" ref="E67:E73" si="4">ATAN((B67*SIN(D67))/((B67*COS(D67)-A67)))</f>
        <v>-1.2622895359525625</v>
      </c>
      <c r="F67" s="1">
        <f t="shared" ref="F67:F74" si="5">(B67*SIN(D67))/(SIN(E67))</f>
        <v>33.109887186267827</v>
      </c>
    </row>
    <row r="68" spans="1:6" x14ac:dyDescent="0.3">
      <c r="A68" s="1">
        <v>35</v>
      </c>
      <c r="B68" s="1">
        <v>55</v>
      </c>
      <c r="C68" s="1">
        <v>330</v>
      </c>
      <c r="D68" s="1">
        <f t="shared" si="3"/>
        <v>5.7595865315812871</v>
      </c>
      <c r="E68" s="1">
        <f t="shared" si="4"/>
        <v>-1.1402160532835506</v>
      </c>
      <c r="F68" s="1">
        <f t="shared" si="5"/>
        <v>30.262223900928237</v>
      </c>
    </row>
    <row r="69" spans="1:6" x14ac:dyDescent="0.3">
      <c r="A69" s="1">
        <v>35</v>
      </c>
      <c r="B69" s="1">
        <v>55</v>
      </c>
      <c r="C69" s="1">
        <v>335</v>
      </c>
      <c r="D69" s="1">
        <f t="shared" si="3"/>
        <v>5.8468529941810043</v>
      </c>
      <c r="E69" s="1">
        <f t="shared" si="4"/>
        <v>-1.0023759007378734</v>
      </c>
      <c r="F69" s="1">
        <f t="shared" si="5"/>
        <v>27.581062704487969</v>
      </c>
    </row>
    <row r="70" spans="1:6" x14ac:dyDescent="0.3">
      <c r="A70" s="1">
        <v>35</v>
      </c>
      <c r="B70" s="1">
        <v>55</v>
      </c>
      <c r="C70" s="1">
        <v>340</v>
      </c>
      <c r="D70" s="1">
        <f t="shared" si="3"/>
        <v>5.9341194567807207</v>
      </c>
      <c r="E70" s="1">
        <f t="shared" si="4"/>
        <v>-0.84528032482744353</v>
      </c>
      <c r="F70" s="1">
        <f t="shared" si="5"/>
        <v>25.143257743861525</v>
      </c>
    </row>
    <row r="71" spans="1:6" x14ac:dyDescent="0.3">
      <c r="A71" s="1">
        <v>35</v>
      </c>
      <c r="B71" s="1">
        <v>55</v>
      </c>
      <c r="C71" s="1">
        <v>345</v>
      </c>
      <c r="D71" s="1">
        <f t="shared" si="3"/>
        <v>6.0213859193804371</v>
      </c>
      <c r="E71" s="1">
        <f t="shared" si="4"/>
        <v>-0.66573904232458192</v>
      </c>
      <c r="F71" s="1">
        <f t="shared" si="5"/>
        <v>23.047463391598804</v>
      </c>
    </row>
    <row r="72" spans="1:6" x14ac:dyDescent="0.3">
      <c r="A72" s="1">
        <v>35</v>
      </c>
      <c r="B72" s="1">
        <v>55</v>
      </c>
      <c r="C72" s="1">
        <v>350</v>
      </c>
      <c r="D72" s="1">
        <f t="shared" si="3"/>
        <v>6.1086523819801535</v>
      </c>
      <c r="E72" s="1">
        <f t="shared" si="4"/>
        <v>-0.46232915679685704</v>
      </c>
      <c r="F72" s="1">
        <f t="shared" si="5"/>
        <v>21.412383120591667</v>
      </c>
    </row>
    <row r="73" spans="1:6" x14ac:dyDescent="0.3">
      <c r="A73" s="1">
        <v>35</v>
      </c>
      <c r="B73" s="1">
        <v>55</v>
      </c>
      <c r="C73" s="1">
        <v>355</v>
      </c>
      <c r="D73" s="1">
        <f t="shared" si="3"/>
        <v>6.1959188445798699</v>
      </c>
      <c r="E73" s="1">
        <f t="shared" si="4"/>
        <v>-0.23763635310309267</v>
      </c>
      <c r="F73" s="1">
        <f t="shared" si="5"/>
        <v>20.362966688250015</v>
      </c>
    </row>
    <row r="74" spans="1:6" x14ac:dyDescent="0.3">
      <c r="A74" s="1">
        <v>35</v>
      </c>
      <c r="B74" s="1">
        <v>55</v>
      </c>
      <c r="C74" s="1">
        <v>360</v>
      </c>
      <c r="D74" s="1">
        <f t="shared" si="3"/>
        <v>6.2831853071795862</v>
      </c>
      <c r="E74" s="1">
        <f t="shared" ref="E74" si="6">ATAN((B74*SIN(D74))/(B74*COS(D74)-A74))</f>
        <v>-6.7383165019974101E-16</v>
      </c>
      <c r="F74" s="1">
        <f t="shared" si="5"/>
        <v>20</v>
      </c>
    </row>
  </sheetData>
  <pageMargins left="0.7" right="0.7" top="0.75" bottom="0.75" header="0.3" footer="0.3"/>
  <ignoredErrors>
    <ignoredError sqref="F2" evalError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9492-9ACA-4784-972D-14B9975EEF5A}">
  <dimension ref="A1:AL426"/>
  <sheetViews>
    <sheetView zoomScaleNormal="100" workbookViewId="0">
      <selection activeCell="H26" sqref="H26"/>
    </sheetView>
  </sheetViews>
  <sheetFormatPr defaultRowHeight="14.4" x14ac:dyDescent="0.3"/>
  <cols>
    <col min="1" max="1" width="3.88671875" customWidth="1"/>
    <col min="2" max="2" width="4.109375" customWidth="1"/>
    <col min="3" max="3" width="4.33203125" customWidth="1"/>
    <col min="4" max="6" width="4.109375" customWidth="1"/>
    <col min="7" max="7" width="6" customWidth="1"/>
    <col min="8" max="8" width="7.88671875" customWidth="1"/>
    <col min="9" max="9" width="5.77734375" customWidth="1"/>
    <col min="10" max="11" width="7.33203125" customWidth="1"/>
    <col min="12" max="12" width="7.21875" customWidth="1"/>
    <col min="13" max="14" width="7.33203125" customWidth="1"/>
    <col min="15" max="15" width="8.33203125" customWidth="1"/>
    <col min="16" max="16" width="8" customWidth="1"/>
    <col min="17" max="17" width="8.21875" customWidth="1"/>
    <col min="18" max="18" width="8" customWidth="1"/>
    <col min="19" max="19" width="8.109375" customWidth="1"/>
    <col min="20" max="20" width="8" customWidth="1"/>
    <col min="21" max="22" width="8.33203125" customWidth="1"/>
    <col min="23" max="23" width="8.6640625" customWidth="1"/>
    <col min="24" max="24" width="9" customWidth="1"/>
    <col min="25" max="25" width="8.44140625" customWidth="1"/>
    <col min="26" max="26" width="8" customWidth="1"/>
    <col min="27" max="27" width="7.88671875" customWidth="1"/>
    <col min="28" max="28" width="8.21875" customWidth="1"/>
    <col min="29" max="29" width="7.6640625" customWidth="1"/>
    <col min="30" max="30" width="8.21875" customWidth="1"/>
    <col min="31" max="32" width="10" customWidth="1"/>
  </cols>
  <sheetData>
    <row r="1" spans="1:38" x14ac:dyDescent="0.3">
      <c r="A1" s="28" t="s">
        <v>17</v>
      </c>
      <c r="B1" s="29"/>
      <c r="C1" s="29"/>
      <c r="D1" s="29"/>
      <c r="E1" s="30"/>
      <c r="F1" s="6" t="s">
        <v>19</v>
      </c>
      <c r="G1" s="4" t="s">
        <v>25</v>
      </c>
      <c r="H1" s="4" t="s">
        <v>19</v>
      </c>
      <c r="I1" s="4" t="s">
        <v>24</v>
      </c>
      <c r="J1" s="4" t="s">
        <v>27</v>
      </c>
      <c r="K1" s="28"/>
      <c r="L1" s="29"/>
      <c r="M1" s="29"/>
      <c r="N1" s="30"/>
      <c r="O1" s="28" t="s">
        <v>19</v>
      </c>
      <c r="P1" s="30"/>
      <c r="Q1" s="31"/>
      <c r="R1" s="32"/>
      <c r="S1" s="32"/>
      <c r="T1" s="32"/>
      <c r="U1" s="32"/>
      <c r="V1" s="33"/>
      <c r="W1" s="28" t="s">
        <v>24</v>
      </c>
      <c r="X1" s="30"/>
      <c r="Y1" s="28"/>
      <c r="Z1" s="29"/>
      <c r="AA1" s="29"/>
      <c r="AB1" s="29"/>
      <c r="AC1" s="29"/>
      <c r="AD1" s="30"/>
      <c r="AE1" s="28" t="s">
        <v>40</v>
      </c>
      <c r="AF1" s="30"/>
      <c r="AG1" s="28"/>
      <c r="AH1" s="29"/>
      <c r="AI1" s="29"/>
      <c r="AJ1" s="29"/>
      <c r="AK1" s="29"/>
      <c r="AL1" s="30"/>
    </row>
    <row r="2" spans="1:38" x14ac:dyDescent="0.3">
      <c r="A2" s="4" t="s">
        <v>11</v>
      </c>
      <c r="B2" s="4" t="s">
        <v>22</v>
      </c>
      <c r="C2" s="4" t="s">
        <v>23</v>
      </c>
      <c r="D2" s="4" t="s">
        <v>10</v>
      </c>
      <c r="E2" s="5" t="s">
        <v>51</v>
      </c>
      <c r="F2" s="5" t="s">
        <v>52</v>
      </c>
      <c r="G2" s="4" t="s">
        <v>26</v>
      </c>
      <c r="H2" s="4" t="s">
        <v>26</v>
      </c>
      <c r="I2" s="4" t="s">
        <v>18</v>
      </c>
      <c r="J2" s="4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8" t="s">
        <v>20</v>
      </c>
      <c r="P2" s="8" t="s">
        <v>21</v>
      </c>
      <c r="Q2" s="7" t="s">
        <v>29</v>
      </c>
      <c r="R2" s="7" t="s">
        <v>30</v>
      </c>
      <c r="S2" s="7" t="s">
        <v>41</v>
      </c>
      <c r="T2" s="7" t="s">
        <v>31</v>
      </c>
      <c r="U2" s="7" t="s">
        <v>32</v>
      </c>
      <c r="V2" s="7" t="s">
        <v>42</v>
      </c>
      <c r="W2" s="8" t="s">
        <v>28</v>
      </c>
      <c r="X2" s="8" t="s">
        <v>33</v>
      </c>
      <c r="Y2" s="7" t="s">
        <v>36</v>
      </c>
      <c r="Z2" s="7" t="s">
        <v>37</v>
      </c>
      <c r="AA2" s="7" t="s">
        <v>43</v>
      </c>
      <c r="AB2" s="7" t="s">
        <v>38</v>
      </c>
      <c r="AC2" s="7" t="s">
        <v>39</v>
      </c>
      <c r="AD2" s="7" t="s">
        <v>44</v>
      </c>
      <c r="AE2" s="8" t="s">
        <v>34</v>
      </c>
      <c r="AF2" s="8" t="s">
        <v>35</v>
      </c>
      <c r="AG2" s="10" t="s">
        <v>45</v>
      </c>
      <c r="AH2" s="10" t="s">
        <v>46</v>
      </c>
      <c r="AI2" s="10" t="s">
        <v>47</v>
      </c>
      <c r="AJ2" s="10" t="s">
        <v>48</v>
      </c>
      <c r="AK2" s="10" t="s">
        <v>49</v>
      </c>
      <c r="AL2" s="10" t="s">
        <v>50</v>
      </c>
    </row>
    <row r="3" spans="1:38" x14ac:dyDescent="0.3">
      <c r="A3" s="1">
        <v>40</v>
      </c>
      <c r="B3" s="1">
        <v>15</v>
      </c>
      <c r="C3" s="1">
        <v>30</v>
      </c>
      <c r="D3" s="1">
        <v>35</v>
      </c>
      <c r="E3" s="1">
        <v>25</v>
      </c>
      <c r="F3" s="1">
        <f>3.14/12</f>
        <v>0.26166666666666666</v>
      </c>
      <c r="G3" s="1">
        <v>0</v>
      </c>
      <c r="H3" s="1">
        <f>RADIANS(G3)</f>
        <v>0</v>
      </c>
      <c r="I3" s="1">
        <v>0.2</v>
      </c>
      <c r="J3" s="1">
        <v>0</v>
      </c>
      <c r="K3" s="1">
        <f>SIN(H3)</f>
        <v>0</v>
      </c>
      <c r="L3" s="1">
        <f t="shared" ref="L3:L66" si="0">COS(H3)-_r1/_r2</f>
        <v>-1.6666666666666665</v>
      </c>
      <c r="M3" s="1">
        <f t="shared" ref="M3:M66" si="1">((_r1^2+_r2^2+_r3^2-_r4^2)/(2*_r2*_r3))-(_r1/_r3*COS(H3))</f>
        <v>0.33333333333333348</v>
      </c>
      <c r="N3" s="1">
        <f t="shared" ref="N3:N66" si="2">(_r1/_r4*COS(H3))-((_r1^2+_r2^2-_r3^2+_r4^2)/(2*_r2*_r4))</f>
        <v>-0.90476190476190466</v>
      </c>
      <c r="O3" s="1">
        <f>2*ATAN((K3-SQRT(K3^2+L3^2-M3^2))/(L3-M3))</f>
        <v>1.3694384060045657</v>
      </c>
      <c r="P3" s="1">
        <f>2*ATAN((K3-SQRT(K3^2+L3^2-N3^2))/(L3-N3))</f>
        <v>2.1446317793149272</v>
      </c>
      <c r="Q3" s="1">
        <f t="shared" ref="Q3:Q66" si="3">SIN(H3-O3)-(_r1/_r3*SIN(H3))</f>
        <v>-0.9797958971132712</v>
      </c>
      <c r="R3" s="1">
        <f t="shared" ref="R3:R66" si="4">SIN(H3-O3)+(_r1/_r2*SIN(O3))</f>
        <v>1.6329931618554518</v>
      </c>
      <c r="S3" s="1">
        <f>Q3/R3</f>
        <v>-0.60000000000000009</v>
      </c>
      <c r="T3" s="1">
        <f t="shared" ref="T3:T66" si="5">SIN(H3-P3)+(_r1/_r4*SIN(H3))</f>
        <v>-0.8398250546685182</v>
      </c>
      <c r="U3" s="1">
        <f t="shared" ref="U3:U66" si="6">SIN(H3-P3)+(_r1/_r2*SIN(P3))</f>
        <v>1.3997084244475302</v>
      </c>
      <c r="V3" s="1">
        <f>T3/U3</f>
        <v>-0.60000000000000009</v>
      </c>
      <c r="W3" s="1">
        <f>S3*I3</f>
        <v>-0.12000000000000002</v>
      </c>
      <c r="X3" s="1">
        <f>V3*I3</f>
        <v>-0.12000000000000002</v>
      </c>
      <c r="Y3" s="1">
        <f t="shared" ref="Y3:Y66" si="7">(COS(H3-O3)*(1-S3))-(_r1/_r3*COS(H3))</f>
        <v>-1.013333333333333</v>
      </c>
      <c r="Z3" s="2">
        <f t="shared" ref="Z3:Z66" si="8">(COS(H3-O3)*(1-S3))+(_r1/_r2*S3*COS(O3))</f>
        <v>0</v>
      </c>
      <c r="AA3" s="2">
        <f>((Y3*R3)-(Q3*Z3))/(R3^2)</f>
        <v>-0.62053740150507164</v>
      </c>
      <c r="AB3" s="2">
        <f t="shared" ref="AB3:AB66" si="9">(COS(H3-P3)*(1-V3))-(_r1/_r4*COS(H3))</f>
        <v>-2.0114285714285716</v>
      </c>
      <c r="AC3" s="2">
        <f t="shared" ref="AC3:AC66" si="10">(COS(H3-P3)*(1-V3))+(_r1/_r2*V3*COS(P3))</f>
        <v>0</v>
      </c>
      <c r="AD3" s="2">
        <f>((AB3*U3)-(T3*AC3))/(U3^2)</f>
        <v>-1.437033982432798</v>
      </c>
      <c r="AE3" s="1">
        <f>AA3*I3^2+S3*J3</f>
        <v>-2.4821496060202869E-2</v>
      </c>
      <c r="AF3" s="1">
        <f>AD3*I3^2+V3*J3</f>
        <v>-5.7481359297311935E-2</v>
      </c>
      <c r="AG3" s="1">
        <f t="shared" ref="AG3:AG66" si="11">_r2*COS(H3)</f>
        <v>15</v>
      </c>
      <c r="AH3" s="1">
        <f t="shared" ref="AH3:AH66" si="12">_r2*SIN(H3)</f>
        <v>0</v>
      </c>
      <c r="AI3" s="1">
        <f t="shared" ref="AI3:AI66" si="13">_r1+_r4*COS(P3)</f>
        <v>20.999999999999996</v>
      </c>
      <c r="AJ3" s="1">
        <f t="shared" ref="AJ3:AJ66" si="14">_r4*SIN(P3)</f>
        <v>29.393876913398138</v>
      </c>
      <c r="AK3" s="1">
        <f t="shared" ref="AK3:AK66" si="15">_r2*COS(H3)+_d*COS(O3+F3)</f>
        <v>13.493195152074888</v>
      </c>
      <c r="AL3" s="1">
        <f t="shared" ref="AL3:AL66" si="16">_r2*SIN(H3)+_d*SIN(O3+F3)</f>
        <v>24.954549467988187</v>
      </c>
    </row>
    <row r="4" spans="1:38" x14ac:dyDescent="0.3">
      <c r="A4" s="1">
        <v>40</v>
      </c>
      <c r="B4" s="1">
        <v>15</v>
      </c>
      <c r="C4" s="1">
        <v>30</v>
      </c>
      <c r="D4" s="1">
        <v>35</v>
      </c>
      <c r="E4" s="1">
        <v>25</v>
      </c>
      <c r="F4" s="1">
        <f t="shared" ref="F4:F67" si="17">3.14/12</f>
        <v>0.26166666666666666</v>
      </c>
      <c r="G4" s="1">
        <v>1</v>
      </c>
      <c r="H4" s="1">
        <f t="shared" ref="H4:H67" si="18">RADIANS(G4)</f>
        <v>1.7453292519943295E-2</v>
      </c>
      <c r="I4" s="1">
        <v>0.2</v>
      </c>
      <c r="J4" s="1">
        <v>0</v>
      </c>
      <c r="K4" s="1">
        <f t="shared" ref="K4:K67" si="19">SIN(H4)</f>
        <v>1.7452406437283512E-2</v>
      </c>
      <c r="L4" s="1">
        <f t="shared" si="0"/>
        <v>-1.6668189715102752</v>
      </c>
      <c r="M4" s="1">
        <f t="shared" si="1"/>
        <v>0.3335364064581452</v>
      </c>
      <c r="N4" s="1">
        <f t="shared" si="2"/>
        <v>-0.90493596744031457</v>
      </c>
      <c r="O4" s="1">
        <f t="shared" ref="O4:O67" si="20">2*ATAN((K4-SQRT(K4^2+L4^2-M4^2))/(L4-M4))</f>
        <v>1.3588738014418167</v>
      </c>
      <c r="P4" s="1">
        <f t="shared" ref="P4:P67" si="21">2*ATAN((K4-SQRT(K4^2+L4^2-N4^2))/(L4-N4))</f>
        <v>2.1341915232458653</v>
      </c>
      <c r="Q4" s="1">
        <f t="shared" si="3"/>
        <v>-0.99707838006956162</v>
      </c>
      <c r="R4" s="1">
        <f t="shared" si="4"/>
        <v>1.6332003967192792</v>
      </c>
      <c r="S4" s="1">
        <f t="shared" ref="S4:S67" si="22">Q4/R4</f>
        <v>-0.61050583998905517</v>
      </c>
      <c r="T4" s="1">
        <f t="shared" si="5"/>
        <v>-0.83469300413130021</v>
      </c>
      <c r="U4" s="1">
        <f t="shared" si="6"/>
        <v>1.3998860543308109</v>
      </c>
      <c r="V4" s="1">
        <f t="shared" ref="V4:V67" si="23">T4/U4</f>
        <v>-0.59625781794812538</v>
      </c>
      <c r="W4" s="1">
        <f t="shared" ref="W4:W67" si="24">Q4/R4*I4</f>
        <v>-0.12210116799781104</v>
      </c>
      <c r="X4" s="1">
        <f t="shared" ref="X4:X66" si="25">T4/U4*I4</f>
        <v>-0.11925156358962508</v>
      </c>
      <c r="Y4" s="1">
        <f t="shared" si="7"/>
        <v>-0.9669499757601705</v>
      </c>
      <c r="Z4" s="2">
        <f t="shared" si="8"/>
        <v>2.3743810011191135E-2</v>
      </c>
      <c r="AA4" s="2">
        <f t="shared" ref="AA4:AA67" si="26">Y4*R4-Q4*Z4/R4^2</f>
        <v>-1.5703474220339786</v>
      </c>
      <c r="AB4" s="2">
        <f t="shared" si="9"/>
        <v>-1.9714973451160223</v>
      </c>
      <c r="AC4" s="2">
        <f t="shared" si="10"/>
        <v>2.0351837152449148E-2</v>
      </c>
      <c r="AD4" s="2">
        <f t="shared" ref="AD4:AD67" si="27">((AB4*U4)-(T4*AC4))/(U4^2)</f>
        <v>-1.3996584915198</v>
      </c>
      <c r="AE4" s="1">
        <f t="shared" ref="AE4:AE67" si="28">AA4*I4^2+S4*J4</f>
        <v>-6.281389688135916E-2</v>
      </c>
      <c r="AF4" s="1">
        <f t="shared" ref="AF4:AF67" si="29">AD4*I4^2+V4*J4</f>
        <v>-5.5986339660792014E-2</v>
      </c>
      <c r="AG4" s="1">
        <f t="shared" si="11"/>
        <v>14.997715427345868</v>
      </c>
      <c r="AH4" s="1">
        <f t="shared" si="12"/>
        <v>0.26178609655925267</v>
      </c>
      <c r="AI4" s="1">
        <f t="shared" si="13"/>
        <v>21.307909507532088</v>
      </c>
      <c r="AJ4" s="1">
        <f t="shared" si="14"/>
        <v>29.590636238874463</v>
      </c>
      <c r="AK4" s="1">
        <f t="shared" si="15"/>
        <v>13.754624709648942</v>
      </c>
      <c r="AL4" s="1">
        <f t="shared" si="16"/>
        <v>25.230861479271681</v>
      </c>
    </row>
    <row r="5" spans="1:38" x14ac:dyDescent="0.3">
      <c r="A5" s="1">
        <v>40</v>
      </c>
      <c r="B5" s="1">
        <v>15</v>
      </c>
      <c r="C5" s="1">
        <v>30</v>
      </c>
      <c r="D5" s="1">
        <v>35</v>
      </c>
      <c r="E5" s="1">
        <v>25</v>
      </c>
      <c r="F5" s="1">
        <f t="shared" si="17"/>
        <v>0.26166666666666666</v>
      </c>
      <c r="G5" s="1">
        <v>2</v>
      </c>
      <c r="H5" s="1">
        <f t="shared" si="18"/>
        <v>3.4906585039886591E-2</v>
      </c>
      <c r="I5" s="1">
        <v>0.2</v>
      </c>
      <c r="J5" s="1">
        <v>0</v>
      </c>
      <c r="K5" s="1">
        <f t="shared" si="19"/>
        <v>3.4899496702500969E-2</v>
      </c>
      <c r="L5" s="1">
        <f t="shared" si="0"/>
        <v>-1.6672758396475706</v>
      </c>
      <c r="M5" s="1">
        <f t="shared" si="1"/>
        <v>0.33414556397453921</v>
      </c>
      <c r="N5" s="1">
        <f t="shared" si="2"/>
        <v>-0.90545810245436664</v>
      </c>
      <c r="O5" s="1">
        <f t="shared" si="20"/>
        <v>1.3481315718606068</v>
      </c>
      <c r="P5" s="1">
        <f t="shared" si="21"/>
        <v>2.1238222066636365</v>
      </c>
      <c r="Q5" s="1">
        <f t="shared" si="3"/>
        <v>-1.013544150979665</v>
      </c>
      <c r="R5" s="1">
        <f t="shared" si="4"/>
        <v>1.6338217290814616</v>
      </c>
      <c r="S5" s="1">
        <f t="shared" si="22"/>
        <v>-0.62035173907833985</v>
      </c>
      <c r="T5" s="1">
        <f t="shared" si="5"/>
        <v>-0.82886699032256883</v>
      </c>
      <c r="U5" s="1">
        <f t="shared" si="6"/>
        <v>1.400418624926967</v>
      </c>
      <c r="V5" s="1">
        <f t="shared" si="23"/>
        <v>-0.59187087030193908</v>
      </c>
      <c r="W5" s="1">
        <f t="shared" si="24"/>
        <v>-0.12407034781566798</v>
      </c>
      <c r="X5" s="1">
        <f t="shared" si="25"/>
        <v>-0.11837417406038782</v>
      </c>
      <c r="Y5" s="1">
        <f t="shared" si="7"/>
        <v>-0.91976442666262859</v>
      </c>
      <c r="Z5" s="2">
        <f t="shared" si="8"/>
        <v>4.7444981593026236E-2</v>
      </c>
      <c r="AA5" s="2">
        <f t="shared" si="26"/>
        <v>-1.4847165475860773</v>
      </c>
      <c r="AB5" s="2">
        <f t="shared" si="9"/>
        <v>-1.9305304537326484</v>
      </c>
      <c r="AC5" s="2">
        <f t="shared" si="10"/>
        <v>4.0667127079736853E-2</v>
      </c>
      <c r="AD5" s="2">
        <f t="shared" si="27"/>
        <v>-1.3613506218076101</v>
      </c>
      <c r="AE5" s="1">
        <f t="shared" si="28"/>
        <v>-5.93886619034431E-2</v>
      </c>
      <c r="AF5" s="1">
        <f t="shared" si="29"/>
        <v>-5.4454024872304413E-2</v>
      </c>
      <c r="AG5" s="1">
        <f t="shared" si="11"/>
        <v>14.990862405286437</v>
      </c>
      <c r="AH5" s="1">
        <f t="shared" si="12"/>
        <v>0.52349245053751459</v>
      </c>
      <c r="AI5" s="1">
        <f t="shared" si="13"/>
        <v>21.615743587236864</v>
      </c>
      <c r="AJ5" s="1">
        <f t="shared" si="14"/>
        <v>29.782866150687671</v>
      </c>
      <c r="AK5" s="1">
        <f t="shared" si="15"/>
        <v>14.016061792024972</v>
      </c>
      <c r="AL5" s="1">
        <f t="shared" si="16"/>
        <v>25.504480496737472</v>
      </c>
    </row>
    <row r="6" spans="1:38" x14ac:dyDescent="0.3">
      <c r="A6" s="1">
        <v>40</v>
      </c>
      <c r="B6" s="1">
        <v>15</v>
      </c>
      <c r="C6" s="1">
        <v>30</v>
      </c>
      <c r="D6" s="1">
        <v>35</v>
      </c>
      <c r="E6" s="1">
        <v>25</v>
      </c>
      <c r="F6" s="1">
        <f t="shared" si="17"/>
        <v>0.26166666666666666</v>
      </c>
      <c r="G6" s="1">
        <v>3</v>
      </c>
      <c r="H6" s="1">
        <f t="shared" si="18"/>
        <v>5.235987755982989E-2</v>
      </c>
      <c r="I6" s="1">
        <v>0.2</v>
      </c>
      <c r="J6" s="1">
        <v>0</v>
      </c>
      <c r="K6" s="1">
        <f t="shared" si="19"/>
        <v>5.2335956242943835E-2</v>
      </c>
      <c r="L6" s="1">
        <f t="shared" si="0"/>
        <v>-1.6680371319120928</v>
      </c>
      <c r="M6" s="1">
        <f t="shared" si="1"/>
        <v>0.33516062032723504</v>
      </c>
      <c r="N6" s="1">
        <f t="shared" si="2"/>
        <v>-0.90632815075667739</v>
      </c>
      <c r="O6" s="1">
        <f t="shared" si="20"/>
        <v>1.3372233634234387</v>
      </c>
      <c r="P6" s="1">
        <f t="shared" si="21"/>
        <v>2.1135350789144769</v>
      </c>
      <c r="Q6" s="1">
        <f t="shared" si="3"/>
        <v>-1.0291802349623127</v>
      </c>
      <c r="R6" s="1">
        <f t="shared" si="4"/>
        <v>1.6348560439180102</v>
      </c>
      <c r="S6" s="1">
        <f t="shared" si="22"/>
        <v>-0.62952346097448031</v>
      </c>
      <c r="T6" s="1">
        <f t="shared" si="5"/>
        <v>-0.82234196569004658</v>
      </c>
      <c r="U6" s="1">
        <f t="shared" si="6"/>
        <v>1.4013051805011518</v>
      </c>
      <c r="V6" s="1">
        <f t="shared" si="23"/>
        <v>-0.58684002395249169</v>
      </c>
      <c r="W6" s="1">
        <f t="shared" si="24"/>
        <v>-0.12590469219489606</v>
      </c>
      <c r="X6" s="1">
        <f t="shared" si="25"/>
        <v>-0.11736800479049835</v>
      </c>
      <c r="Y6" s="1">
        <f t="shared" si="7"/>
        <v>-0.87189481435949689</v>
      </c>
      <c r="Z6" s="2">
        <f t="shared" si="8"/>
        <v>7.106106681398916E-2</v>
      </c>
      <c r="AA6" s="2">
        <f t="shared" si="26"/>
        <v>-1.3980594807418869</v>
      </c>
      <c r="AB6" s="2">
        <f t="shared" si="9"/>
        <v>-1.8886293091705104</v>
      </c>
      <c r="AC6" s="2">
        <f t="shared" si="10"/>
        <v>6.0909485840561772E-2</v>
      </c>
      <c r="AD6" s="2">
        <f t="shared" si="27"/>
        <v>-1.3222567152561657</v>
      </c>
      <c r="AE6" s="1">
        <f t="shared" si="28"/>
        <v>-5.5922379229675488E-2</v>
      </c>
      <c r="AF6" s="1">
        <f t="shared" si="29"/>
        <v>-5.2890268610246642E-2</v>
      </c>
      <c r="AG6" s="1">
        <f t="shared" si="11"/>
        <v>14.979443021318607</v>
      </c>
      <c r="AH6" s="1">
        <f t="shared" si="12"/>
        <v>0.78503934364415751</v>
      </c>
      <c r="AI6" s="1">
        <f t="shared" si="13"/>
        <v>21.923091080678368</v>
      </c>
      <c r="AJ6" s="1">
        <f t="shared" si="14"/>
        <v>29.970408137403638</v>
      </c>
      <c r="AK6" s="1">
        <f t="shared" si="15"/>
        <v>14.277192823328059</v>
      </c>
      <c r="AL6" s="1">
        <f t="shared" si="16"/>
        <v>25.775174290447112</v>
      </c>
    </row>
    <row r="7" spans="1:38" x14ac:dyDescent="0.3">
      <c r="A7" s="1">
        <v>40</v>
      </c>
      <c r="B7" s="1">
        <v>15</v>
      </c>
      <c r="C7" s="1">
        <v>30</v>
      </c>
      <c r="D7" s="1">
        <v>35</v>
      </c>
      <c r="E7" s="1">
        <v>25</v>
      </c>
      <c r="F7" s="1">
        <f t="shared" si="17"/>
        <v>0.26166666666666666</v>
      </c>
      <c r="G7" s="1">
        <v>4</v>
      </c>
      <c r="H7" s="1">
        <f t="shared" si="18"/>
        <v>6.9813170079773182E-2</v>
      </c>
      <c r="I7" s="1">
        <v>0.2</v>
      </c>
      <c r="J7" s="1">
        <v>0</v>
      </c>
      <c r="K7" s="1">
        <f t="shared" si="19"/>
        <v>6.9756473744125302E-2</v>
      </c>
      <c r="L7" s="1">
        <f t="shared" si="0"/>
        <v>-1.6691026164068423</v>
      </c>
      <c r="M7" s="1">
        <f t="shared" si="1"/>
        <v>0.33658126632023455</v>
      </c>
      <c r="N7" s="1">
        <f t="shared" si="2"/>
        <v>-0.90754584732210564</v>
      </c>
      <c r="O7" s="1">
        <f t="shared" si="20"/>
        <v>1.3261610478297903</v>
      </c>
      <c r="P7" s="1">
        <f t="shared" si="21"/>
        <v>2.1033413524301299</v>
      </c>
      <c r="Q7" s="1">
        <f t="shared" si="3"/>
        <v>-1.0439757455146952</v>
      </c>
      <c r="R7" s="1">
        <f t="shared" si="4"/>
        <v>1.6363014883839861</v>
      </c>
      <c r="S7" s="1">
        <f t="shared" si="22"/>
        <v>-0.63800940897861502</v>
      </c>
      <c r="T7" s="1">
        <f t="shared" si="5"/>
        <v>-0.81511466901930985</v>
      </c>
      <c r="U7" s="1">
        <f t="shared" si="6"/>
        <v>1.4025441329005595</v>
      </c>
      <c r="V7" s="1">
        <f t="shared" si="23"/>
        <v>-0.58116864196893092</v>
      </c>
      <c r="W7" s="1">
        <f t="shared" si="24"/>
        <v>-0.12760188179572302</v>
      </c>
      <c r="X7" s="1">
        <f t="shared" si="25"/>
        <v>-0.11623372839378619</v>
      </c>
      <c r="Y7" s="1">
        <f t="shared" si="7"/>
        <v>-0.82346217542210132</v>
      </c>
      <c r="Z7" s="2">
        <f t="shared" si="8"/>
        <v>9.4549996680635628E-2</v>
      </c>
      <c r="AA7" s="2">
        <f t="shared" si="26"/>
        <v>-1.3105664463215962</v>
      </c>
      <c r="AB7" s="2">
        <f t="shared" si="9"/>
        <v>-1.8458979220873148</v>
      </c>
      <c r="AC7" s="2">
        <f t="shared" si="10"/>
        <v>8.1042854297687983E-2</v>
      </c>
      <c r="AD7" s="2">
        <f t="shared" si="27"/>
        <v>-1.2825253154735321</v>
      </c>
      <c r="AE7" s="1">
        <f t="shared" si="28"/>
        <v>-5.242265785286386E-2</v>
      </c>
      <c r="AF7" s="1">
        <f t="shared" si="29"/>
        <v>-5.1301012618941294E-2</v>
      </c>
      <c r="AG7" s="1">
        <f t="shared" si="11"/>
        <v>14.963460753897364</v>
      </c>
      <c r="AH7" s="1">
        <f t="shared" si="12"/>
        <v>1.0463471061618796</v>
      </c>
      <c r="AI7" s="1">
        <f t="shared" si="13"/>
        <v>22.229535129137414</v>
      </c>
      <c r="AJ7" s="1">
        <f t="shared" si="14"/>
        <v>30.153118881360164</v>
      </c>
      <c r="AK7" s="1">
        <f t="shared" si="15"/>
        <v>14.537696645490698</v>
      </c>
      <c r="AL7" s="1">
        <f t="shared" si="16"/>
        <v>26.042721341718376</v>
      </c>
    </row>
    <row r="8" spans="1:38" x14ac:dyDescent="0.3">
      <c r="A8" s="1">
        <v>40</v>
      </c>
      <c r="B8" s="1">
        <v>15</v>
      </c>
      <c r="C8" s="1">
        <v>30</v>
      </c>
      <c r="D8" s="1">
        <v>35</v>
      </c>
      <c r="E8" s="1">
        <v>25</v>
      </c>
      <c r="F8" s="1">
        <f t="shared" si="17"/>
        <v>0.26166666666666666</v>
      </c>
      <c r="G8" s="1">
        <v>5</v>
      </c>
      <c r="H8" s="1">
        <f t="shared" si="18"/>
        <v>8.7266462599716474E-2</v>
      </c>
      <c r="I8" s="1">
        <v>0.2</v>
      </c>
      <c r="J8" s="1">
        <v>0</v>
      </c>
      <c r="K8" s="1">
        <f t="shared" si="19"/>
        <v>8.7155742747658166E-2</v>
      </c>
      <c r="L8" s="1">
        <f t="shared" si="0"/>
        <v>-1.670471968574921</v>
      </c>
      <c r="M8" s="1">
        <f t="shared" si="1"/>
        <v>0.33840706921100616</v>
      </c>
      <c r="N8" s="1">
        <f t="shared" si="2"/>
        <v>-0.90911082122848108</v>
      </c>
      <c r="O8" s="1">
        <f t="shared" si="20"/>
        <v>1.3149566757126454</v>
      </c>
      <c r="P8" s="1">
        <f t="shared" si="21"/>
        <v>2.09325215923832</v>
      </c>
      <c r="Q8" s="1">
        <f t="shared" si="3"/>
        <v>-1.0579219275535927</v>
      </c>
      <c r="R8" s="1">
        <f t="shared" si="4"/>
        <v>1.6381554800434801</v>
      </c>
      <c r="S8" s="1">
        <f t="shared" si="22"/>
        <v>-0.64580068280546432</v>
      </c>
      <c r="T8" s="1">
        <f t="shared" si="5"/>
        <v>-0.80718366047718448</v>
      </c>
      <c r="U8" s="1">
        <f t="shared" si="6"/>
        <v>1.4041332686086976</v>
      </c>
      <c r="V8" s="1">
        <f t="shared" si="23"/>
        <v>-0.57486257075654379</v>
      </c>
      <c r="W8" s="1">
        <f t="shared" si="24"/>
        <v>-0.12916013656109288</v>
      </c>
      <c r="X8" s="1">
        <f t="shared" si="25"/>
        <v>-0.11497251415130877</v>
      </c>
      <c r="Y8" s="1">
        <f t="shared" si="7"/>
        <v>-0.77458956555433056</v>
      </c>
      <c r="Z8" s="2">
        <f t="shared" si="8"/>
        <v>0.11787026550400365</v>
      </c>
      <c r="AA8" s="2">
        <f t="shared" si="26"/>
        <v>-1.2224308197391296</v>
      </c>
      <c r="AB8" s="2">
        <f t="shared" si="9"/>
        <v>-1.8024421397228498</v>
      </c>
      <c r="AC8" s="2">
        <f t="shared" si="10"/>
        <v>0.10103165614628884</v>
      </c>
      <c r="AD8" s="2">
        <f t="shared" si="27"/>
        <v>-1.2423057420121</v>
      </c>
      <c r="AE8" s="1">
        <f t="shared" si="28"/>
        <v>-4.889723278956519E-2</v>
      </c>
      <c r="AF8" s="1">
        <f t="shared" si="29"/>
        <v>-4.9692229680484007E-2</v>
      </c>
      <c r="AG8" s="1">
        <f t="shared" si="11"/>
        <v>14.942920471376183</v>
      </c>
      <c r="AH8" s="1">
        <f t="shared" si="12"/>
        <v>1.3073361412148725</v>
      </c>
      <c r="AI8" s="1">
        <f t="shared" si="13"/>
        <v>22.534655046000015</v>
      </c>
      <c r="AJ8" s="1">
        <f t="shared" si="14"/>
        <v>30.330870835467078</v>
      </c>
      <c r="AK8" s="1">
        <f t="shared" si="15"/>
        <v>14.797245906144111</v>
      </c>
      <c r="AL8" s="1">
        <f t="shared" si="16"/>
        <v>26.306911716033024</v>
      </c>
    </row>
    <row r="9" spans="1:38" x14ac:dyDescent="0.3">
      <c r="A9" s="1">
        <v>40</v>
      </c>
      <c r="B9" s="1">
        <v>15</v>
      </c>
      <c r="C9" s="1">
        <v>30</v>
      </c>
      <c r="D9" s="1">
        <v>35</v>
      </c>
      <c r="E9" s="1">
        <v>25</v>
      </c>
      <c r="F9" s="1">
        <f t="shared" si="17"/>
        <v>0.26166666666666666</v>
      </c>
      <c r="G9" s="1">
        <v>6</v>
      </c>
      <c r="H9" s="1">
        <f t="shared" si="18"/>
        <v>0.10471975511965978</v>
      </c>
      <c r="I9" s="1">
        <v>0.2</v>
      </c>
      <c r="J9" s="1">
        <v>0</v>
      </c>
      <c r="K9" s="1">
        <f t="shared" si="19"/>
        <v>0.10452846326765347</v>
      </c>
      <c r="L9" s="1">
        <f t="shared" si="0"/>
        <v>-1.6721447712983932</v>
      </c>
      <c r="M9" s="1">
        <f t="shared" si="1"/>
        <v>0.3406374728423025</v>
      </c>
      <c r="N9" s="1">
        <f t="shared" si="2"/>
        <v>-0.91102259576959232</v>
      </c>
      <c r="O9" s="1">
        <f t="shared" si="20"/>
        <v>1.3036224292727174</v>
      </c>
      <c r="P9" s="1">
        <f t="shared" si="21"/>
        <v>2.0832785079068117</v>
      </c>
      <c r="Q9" s="1">
        <f t="shared" si="3"/>
        <v>-1.0710121847288021</v>
      </c>
      <c r="R9" s="1">
        <f t="shared" si="4"/>
        <v>1.6404147182676894</v>
      </c>
      <c r="S9" s="1">
        <f t="shared" si="22"/>
        <v>-0.65289110906040415</v>
      </c>
      <c r="T9" s="1">
        <f t="shared" si="5"/>
        <v>-0.79854934317594073</v>
      </c>
      <c r="U9" s="1">
        <f t="shared" si="6"/>
        <v>1.4060697585151622</v>
      </c>
      <c r="V9" s="1">
        <f t="shared" si="23"/>
        <v>-0.56793010328251758</v>
      </c>
      <c r="W9" s="1">
        <f t="shared" si="24"/>
        <v>-0.13057822181208084</v>
      </c>
      <c r="X9" s="1">
        <f t="shared" si="25"/>
        <v>-0.11358602065650353</v>
      </c>
      <c r="Y9" s="1">
        <f t="shared" si="7"/>
        <v>-0.7254011487482992</v>
      </c>
      <c r="Z9" s="2">
        <f t="shared" si="8"/>
        <v>0.14098110925745339</v>
      </c>
      <c r="AA9" s="2">
        <f t="shared" si="26"/>
        <v>-1.1338477195170065</v>
      </c>
      <c r="AB9" s="2">
        <f t="shared" si="9"/>
        <v>-1.7583688650622835</v>
      </c>
      <c r="AC9" s="2">
        <f t="shared" si="10"/>
        <v>0.120840950792103</v>
      </c>
      <c r="AD9" s="2">
        <f t="shared" si="27"/>
        <v>-1.2017466709351359</v>
      </c>
      <c r="AE9" s="1">
        <f t="shared" si="28"/>
        <v>-4.5353908780680269E-2</v>
      </c>
      <c r="AF9" s="1">
        <f t="shared" si="29"/>
        <v>-4.8069866837405446E-2</v>
      </c>
      <c r="AG9" s="1">
        <f t="shared" si="11"/>
        <v>14.9178284305241</v>
      </c>
      <c r="AH9" s="1">
        <f t="shared" si="12"/>
        <v>1.567926949014802</v>
      </c>
      <c r="AI9" s="1">
        <f t="shared" si="13"/>
        <v>22.838028225251218</v>
      </c>
      <c r="AJ9" s="1">
        <f t="shared" si="14"/>
        <v>30.503552658710529</v>
      </c>
      <c r="AK9" s="1">
        <f t="shared" si="15"/>
        <v>15.055508505946037</v>
      </c>
      <c r="AL9" s="1">
        <f t="shared" si="16"/>
        <v>26.567547830076812</v>
      </c>
    </row>
    <row r="10" spans="1:38" x14ac:dyDescent="0.3">
      <c r="A10" s="1">
        <v>40</v>
      </c>
      <c r="B10" s="1">
        <v>15</v>
      </c>
      <c r="C10" s="1">
        <v>30</v>
      </c>
      <c r="D10" s="1">
        <v>35</v>
      </c>
      <c r="E10" s="1">
        <v>25</v>
      </c>
      <c r="F10" s="1">
        <f t="shared" si="17"/>
        <v>0.26166666666666666</v>
      </c>
      <c r="G10" s="1">
        <v>7</v>
      </c>
      <c r="H10" s="1">
        <f t="shared" si="18"/>
        <v>0.12217304763960307</v>
      </c>
      <c r="I10" s="1">
        <v>0.2</v>
      </c>
      <c r="J10" s="1">
        <v>0</v>
      </c>
      <c r="K10" s="1">
        <f t="shared" si="19"/>
        <v>0.12186934340514748</v>
      </c>
      <c r="L10" s="1">
        <f t="shared" si="0"/>
        <v>-1.6741205150253444</v>
      </c>
      <c r="M10" s="1">
        <f t="shared" si="1"/>
        <v>0.34327179781157091</v>
      </c>
      <c r="N10" s="1">
        <f t="shared" si="2"/>
        <v>-0.91328058860039385</v>
      </c>
      <c r="O10" s="1">
        <f t="shared" si="20"/>
        <v>1.29217057461176</v>
      </c>
      <c r="P10" s="1">
        <f t="shared" si="21"/>
        <v>2.073431241333946</v>
      </c>
      <c r="Q10" s="1">
        <f t="shared" si="3"/>
        <v>-1.0832420907508717</v>
      </c>
      <c r="R10" s="1">
        <f t="shared" si="4"/>
        <v>1.6430751986801875</v>
      </c>
      <c r="S10" s="1">
        <f t="shared" si="22"/>
        <v>-0.65927724526606823</v>
      </c>
      <c r="T10" s="1">
        <f t="shared" si="5"/>
        <v>-0.78921397103772162</v>
      </c>
      <c r="U10" s="1">
        <f t="shared" si="6"/>
        <v>1.4083501702973038</v>
      </c>
      <c r="V10" s="1">
        <f t="shared" si="23"/>
        <v>-0.5603819189876037</v>
      </c>
      <c r="W10" s="1">
        <f t="shared" si="24"/>
        <v>-0.13185544905321364</v>
      </c>
      <c r="X10" s="1">
        <f t="shared" si="25"/>
        <v>-0.11207638379752075</v>
      </c>
      <c r="Y10" s="1">
        <f t="shared" si="7"/>
        <v>-0.67602127863844597</v>
      </c>
      <c r="Z10" s="2">
        <f t="shared" si="8"/>
        <v>0.16384267611015829</v>
      </c>
      <c r="AA10" s="2">
        <f t="shared" si="26"/>
        <v>-1.0450125888527972</v>
      </c>
      <c r="AB10" s="2">
        <f t="shared" si="9"/>
        <v>-1.7137852692801798</v>
      </c>
      <c r="AC10" s="2">
        <f t="shared" si="10"/>
        <v>0.14043657952299282</v>
      </c>
      <c r="AD10" s="2">
        <f t="shared" si="27"/>
        <v>-1.1609947467864912</v>
      </c>
      <c r="AE10" s="1">
        <f t="shared" si="28"/>
        <v>-4.1800503554111898E-2</v>
      </c>
      <c r="AF10" s="1">
        <f t="shared" si="29"/>
        <v>-4.6439789871459657E-2</v>
      </c>
      <c r="AG10" s="1">
        <f t="shared" si="11"/>
        <v>14.888192274619829</v>
      </c>
      <c r="AH10" s="1">
        <f t="shared" si="12"/>
        <v>1.8280401510772122</v>
      </c>
      <c r="AI10" s="1">
        <f t="shared" si="13"/>
        <v>23.139232065175136</v>
      </c>
      <c r="AJ10" s="1">
        <f t="shared" si="14"/>
        <v>30.671069506099418</v>
      </c>
      <c r="AK10" s="1">
        <f t="shared" si="15"/>
        <v>15.312149089438636</v>
      </c>
      <c r="AL10" s="1">
        <f t="shared" si="16"/>
        <v>26.824445104973456</v>
      </c>
    </row>
    <row r="11" spans="1:38" x14ac:dyDescent="0.3">
      <c r="A11" s="1">
        <v>40</v>
      </c>
      <c r="B11" s="1">
        <v>15</v>
      </c>
      <c r="C11" s="1">
        <v>30</v>
      </c>
      <c r="D11" s="1">
        <v>35</v>
      </c>
      <c r="E11" s="1">
        <v>25</v>
      </c>
      <c r="F11" s="1">
        <f t="shared" si="17"/>
        <v>0.26166666666666666</v>
      </c>
      <c r="G11" s="1">
        <v>8</v>
      </c>
      <c r="H11" s="1">
        <f t="shared" si="18"/>
        <v>0.13962634015954636</v>
      </c>
      <c r="I11" s="1">
        <v>0.2</v>
      </c>
      <c r="J11" s="1">
        <v>0</v>
      </c>
      <c r="K11" s="1">
        <f t="shared" si="19"/>
        <v>0.13917310096006544</v>
      </c>
      <c r="L11" s="1">
        <f t="shared" si="0"/>
        <v>-1.6763985979250962</v>
      </c>
      <c r="M11" s="1">
        <f t="shared" si="1"/>
        <v>0.34630924167790633</v>
      </c>
      <c r="N11" s="1">
        <f t="shared" si="2"/>
        <v>-0.91588411191439567</v>
      </c>
      <c r="O11" s="1">
        <f t="shared" si="20"/>
        <v>1.2806134142241101</v>
      </c>
      <c r="P11" s="1">
        <f t="shared" si="21"/>
        <v>2.0637209957841822</v>
      </c>
      <c r="Q11" s="1">
        <f t="shared" si="3"/>
        <v>-1.0946093847190492</v>
      </c>
      <c r="R11" s="1">
        <f t="shared" si="4"/>
        <v>1.6461322304980675</v>
      </c>
      <c r="S11" s="1">
        <f t="shared" si="22"/>
        <v>-0.66495835780328238</v>
      </c>
      <c r="T11" s="1">
        <f t="shared" si="5"/>
        <v>-0.77918164294768177</v>
      </c>
      <c r="U11" s="1">
        <f t="shared" si="6"/>
        <v>1.4109704832840579</v>
      </c>
      <c r="V11" s="1">
        <f t="shared" si="23"/>
        <v>-0.55223100141267534</v>
      </c>
      <c r="W11" s="1">
        <f t="shared" si="24"/>
        <v>-0.13299167156065647</v>
      </c>
      <c r="X11" s="1">
        <f t="shared" si="25"/>
        <v>-0.11044620028253507</v>
      </c>
      <c r="Y11" s="1">
        <f t="shared" si="7"/>
        <v>-0.62657358601877211</v>
      </c>
      <c r="Z11" s="2">
        <f t="shared" si="8"/>
        <v>0.18641618747322797</v>
      </c>
      <c r="AA11" s="2">
        <f t="shared" si="26"/>
        <v>-0.95611978850777346</v>
      </c>
      <c r="AB11" s="2">
        <f t="shared" si="9"/>
        <v>-1.6687980094350281</v>
      </c>
      <c r="AC11" s="2">
        <f t="shared" si="10"/>
        <v>0.15978530354848108</v>
      </c>
      <c r="AD11" s="2">
        <f t="shared" si="27"/>
        <v>-1.120193249944281</v>
      </c>
      <c r="AE11" s="1">
        <f t="shared" si="28"/>
        <v>-3.8244791540310949E-2</v>
      </c>
      <c r="AF11" s="1">
        <f t="shared" si="29"/>
        <v>-4.4807729997771252E-2</v>
      </c>
      <c r="AG11" s="1">
        <f t="shared" si="11"/>
        <v>14.854021031123555</v>
      </c>
      <c r="AH11" s="1">
        <f t="shared" si="12"/>
        <v>2.0875965144009814</v>
      </c>
      <c r="AI11" s="1">
        <f t="shared" si="13"/>
        <v>23.437845886254021</v>
      </c>
      <c r="AJ11" s="1">
        <f t="shared" si="14"/>
        <v>30.833343171192567</v>
      </c>
      <c r="AK11" s="1">
        <f t="shared" si="15"/>
        <v>15.566830562926679</v>
      </c>
      <c r="AL11" s="1">
        <f t="shared" si="16"/>
        <v>27.077432499684491</v>
      </c>
    </row>
    <row r="12" spans="1:38" x14ac:dyDescent="0.3">
      <c r="A12" s="1">
        <v>40</v>
      </c>
      <c r="B12" s="1">
        <v>15</v>
      </c>
      <c r="C12" s="1">
        <v>30</v>
      </c>
      <c r="D12" s="1">
        <v>35</v>
      </c>
      <c r="E12" s="1">
        <v>25</v>
      </c>
      <c r="F12" s="1">
        <f t="shared" si="17"/>
        <v>0.26166666666666666</v>
      </c>
      <c r="G12" s="1">
        <v>9</v>
      </c>
      <c r="H12" s="1">
        <f t="shared" si="18"/>
        <v>0.15707963267948966</v>
      </c>
      <c r="I12" s="1">
        <v>0.2</v>
      </c>
      <c r="J12" s="1">
        <v>0</v>
      </c>
      <c r="K12" s="1">
        <f t="shared" si="19"/>
        <v>0.15643446504023087</v>
      </c>
      <c r="L12" s="1">
        <f t="shared" si="0"/>
        <v>-1.6789783260715287</v>
      </c>
      <c r="M12" s="1">
        <f t="shared" si="1"/>
        <v>0.34974887920648312</v>
      </c>
      <c r="N12" s="1">
        <f t="shared" si="2"/>
        <v>-0.91883237265317574</v>
      </c>
      <c r="O12" s="1">
        <f t="shared" si="20"/>
        <v>1.268963240095226</v>
      </c>
      <c r="P12" s="1">
        <f t="shared" si="21"/>
        <v>2.0541581615458053</v>
      </c>
      <c r="Q12" s="1">
        <f t="shared" si="3"/>
        <v>-1.1051139506768526</v>
      </c>
      <c r="R12" s="1">
        <f t="shared" si="4"/>
        <v>1.6495804565901553</v>
      </c>
      <c r="S12" s="1">
        <f t="shared" si="22"/>
        <v>-0.66993637458656097</v>
      </c>
      <c r="T12" s="1">
        <f t="shared" si="5"/>
        <v>-0.76845828339132427</v>
      </c>
      <c r="U12" s="1">
        <f t="shared" si="6"/>
        <v>1.4139261056487045</v>
      </c>
      <c r="V12" s="1">
        <f t="shared" si="23"/>
        <v>-0.5434925349502322</v>
      </c>
      <c r="W12" s="1">
        <f t="shared" si="24"/>
        <v>-0.13398727491731219</v>
      </c>
      <c r="X12" s="1">
        <f t="shared" si="25"/>
        <v>-0.10869850699004645</v>
      </c>
      <c r="Y12" s="1">
        <f t="shared" si="7"/>
        <v>-0.57718008617587413</v>
      </c>
      <c r="Z12" s="2">
        <f t="shared" si="8"/>
        <v>0.20866408807728754</v>
      </c>
      <c r="AA12" s="2">
        <f t="shared" si="26"/>
        <v>-0.86736122259657056</v>
      </c>
      <c r="AB12" s="2">
        <f t="shared" si="9"/>
        <v>-1.6235124631166209</v>
      </c>
      <c r="AC12" s="2">
        <f t="shared" si="10"/>
        <v>0.17885493263767516</v>
      </c>
      <c r="AD12" s="2">
        <f t="shared" si="27"/>
        <v>-1.0794808415314985</v>
      </c>
      <c r="AE12" s="1">
        <f t="shared" si="28"/>
        <v>-3.4694448903862828E-2</v>
      </c>
      <c r="AF12" s="1">
        <f t="shared" si="29"/>
        <v>-4.3179233661259947E-2</v>
      </c>
      <c r="AG12" s="1">
        <f t="shared" si="11"/>
        <v>14.815325108927066</v>
      </c>
      <c r="AH12" s="1">
        <f t="shared" si="12"/>
        <v>2.3465169756034632</v>
      </c>
      <c r="AI12" s="1">
        <f t="shared" si="13"/>
        <v>23.733452822571664</v>
      </c>
      <c r="AJ12" s="1">
        <f t="shared" si="14"/>
        <v>30.990312081753842</v>
      </c>
      <c r="AK12" s="1">
        <f t="shared" si="15"/>
        <v>15.819215622597811</v>
      </c>
      <c r="AL12" s="1">
        <f t="shared" si="16"/>
        <v>27.326352920552381</v>
      </c>
    </row>
    <row r="13" spans="1:38" x14ac:dyDescent="0.3">
      <c r="A13" s="1">
        <v>40</v>
      </c>
      <c r="B13" s="1">
        <v>15</v>
      </c>
      <c r="C13" s="1">
        <v>30</v>
      </c>
      <c r="D13" s="1">
        <v>35</v>
      </c>
      <c r="E13" s="1">
        <v>25</v>
      </c>
      <c r="F13" s="1">
        <f t="shared" si="17"/>
        <v>0.26166666666666666</v>
      </c>
      <c r="G13" s="1">
        <v>10</v>
      </c>
      <c r="H13" s="1">
        <f t="shared" si="18"/>
        <v>0.17453292519943295</v>
      </c>
      <c r="I13" s="1">
        <v>0.2</v>
      </c>
      <c r="J13" s="1">
        <v>0</v>
      </c>
      <c r="K13" s="1">
        <f t="shared" si="19"/>
        <v>0.17364817766693033</v>
      </c>
      <c r="L13" s="1">
        <f t="shared" si="0"/>
        <v>-1.6818589136544584</v>
      </c>
      <c r="M13" s="1">
        <f t="shared" si="1"/>
        <v>0.35358966265038938</v>
      </c>
      <c r="N13" s="1">
        <f t="shared" si="2"/>
        <v>-0.92212447274795273</v>
      </c>
      <c r="O13" s="1">
        <f t="shared" si="20"/>
        <v>1.2572322878379161</v>
      </c>
      <c r="P13" s="1">
        <f t="shared" si="21"/>
        <v>2.0447528455603186</v>
      </c>
      <c r="Q13" s="1">
        <f t="shared" si="3"/>
        <v>-1.1147577818557712</v>
      </c>
      <c r="R13" s="1">
        <f t="shared" si="4"/>
        <v>1.6534138760494255</v>
      </c>
      <c r="S13" s="1">
        <f t="shared" si="22"/>
        <v>-0.67421581371949713</v>
      </c>
      <c r="T13" s="1">
        <f t="shared" si="5"/>
        <v>-0.75705160997131193</v>
      </c>
      <c r="U13" s="1">
        <f t="shared" si="6"/>
        <v>1.41721189375665</v>
      </c>
      <c r="V13" s="1">
        <f t="shared" si="23"/>
        <v>-0.53418378247205534</v>
      </c>
      <c r="W13" s="1">
        <f t="shared" si="24"/>
        <v>-0.13484316274389943</v>
      </c>
      <c r="X13" s="1">
        <f t="shared" si="25"/>
        <v>-0.10683675649441107</v>
      </c>
      <c r="Y13" s="1">
        <f t="shared" si="7"/>
        <v>-0.52796031904077623</v>
      </c>
      <c r="Z13" s="2">
        <f t="shared" si="8"/>
        <v>0.23055018380585202</v>
      </c>
      <c r="AA13" s="2">
        <f t="shared" si="26"/>
        <v>-0.77892501762400057</v>
      </c>
      <c r="AB13" s="2">
        <f t="shared" si="9"/>
        <v>-1.5780319911917604</v>
      </c>
      <c r="AC13" s="2">
        <f t="shared" si="10"/>
        <v>0.19761444326215899</v>
      </c>
      <c r="AD13" s="2">
        <f t="shared" si="27"/>
        <v>-1.0389904056730341</v>
      </c>
      <c r="AE13" s="1">
        <f t="shared" si="28"/>
        <v>-3.1157000704960029E-2</v>
      </c>
      <c r="AF13" s="1">
        <f t="shared" si="29"/>
        <v>-4.1559616226921371E-2</v>
      </c>
      <c r="AG13" s="1">
        <f t="shared" si="11"/>
        <v>14.772116295183121</v>
      </c>
      <c r="AH13" s="1">
        <f t="shared" si="12"/>
        <v>2.6047226650039548</v>
      </c>
      <c r="AI13" s="1">
        <f t="shared" si="13"/>
        <v>24.025641666740466</v>
      </c>
      <c r="AJ13" s="1">
        <f t="shared" si="14"/>
        <v>31.141931151433457</v>
      </c>
      <c r="AK13" s="1">
        <f t="shared" si="15"/>
        <v>16.068968276174886</v>
      </c>
      <c r="AL13" s="1">
        <f t="shared" si="16"/>
        <v>27.57106350501088</v>
      </c>
    </row>
    <row r="14" spans="1:38" x14ac:dyDescent="0.3">
      <c r="A14" s="1">
        <v>40</v>
      </c>
      <c r="B14" s="1">
        <v>15</v>
      </c>
      <c r="C14" s="1">
        <v>30</v>
      </c>
      <c r="D14" s="1">
        <v>35</v>
      </c>
      <c r="E14" s="1">
        <v>25</v>
      </c>
      <c r="F14" s="1">
        <f t="shared" si="17"/>
        <v>0.26166666666666666</v>
      </c>
      <c r="G14" s="1">
        <v>11</v>
      </c>
      <c r="H14" s="1">
        <f t="shared" si="18"/>
        <v>0.19198621771937624</v>
      </c>
      <c r="I14" s="1">
        <v>0.2</v>
      </c>
      <c r="J14" s="1">
        <v>0</v>
      </c>
      <c r="K14" s="1">
        <f t="shared" si="19"/>
        <v>0.1908089953765448</v>
      </c>
      <c r="L14" s="1">
        <f t="shared" si="0"/>
        <v>-1.6850394832190025</v>
      </c>
      <c r="M14" s="1">
        <f t="shared" si="1"/>
        <v>0.35783042206978144</v>
      </c>
      <c r="N14" s="1">
        <f t="shared" si="2"/>
        <v>-0.92575940939314583</v>
      </c>
      <c r="O14" s="1">
        <f t="shared" si="20"/>
        <v>1.2454326922717851</v>
      </c>
      <c r="P14" s="1">
        <f t="shared" si="21"/>
        <v>2.0355148363398476</v>
      </c>
      <c r="Q14" s="1">
        <f t="shared" si="3"/>
        <v>-1.1235449302865974</v>
      </c>
      <c r="R14" s="1">
        <f t="shared" si="4"/>
        <v>1.6576258690563836</v>
      </c>
      <c r="S14" s="1">
        <f t="shared" si="22"/>
        <v>-0.67780368975912764</v>
      </c>
      <c r="T14" s="1">
        <f t="shared" si="5"/>
        <v>-0.74497108838674686</v>
      </c>
      <c r="U14" s="1">
        <f t="shared" si="6"/>
        <v>1.4208221734769007</v>
      </c>
      <c r="V14" s="1">
        <f t="shared" si="23"/>
        <v>-0.52432394587686126</v>
      </c>
      <c r="W14" s="1">
        <f t="shared" si="24"/>
        <v>-0.13556073795182552</v>
      </c>
      <c r="X14" s="1">
        <f t="shared" si="25"/>
        <v>-0.10486478917537226</v>
      </c>
      <c r="Y14" s="1">
        <f t="shared" si="7"/>
        <v>-0.47903053420391517</v>
      </c>
      <c r="Z14" s="2">
        <f t="shared" si="8"/>
        <v>0.25203976623197955</v>
      </c>
      <c r="AA14" s="2">
        <f t="shared" si="26"/>
        <v>-0.69099427339999697</v>
      </c>
      <c r="AB14" s="2">
        <f t="shared" si="9"/>
        <v>-1.5324572389721145</v>
      </c>
      <c r="AC14" s="2">
        <f t="shared" si="10"/>
        <v>0.21603408534169677</v>
      </c>
      <c r="AD14" s="2">
        <f t="shared" si="27"/>
        <v>-0.99884800603087598</v>
      </c>
      <c r="AE14" s="1">
        <f t="shared" si="28"/>
        <v>-2.7639770935999883E-2</v>
      </c>
      <c r="AF14" s="1">
        <f t="shared" si="29"/>
        <v>-3.995392024123505E-2</v>
      </c>
      <c r="AG14" s="1">
        <f t="shared" si="11"/>
        <v>14.72440775171496</v>
      </c>
      <c r="AH14" s="1">
        <f t="shared" si="12"/>
        <v>2.862134930648172</v>
      </c>
      <c r="AI14" s="1">
        <f t="shared" si="13"/>
        <v>24.314008649463116</v>
      </c>
      <c r="AJ14" s="1">
        <f t="shared" si="14"/>
        <v>31.288171492608544</v>
      </c>
      <c r="AK14" s="1">
        <f t="shared" si="15"/>
        <v>16.315755341787479</v>
      </c>
      <c r="AL14" s="1">
        <f t="shared" si="16"/>
        <v>27.81143577952108</v>
      </c>
    </row>
    <row r="15" spans="1:38" x14ac:dyDescent="0.3">
      <c r="A15" s="1">
        <v>40</v>
      </c>
      <c r="B15" s="1">
        <v>15</v>
      </c>
      <c r="C15" s="1">
        <v>30</v>
      </c>
      <c r="D15" s="1">
        <v>35</v>
      </c>
      <c r="E15" s="1">
        <v>25</v>
      </c>
      <c r="F15" s="1">
        <f t="shared" si="17"/>
        <v>0.26166666666666666</v>
      </c>
      <c r="G15" s="1">
        <v>12</v>
      </c>
      <c r="H15" s="1">
        <f t="shared" si="18"/>
        <v>0.20943951023931956</v>
      </c>
      <c r="I15" s="1">
        <v>0.2</v>
      </c>
      <c r="J15" s="1">
        <v>0</v>
      </c>
      <c r="K15" s="1">
        <f t="shared" si="19"/>
        <v>0.20791169081775934</v>
      </c>
      <c r="L15" s="1">
        <f t="shared" si="0"/>
        <v>-1.6885190659328608</v>
      </c>
      <c r="M15" s="1">
        <f t="shared" si="1"/>
        <v>0.36246986568825923</v>
      </c>
      <c r="N15" s="1">
        <f t="shared" si="2"/>
        <v>-0.92973607535184111</v>
      </c>
      <c r="O15" s="1">
        <f t="shared" si="20"/>
        <v>1.2335764448200266</v>
      </c>
      <c r="P15" s="1">
        <f t="shared" si="21"/>
        <v>2.0264535714510599</v>
      </c>
      <c r="Q15" s="1">
        <f t="shared" si="3"/>
        <v>-1.1314814426577537</v>
      </c>
      <c r="R15" s="1">
        <f t="shared" si="4"/>
        <v>1.662209223793869</v>
      </c>
      <c r="S15" s="1">
        <f t="shared" si="22"/>
        <v>-0.68070939955153864</v>
      </c>
      <c r="T15" s="1">
        <f t="shared" si="5"/>
        <v>-0.73222787562920699</v>
      </c>
      <c r="U15" s="1">
        <f t="shared" si="6"/>
        <v>1.4247507632518874</v>
      </c>
      <c r="V15" s="1">
        <f t="shared" si="23"/>
        <v>-0.51393401183934195</v>
      </c>
      <c r="W15" s="1">
        <f t="shared" si="24"/>
        <v>-0.13614187991030774</v>
      </c>
      <c r="X15" s="1">
        <f t="shared" si="25"/>
        <v>-0.1027868023678684</v>
      </c>
      <c r="Y15" s="1">
        <f t="shared" si="7"/>
        <v>-0.43050293160935005</v>
      </c>
      <c r="Z15" s="2">
        <f t="shared" si="8"/>
        <v>0.27309972304024654</v>
      </c>
      <c r="AA15" s="2">
        <f t="shared" si="26"/>
        <v>-0.60374590234091818</v>
      </c>
      <c r="AB15" s="2">
        <f t="shared" si="9"/>
        <v>-1.4868854850752204</v>
      </c>
      <c r="AC15" s="2">
        <f t="shared" si="10"/>
        <v>0.23408547689164022</v>
      </c>
      <c r="AD15" s="2">
        <f t="shared" si="27"/>
        <v>-0.95917197033385326</v>
      </c>
      <c r="AE15" s="1">
        <f t="shared" si="28"/>
        <v>-2.4149836093636731E-2</v>
      </c>
      <c r="AF15" s="1">
        <f t="shared" si="29"/>
        <v>-3.8366878813354141E-2</v>
      </c>
      <c r="AG15" s="1">
        <f t="shared" si="11"/>
        <v>14.672214011007085</v>
      </c>
      <c r="AH15" s="1">
        <f t="shared" si="12"/>
        <v>3.1186753622663903</v>
      </c>
      <c r="AI15" s="1">
        <f t="shared" si="13"/>
        <v>24.598159136269828</v>
      </c>
      <c r="AJ15" s="1">
        <f t="shared" si="14"/>
        <v>31.42901999758076</v>
      </c>
      <c r="AK15" s="1">
        <f t="shared" si="15"/>
        <v>16.559247908455578</v>
      </c>
      <c r="AL15" s="1">
        <f t="shared" si="16"/>
        <v>28.047355693761688</v>
      </c>
    </row>
    <row r="16" spans="1:38" x14ac:dyDescent="0.3">
      <c r="A16" s="1">
        <v>40</v>
      </c>
      <c r="B16" s="1">
        <v>15</v>
      </c>
      <c r="C16" s="1">
        <v>30</v>
      </c>
      <c r="D16" s="1">
        <v>35</v>
      </c>
      <c r="E16" s="1">
        <v>25</v>
      </c>
      <c r="F16" s="1">
        <f t="shared" si="17"/>
        <v>0.26166666666666666</v>
      </c>
      <c r="G16" s="1">
        <v>13</v>
      </c>
      <c r="H16" s="1">
        <f t="shared" si="18"/>
        <v>0.22689280275926285</v>
      </c>
      <c r="I16" s="1">
        <v>0.2</v>
      </c>
      <c r="J16" s="1">
        <v>0</v>
      </c>
      <c r="K16" s="1">
        <f t="shared" si="19"/>
        <v>0.224951054343865</v>
      </c>
      <c r="L16" s="1">
        <f t="shared" si="0"/>
        <v>-1.6922966018814312</v>
      </c>
      <c r="M16" s="1">
        <f t="shared" si="1"/>
        <v>0.36750658028635308</v>
      </c>
      <c r="N16" s="1">
        <f t="shared" si="2"/>
        <v>-0.93405325929306438</v>
      </c>
      <c r="O16" s="1">
        <f t="shared" si="20"/>
        <v>1.2216753530609277</v>
      </c>
      <c r="P16" s="1">
        <f t="shared" si="21"/>
        <v>2.0175781078026214</v>
      </c>
      <c r="Q16" s="1">
        <f t="shared" si="3"/>
        <v>-1.1385752834763707</v>
      </c>
      <c r="R16" s="1">
        <f t="shared" si="4"/>
        <v>1.6671561651615261</v>
      </c>
      <c r="S16" s="1">
        <f t="shared" si="22"/>
        <v>-0.68294458987653228</v>
      </c>
      <c r="T16" s="1">
        <f t="shared" si="5"/>
        <v>-0.71883475230104366</v>
      </c>
      <c r="U16" s="1">
        <f t="shared" si="6"/>
        <v>1.4289909987098794</v>
      </c>
      <c r="V16" s="1">
        <f t="shared" si="23"/>
        <v>-0.50303658521993599</v>
      </c>
      <c r="W16" s="1">
        <f t="shared" si="24"/>
        <v>-0.13658891797530645</v>
      </c>
      <c r="X16" s="1">
        <f t="shared" si="25"/>
        <v>-0.1006073170439872</v>
      </c>
      <c r="Y16" s="1">
        <f t="shared" si="7"/>
        <v>-0.38248496729397419</v>
      </c>
      <c r="Z16" s="2">
        <f t="shared" si="8"/>
        <v>0.2936986337557056</v>
      </c>
      <c r="AA16" s="2">
        <f t="shared" si="26"/>
        <v>-0.51734957122119329</v>
      </c>
      <c r="AB16" s="2">
        <f t="shared" si="9"/>
        <v>-1.4414100460065329</v>
      </c>
      <c r="AC16" s="2">
        <f t="shared" si="10"/>
        <v>0.25174168607631958</v>
      </c>
      <c r="AD16" s="2">
        <f t="shared" si="27"/>
        <v>-0.92007211317089876</v>
      </c>
      <c r="AE16" s="1">
        <f t="shared" si="28"/>
        <v>-2.0693982848847735E-2</v>
      </c>
      <c r="AF16" s="1">
        <f t="shared" si="29"/>
        <v>-3.6802884526835958E-2</v>
      </c>
      <c r="AG16" s="1">
        <f t="shared" si="11"/>
        <v>14.615550971778529</v>
      </c>
      <c r="AH16" s="1">
        <f t="shared" si="12"/>
        <v>3.3742658151579752</v>
      </c>
      <c r="AI16" s="1">
        <f t="shared" si="13"/>
        <v>24.877709225695831</v>
      </c>
      <c r="AJ16" s="1">
        <f t="shared" si="14"/>
        <v>31.564478797176342</v>
      </c>
      <c r="AK16" s="1">
        <f t="shared" si="15"/>
        <v>16.799122743567619</v>
      </c>
      <c r="AL16" s="1">
        <f t="shared" si="16"/>
        <v>28.278723534960786</v>
      </c>
    </row>
    <row r="17" spans="1:38" x14ac:dyDescent="0.3">
      <c r="A17" s="1">
        <v>40</v>
      </c>
      <c r="B17" s="1">
        <v>15</v>
      </c>
      <c r="C17" s="1">
        <v>30</v>
      </c>
      <c r="D17" s="1">
        <v>35</v>
      </c>
      <c r="E17" s="1">
        <v>25</v>
      </c>
      <c r="F17" s="1">
        <f t="shared" si="17"/>
        <v>0.26166666666666666</v>
      </c>
      <c r="G17" s="1">
        <v>14</v>
      </c>
      <c r="H17" s="1">
        <f t="shared" si="18"/>
        <v>0.24434609527920614</v>
      </c>
      <c r="I17" s="1">
        <v>0.2</v>
      </c>
      <c r="J17" s="1">
        <v>0</v>
      </c>
      <c r="K17" s="1">
        <f t="shared" si="19"/>
        <v>0.24192189559966773</v>
      </c>
      <c r="L17" s="1">
        <f t="shared" si="0"/>
        <v>-1.6963709403906702</v>
      </c>
      <c r="M17" s="1">
        <f t="shared" si="1"/>
        <v>0.37293903163200492</v>
      </c>
      <c r="N17" s="1">
        <f t="shared" si="2"/>
        <v>-0.9387096461607658</v>
      </c>
      <c r="O17" s="1">
        <f t="shared" si="20"/>
        <v>1.2097410027304609</v>
      </c>
      <c r="P17" s="1">
        <f t="shared" si="21"/>
        <v>2.0088970949292118</v>
      </c>
      <c r="Q17" s="1">
        <f t="shared" si="3"/>
        <v>-1.1448362467374342</v>
      </c>
      <c r="R17" s="1">
        <f t="shared" si="4"/>
        <v>1.6724583850302062</v>
      </c>
      <c r="S17" s="1">
        <f t="shared" si="22"/>
        <v>-0.68452300935234178</v>
      </c>
      <c r="T17" s="1">
        <f t="shared" si="5"/>
        <v>-0.70480604508960942</v>
      </c>
      <c r="U17" s="1">
        <f t="shared" si="6"/>
        <v>1.4335357585973196</v>
      </c>
      <c r="V17" s="1">
        <f t="shared" si="23"/>
        <v>-0.49165571271081876</v>
      </c>
      <c r="W17" s="1">
        <f t="shared" si="24"/>
        <v>-0.13690460187046835</v>
      </c>
      <c r="X17" s="1">
        <f t="shared" si="25"/>
        <v>-9.8331142542163755E-2</v>
      </c>
      <c r="Y17" s="1">
        <f t="shared" si="7"/>
        <v>-0.33507873191905613</v>
      </c>
      <c r="Z17" s="2">
        <f t="shared" si="8"/>
        <v>0.31380685044007417</v>
      </c>
      <c r="AA17" s="2">
        <f t="shared" si="26"/>
        <v>-0.43196675676737667</v>
      </c>
      <c r="AB17" s="2">
        <f t="shared" si="9"/>
        <v>-1.3961197431031875</v>
      </c>
      <c r="AC17" s="2">
        <f t="shared" si="10"/>
        <v>0.26897730037720624</v>
      </c>
      <c r="AD17" s="2">
        <f t="shared" si="27"/>
        <v>-0.88164910376555383</v>
      </c>
      <c r="AE17" s="1">
        <f t="shared" si="28"/>
        <v>-1.727867027069507E-2</v>
      </c>
      <c r="AF17" s="1">
        <f t="shared" si="29"/>
        <v>-3.5265964150622157E-2</v>
      </c>
      <c r="AG17" s="1">
        <f t="shared" si="11"/>
        <v>14.554435894139948</v>
      </c>
      <c r="AH17" s="1">
        <f t="shared" si="12"/>
        <v>3.6288284339950159</v>
      </c>
      <c r="AI17" s="1">
        <f t="shared" si="13"/>
        <v>25.152287235124831</v>
      </c>
      <c r="AJ17" s="1">
        <f t="shared" si="14"/>
        <v>31.694564607385963</v>
      </c>
      <c r="AK17" s="1">
        <f t="shared" si="15"/>
        <v>17.035063633970644</v>
      </c>
      <c r="AL17" s="1">
        <f t="shared" si="16"/>
        <v>28.505453727960884</v>
      </c>
    </row>
    <row r="18" spans="1:38" x14ac:dyDescent="0.3">
      <c r="A18" s="1">
        <v>40</v>
      </c>
      <c r="B18" s="1">
        <v>15</v>
      </c>
      <c r="C18" s="1">
        <v>30</v>
      </c>
      <c r="D18" s="1">
        <v>35</v>
      </c>
      <c r="E18" s="1">
        <v>25</v>
      </c>
      <c r="F18" s="1">
        <f t="shared" si="17"/>
        <v>0.26166666666666666</v>
      </c>
      <c r="G18" s="1">
        <v>15</v>
      </c>
      <c r="H18" s="1">
        <f t="shared" si="18"/>
        <v>0.26179938779914941</v>
      </c>
      <c r="I18" s="1">
        <v>0.2</v>
      </c>
      <c r="J18" s="1">
        <v>0</v>
      </c>
      <c r="K18" s="1">
        <f t="shared" si="19"/>
        <v>0.25881904510252074</v>
      </c>
      <c r="L18" s="1">
        <f t="shared" si="0"/>
        <v>-1.7007408403775983</v>
      </c>
      <c r="M18" s="1">
        <f t="shared" si="1"/>
        <v>0.37876556494790914</v>
      </c>
      <c r="N18" s="1">
        <f t="shared" si="2"/>
        <v>-0.94370381757439792</v>
      </c>
      <c r="O18" s="1">
        <f t="shared" si="20"/>
        <v>1.1977847224281566</v>
      </c>
      <c r="P18" s="1">
        <f t="shared" si="21"/>
        <v>2.000418751419593</v>
      </c>
      <c r="Q18" s="1">
        <f t="shared" si="3"/>
        <v>-1.1502758574265459</v>
      </c>
      <c r="R18" s="1">
        <f t="shared" si="4"/>
        <v>1.6781070737726396</v>
      </c>
      <c r="S18" s="1">
        <f t="shared" si="22"/>
        <v>-0.68546034719974758</v>
      </c>
      <c r="T18" s="1">
        <f t="shared" si="5"/>
        <v>-0.69015754053415868</v>
      </c>
      <c r="U18" s="1">
        <f t="shared" si="6"/>
        <v>1.4383774918051193</v>
      </c>
      <c r="V18" s="1">
        <f t="shared" si="23"/>
        <v>-0.4798166993478411</v>
      </c>
      <c r="W18" s="1">
        <f t="shared" si="24"/>
        <v>-0.13709206943994953</v>
      </c>
      <c r="X18" s="1">
        <f t="shared" si="25"/>
        <v>-9.5963339869568232E-2</v>
      </c>
      <c r="Y18" s="1">
        <f t="shared" si="7"/>
        <v>-0.28838040811181298</v>
      </c>
      <c r="Z18" s="2">
        <f t="shared" si="8"/>
        <v>0.33339656324723699</v>
      </c>
      <c r="AA18" s="2">
        <f t="shared" si="26"/>
        <v>-0.34774992368308666</v>
      </c>
      <c r="AB18" s="2">
        <f t="shared" si="9"/>
        <v>-1.3510984369976327</v>
      </c>
      <c r="AC18" s="2">
        <f t="shared" si="10"/>
        <v>0.28576848278334621</v>
      </c>
      <c r="AD18" s="2">
        <f t="shared" si="27"/>
        <v>-0.84399398191873642</v>
      </c>
      <c r="AE18" s="1">
        <f t="shared" si="28"/>
        <v>-1.3909996947323469E-2</v>
      </c>
      <c r="AF18" s="1">
        <f t="shared" si="29"/>
        <v>-3.3759759276749464E-2</v>
      </c>
      <c r="AG18" s="1">
        <f t="shared" si="11"/>
        <v>14.488887394336025</v>
      </c>
      <c r="AH18" s="1">
        <f t="shared" si="12"/>
        <v>3.8822856765378111</v>
      </c>
      <c r="AI18" s="1">
        <f t="shared" si="13"/>
        <v>25.421535062667061</v>
      </c>
      <c r="AJ18" s="1">
        <f t="shared" si="14"/>
        <v>31.819307975990839</v>
      </c>
      <c r="AK18" s="1">
        <f t="shared" si="15"/>
        <v>17.266762648733188</v>
      </c>
      <c r="AL18" s="1">
        <f t="shared" si="16"/>
        <v>28.72747452812451</v>
      </c>
    </row>
    <row r="19" spans="1:38" x14ac:dyDescent="0.3">
      <c r="A19" s="1">
        <v>40</v>
      </c>
      <c r="B19" s="1">
        <v>15</v>
      </c>
      <c r="C19" s="1">
        <v>30</v>
      </c>
      <c r="D19" s="1">
        <v>35</v>
      </c>
      <c r="E19" s="1">
        <v>25</v>
      </c>
      <c r="F19" s="1">
        <f t="shared" si="17"/>
        <v>0.26166666666666666</v>
      </c>
      <c r="G19" s="1">
        <v>16</v>
      </c>
      <c r="H19" s="1">
        <f t="shared" si="18"/>
        <v>0.27925268031909273</v>
      </c>
      <c r="I19" s="1">
        <v>0.2</v>
      </c>
      <c r="J19" s="1">
        <v>0</v>
      </c>
      <c r="K19" s="1">
        <f t="shared" si="19"/>
        <v>0.27563735581699916</v>
      </c>
      <c r="L19" s="1">
        <f t="shared" si="0"/>
        <v>-1.7054049707283476</v>
      </c>
      <c r="M19" s="1">
        <f t="shared" si="1"/>
        <v>0.38498440541557488</v>
      </c>
      <c r="N19" s="1">
        <f t="shared" si="2"/>
        <v>-0.94903425226096871</v>
      </c>
      <c r="O19" s="1">
        <f t="shared" si="20"/>
        <v>1.1858175512322662</v>
      </c>
      <c r="P19" s="1">
        <f t="shared" si="21"/>
        <v>1.9921508445902849</v>
      </c>
      <c r="Q19" s="1">
        <f t="shared" si="3"/>
        <v>-1.1549072642713489</v>
      </c>
      <c r="R19" s="1">
        <f t="shared" si="4"/>
        <v>1.6840929528068098</v>
      </c>
      <c r="S19" s="1">
        <f t="shared" si="22"/>
        <v>-0.68577406154839116</v>
      </c>
      <c r="T19" s="1">
        <f t="shared" si="5"/>
        <v>-0.67490639129887153</v>
      </c>
      <c r="U19" s="1">
        <f t="shared" si="6"/>
        <v>1.4435082452629797</v>
      </c>
      <c r="V19" s="1">
        <f t="shared" si="23"/>
        <v>-0.4675459205125056</v>
      </c>
      <c r="W19" s="1">
        <f t="shared" si="24"/>
        <v>-0.13715481230967824</v>
      </c>
      <c r="X19" s="1">
        <f t="shared" si="25"/>
        <v>-9.3509184102501128E-2</v>
      </c>
      <c r="Y19" s="1">
        <f t="shared" si="7"/>
        <v>-0.24247981085171566</v>
      </c>
      <c r="Z19" s="2">
        <f t="shared" si="8"/>
        <v>0.3524418509501247</v>
      </c>
      <c r="AA19" s="2">
        <f t="shared" si="26"/>
        <v>-0.26484183085241209</v>
      </c>
      <c r="AB19" s="2">
        <f t="shared" si="9"/>
        <v>-1.3064246332309777</v>
      </c>
      <c r="AC19" s="2">
        <f t="shared" si="10"/>
        <v>0.30209301510010683</v>
      </c>
      <c r="AD19" s="2">
        <f t="shared" si="27"/>
        <v>-0.80718782191183547</v>
      </c>
      <c r="AE19" s="1">
        <f t="shared" si="28"/>
        <v>-1.0593673234096485E-2</v>
      </c>
      <c r="AF19" s="1">
        <f t="shared" si="29"/>
        <v>-3.2287512876473426E-2</v>
      </c>
      <c r="AG19" s="1">
        <f t="shared" si="11"/>
        <v>14.418925439074783</v>
      </c>
      <c r="AH19" s="1">
        <f t="shared" si="12"/>
        <v>4.1345603372549871</v>
      </c>
      <c r="AI19" s="1">
        <f t="shared" si="13"/>
        <v>25.685109415703508</v>
      </c>
      <c r="AJ19" s="1">
        <f t="shared" si="14"/>
        <v>31.938752442129289</v>
      </c>
      <c r="AK19" s="1">
        <f t="shared" si="15"/>
        <v>17.493921313245522</v>
      </c>
      <c r="AL19" s="1">
        <f t="shared" si="16"/>
        <v>28.944727615486563</v>
      </c>
    </row>
    <row r="20" spans="1:38" x14ac:dyDescent="0.3">
      <c r="A20" s="1">
        <v>40</v>
      </c>
      <c r="B20" s="1">
        <v>15</v>
      </c>
      <c r="C20" s="1">
        <v>30</v>
      </c>
      <c r="D20" s="1">
        <v>35</v>
      </c>
      <c r="E20" s="1">
        <v>25</v>
      </c>
      <c r="F20" s="1">
        <f t="shared" si="17"/>
        <v>0.26166666666666666</v>
      </c>
      <c r="G20" s="1">
        <v>17</v>
      </c>
      <c r="H20" s="1">
        <f t="shared" si="18"/>
        <v>0.29670597283903605</v>
      </c>
      <c r="I20" s="1">
        <v>0.2</v>
      </c>
      <c r="J20" s="1">
        <v>0</v>
      </c>
      <c r="K20" s="1">
        <f t="shared" si="19"/>
        <v>0.29237170472273677</v>
      </c>
      <c r="L20" s="1">
        <f t="shared" si="0"/>
        <v>-1.710361910703631</v>
      </c>
      <c r="M20" s="1">
        <f t="shared" si="1"/>
        <v>0.39159365871595297</v>
      </c>
      <c r="N20" s="1">
        <f t="shared" si="2"/>
        <v>-0.95469932651843559</v>
      </c>
      <c r="O20" s="1">
        <f t="shared" si="20"/>
        <v>1.1738502093831369</v>
      </c>
      <c r="P20" s="1">
        <f t="shared" si="21"/>
        <v>1.9841006734610867</v>
      </c>
      <c r="Q20" s="1">
        <f t="shared" si="3"/>
        <v>-1.1587451252150121</v>
      </c>
      <c r="R20" s="1">
        <f t="shared" si="4"/>
        <v>1.6904063078921907</v>
      </c>
      <c r="S20" s="1">
        <f t="shared" si="22"/>
        <v>-0.68548319998869378</v>
      </c>
      <c r="T20" s="1">
        <f t="shared" si="5"/>
        <v>-0.65907101621545416</v>
      </c>
      <c r="U20" s="1">
        <f t="shared" si="6"/>
        <v>1.4489196924790209</v>
      </c>
      <c r="V20" s="1">
        <f t="shared" si="23"/>
        <v>-0.45487063198638733</v>
      </c>
      <c r="W20" s="1">
        <f t="shared" si="24"/>
        <v>-0.13709663999773877</v>
      </c>
      <c r="X20" s="1">
        <f t="shared" si="25"/>
        <v>-9.0974126397277477E-2</v>
      </c>
      <c r="Y20" s="1">
        <f t="shared" si="7"/>
        <v>-0.1974600133557376</v>
      </c>
      <c r="Z20" s="2">
        <f t="shared" si="8"/>
        <v>0.370918716754708</v>
      </c>
      <c r="AA20" s="2">
        <f t="shared" si="26"/>
        <v>-0.1833749686795568</v>
      </c>
      <c r="AB20" s="2">
        <f t="shared" si="9"/>
        <v>-1.2621711611198156</v>
      </c>
      <c r="AC20" s="2">
        <f t="shared" si="10"/>
        <v>0.31793032864689286</v>
      </c>
      <c r="AD20" s="2">
        <f t="shared" si="27"/>
        <v>-0.7713015410043127</v>
      </c>
      <c r="AE20" s="1">
        <f t="shared" si="28"/>
        <v>-7.3349987471822732E-3</v>
      </c>
      <c r="AF20" s="1">
        <f t="shared" si="29"/>
        <v>-3.0852061640172512E-2</v>
      </c>
      <c r="AG20" s="1">
        <f t="shared" si="11"/>
        <v>14.344571339445531</v>
      </c>
      <c r="AH20" s="1">
        <f t="shared" si="12"/>
        <v>4.385575570841052</v>
      </c>
      <c r="AI20" s="1">
        <f t="shared" si="13"/>
        <v>25.942682899049252</v>
      </c>
      <c r="AJ20" s="1">
        <f t="shared" si="14"/>
        <v>32.052953622456037</v>
      </c>
      <c r="AK20" s="1">
        <f t="shared" si="15"/>
        <v>17.716251686040565</v>
      </c>
      <c r="AL20" s="1">
        <f t="shared" si="16"/>
        <v>29.157167599622426</v>
      </c>
    </row>
    <row r="21" spans="1:38" x14ac:dyDescent="0.3">
      <c r="A21" s="1">
        <v>40</v>
      </c>
      <c r="B21" s="1">
        <v>15</v>
      </c>
      <c r="C21" s="1">
        <v>30</v>
      </c>
      <c r="D21" s="1">
        <v>35</v>
      </c>
      <c r="E21" s="1">
        <v>25</v>
      </c>
      <c r="F21" s="1">
        <f t="shared" si="17"/>
        <v>0.26166666666666666</v>
      </c>
      <c r="G21" s="1">
        <v>18</v>
      </c>
      <c r="H21" s="1">
        <f t="shared" si="18"/>
        <v>0.31415926535897931</v>
      </c>
      <c r="I21" s="1">
        <v>0.2</v>
      </c>
      <c r="J21" s="1">
        <v>0</v>
      </c>
      <c r="K21" s="1">
        <f t="shared" si="19"/>
        <v>0.3090169943749474</v>
      </c>
      <c r="L21" s="1">
        <f t="shared" si="0"/>
        <v>-1.7156101503715129</v>
      </c>
      <c r="M21" s="1">
        <f t="shared" si="1"/>
        <v>0.39859131160646211</v>
      </c>
      <c r="N21" s="1">
        <f t="shared" si="2"/>
        <v>-0.96069731471030062</v>
      </c>
      <c r="O21" s="1">
        <f t="shared" si="20"/>
        <v>1.1618930721467819</v>
      </c>
      <c r="P21" s="1">
        <f t="shared" si="21"/>
        <v>1.9762750550448425</v>
      </c>
      <c r="Q21" s="1">
        <f t="shared" si="3"/>
        <v>-1.1618054871128067</v>
      </c>
      <c r="R21" s="1">
        <f t="shared" si="4"/>
        <v>1.6970370229261742</v>
      </c>
      <c r="S21" s="1">
        <f t="shared" si="22"/>
        <v>-0.6846082150344156</v>
      </c>
      <c r="T21" s="1">
        <f t="shared" si="5"/>
        <v>-0.64267099538246597</v>
      </c>
      <c r="U21" s="1">
        <f t="shared" si="6"/>
        <v>1.4546031625081492</v>
      </c>
      <c r="V21" s="1">
        <f t="shared" si="23"/>
        <v>-0.44181878050802426</v>
      </c>
      <c r="W21" s="1">
        <f t="shared" si="24"/>
        <v>-0.13692164300688311</v>
      </c>
      <c r="X21" s="1">
        <f t="shared" si="25"/>
        <v>-8.8363756101604851E-2</v>
      </c>
      <c r="Y21" s="1">
        <f t="shared" si="7"/>
        <v>-0.15339705919059354</v>
      </c>
      <c r="Z21" s="2">
        <f t="shared" si="8"/>
        <v>0.38880510990071693</v>
      </c>
      <c r="AA21" s="2">
        <f t="shared" si="26"/>
        <v>-0.10347112786298862</v>
      </c>
      <c r="AB21" s="2">
        <f t="shared" si="9"/>
        <v>-1.2184049265006842</v>
      </c>
      <c r="AC21" s="2">
        <f t="shared" si="10"/>
        <v>0.33326152277204341</v>
      </c>
      <c r="AD21" s="2">
        <f t="shared" si="27"/>
        <v>-0.73639584632299449</v>
      </c>
      <c r="AE21" s="1">
        <f t="shared" si="28"/>
        <v>-4.1388451145195453E-3</v>
      </c>
      <c r="AF21" s="1">
        <f t="shared" si="29"/>
        <v>-2.9455833852919784E-2</v>
      </c>
      <c r="AG21" s="1">
        <f t="shared" si="11"/>
        <v>14.265847744427303</v>
      </c>
      <c r="AH21" s="1">
        <f t="shared" si="12"/>
        <v>4.6352549156242109</v>
      </c>
      <c r="AI21" s="1">
        <f t="shared" si="13"/>
        <v>26.193944958013244</v>
      </c>
      <c r="AJ21" s="1">
        <f t="shared" si="14"/>
        <v>32.161978237938541</v>
      </c>
      <c r="AK21" s="1">
        <f t="shared" si="15"/>
        <v>17.933477331504726</v>
      </c>
      <c r="AL21" s="1">
        <f t="shared" si="16"/>
        <v>29.364761445516677</v>
      </c>
    </row>
    <row r="22" spans="1:38" x14ac:dyDescent="0.3">
      <c r="A22" s="1">
        <v>40</v>
      </c>
      <c r="B22" s="1">
        <v>15</v>
      </c>
      <c r="C22" s="1">
        <v>30</v>
      </c>
      <c r="D22" s="1">
        <v>35</v>
      </c>
      <c r="E22" s="1">
        <v>25</v>
      </c>
      <c r="F22" s="1">
        <f t="shared" si="17"/>
        <v>0.26166666666666666</v>
      </c>
      <c r="G22" s="1">
        <v>19</v>
      </c>
      <c r="H22" s="1">
        <f t="shared" si="18"/>
        <v>0.33161255787892263</v>
      </c>
      <c r="I22" s="1">
        <v>0.2</v>
      </c>
      <c r="J22" s="1">
        <v>0</v>
      </c>
      <c r="K22" s="1">
        <f t="shared" si="19"/>
        <v>0.3255681544571567</v>
      </c>
      <c r="L22" s="1">
        <f t="shared" si="0"/>
        <v>-1.7211480910673496</v>
      </c>
      <c r="M22" s="1">
        <f t="shared" si="1"/>
        <v>0.40597523253424428</v>
      </c>
      <c r="N22" s="1">
        <f t="shared" si="2"/>
        <v>-0.96702638979125677</v>
      </c>
      <c r="O22" s="1">
        <f t="shared" si="20"/>
        <v>1.1499561469248447</v>
      </c>
      <c r="P22" s="1">
        <f t="shared" si="21"/>
        <v>1.9686803139224216</v>
      </c>
      <c r="Q22" s="1">
        <f t="shared" si="3"/>
        <v>-1.1641056611511584</v>
      </c>
      <c r="R22" s="1">
        <f t="shared" si="4"/>
        <v>1.7039746139981626</v>
      </c>
      <c r="S22" s="1">
        <f t="shared" si="22"/>
        <v>-0.68317077706910823</v>
      </c>
      <c r="T22" s="1">
        <f t="shared" si="5"/>
        <v>-0.62572696160709973</v>
      </c>
      <c r="U22" s="1">
        <f t="shared" si="6"/>
        <v>1.4605496691412827</v>
      </c>
      <c r="V22" s="1">
        <f t="shared" si="23"/>
        <v>-0.42841881712587726</v>
      </c>
      <c r="W22" s="1">
        <f t="shared" si="24"/>
        <v>-0.13663415541382165</v>
      </c>
      <c r="X22" s="1">
        <f t="shared" si="25"/>
        <v>-8.568376342517546E-2</v>
      </c>
      <c r="Y22" s="1">
        <f t="shared" si="7"/>
        <v>-0.11035975971417367</v>
      </c>
      <c r="Z22" s="2">
        <f t="shared" si="8"/>
        <v>0.40608093370995413</v>
      </c>
      <c r="AA22" s="2">
        <f t="shared" si="26"/>
        <v>-2.524109744082198E-2</v>
      </c>
      <c r="AB22" s="2">
        <f t="shared" si="9"/>
        <v>-1.1751867375827965</v>
      </c>
      <c r="AC22" s="2">
        <f t="shared" si="10"/>
        <v>0.3480693717513893</v>
      </c>
      <c r="AD22" s="2">
        <f t="shared" si="27"/>
        <v>-0.70252131148856178</v>
      </c>
      <c r="AE22" s="1">
        <f t="shared" si="28"/>
        <v>-1.0096438976328794E-3</v>
      </c>
      <c r="AF22" s="1">
        <f t="shared" si="29"/>
        <v>-2.8100852459542476E-2</v>
      </c>
      <c r="AG22" s="1">
        <f t="shared" si="11"/>
        <v>14.182778633989752</v>
      </c>
      <c r="AH22" s="1">
        <f t="shared" si="12"/>
        <v>4.8835223168573503</v>
      </c>
      <c r="AI22" s="1">
        <f t="shared" si="13"/>
        <v>26.438602673900846</v>
      </c>
      <c r="AJ22" s="1">
        <f t="shared" si="14"/>
        <v>32.26590309542987</v>
      </c>
      <c r="AK22" s="1">
        <f t="shared" si="15"/>
        <v>18.145334183454704</v>
      </c>
      <c r="AL22" s="1">
        <f t="shared" si="16"/>
        <v>29.567487831284012</v>
      </c>
    </row>
    <row r="23" spans="1:38" x14ac:dyDescent="0.3">
      <c r="A23" s="1">
        <v>40</v>
      </c>
      <c r="B23" s="1">
        <v>15</v>
      </c>
      <c r="C23" s="1">
        <v>30</v>
      </c>
      <c r="D23" s="1">
        <v>35</v>
      </c>
      <c r="E23" s="1">
        <v>25</v>
      </c>
      <c r="F23" s="1">
        <f t="shared" si="17"/>
        <v>0.26166666666666666</v>
      </c>
      <c r="G23" s="1">
        <v>20</v>
      </c>
      <c r="H23" s="1">
        <f t="shared" si="18"/>
        <v>0.3490658503988659</v>
      </c>
      <c r="I23" s="1">
        <v>0.2</v>
      </c>
      <c r="J23" s="1">
        <v>0</v>
      </c>
      <c r="K23" s="1">
        <f t="shared" si="19"/>
        <v>0.34202014332566871</v>
      </c>
      <c r="L23" s="1">
        <f t="shared" si="0"/>
        <v>-1.7269740458807581</v>
      </c>
      <c r="M23" s="1">
        <f t="shared" si="1"/>
        <v>0.41374317228545565</v>
      </c>
      <c r="N23" s="1">
        <f t="shared" si="2"/>
        <v>-0.97368462386372356</v>
      </c>
      <c r="O23" s="1">
        <f t="shared" si="20"/>
        <v>1.1380490536333963</v>
      </c>
      <c r="P23" s="1">
        <f t="shared" si="21"/>
        <v>1.9613222750354724</v>
      </c>
      <c r="Q23" s="1">
        <f t="shared" si="3"/>
        <v>-1.16566409545969</v>
      </c>
      <c r="R23" s="1">
        <f t="shared" si="4"/>
        <v>1.7112082634715839</v>
      </c>
      <c r="S23" s="1">
        <f t="shared" si="22"/>
        <v>-0.68119358721121959</v>
      </c>
      <c r="T23" s="1">
        <f t="shared" si="5"/>
        <v>-0.60826048945039868</v>
      </c>
      <c r="U23" s="1">
        <f t="shared" si="6"/>
        <v>1.4667499401185005</v>
      </c>
      <c r="V23" s="1">
        <f t="shared" si="23"/>
        <v>-0.41469951544791378</v>
      </c>
      <c r="W23" s="1">
        <f t="shared" si="24"/>
        <v>-0.13623871744224392</v>
      </c>
      <c r="X23" s="1">
        <f t="shared" si="25"/>
        <v>-8.2939903089582767E-2</v>
      </c>
      <c r="Y23" s="1">
        <f t="shared" si="7"/>
        <v>-6.8409574461470779E-2</v>
      </c>
      <c r="Z23" s="2">
        <f t="shared" si="8"/>
        <v>0.42272804087999383</v>
      </c>
      <c r="AA23" s="2">
        <f t="shared" si="26"/>
        <v>5.1215512265288698E-2</v>
      </c>
      <c r="AB23" s="2">
        <f t="shared" si="9"/>
        <v>-1.1325712018651561</v>
      </c>
      <c r="AC23" s="2">
        <f t="shared" si="10"/>
        <v>0.36233832075428035</v>
      </c>
      <c r="AD23" s="2">
        <f t="shared" si="27"/>
        <v>-0.66971857230195853</v>
      </c>
      <c r="AE23" s="1">
        <f t="shared" si="28"/>
        <v>2.0486204906115485E-3</v>
      </c>
      <c r="AF23" s="1">
        <f t="shared" si="29"/>
        <v>-2.6788742892078346E-2</v>
      </c>
      <c r="AG23" s="1">
        <f t="shared" si="11"/>
        <v>14.095389311788626</v>
      </c>
      <c r="AH23" s="1">
        <f t="shared" si="12"/>
        <v>5.130302149885031</v>
      </c>
      <c r="AI23" s="1">
        <f t="shared" si="13"/>
        <v>26.676381411674317</v>
      </c>
      <c r="AJ23" s="1">
        <f t="shared" si="14"/>
        <v>32.364814037976835</v>
      </c>
      <c r="AK23" s="1">
        <f t="shared" si="15"/>
        <v>18.351571296340349</v>
      </c>
      <c r="AL23" s="1">
        <f t="shared" si="16"/>
        <v>29.765336448914887</v>
      </c>
    </row>
    <row r="24" spans="1:38" x14ac:dyDescent="0.3">
      <c r="A24" s="1">
        <v>40</v>
      </c>
      <c r="B24" s="1">
        <v>15</v>
      </c>
      <c r="C24" s="1">
        <v>30</v>
      </c>
      <c r="D24" s="1">
        <v>35</v>
      </c>
      <c r="E24" s="1">
        <v>25</v>
      </c>
      <c r="F24" s="1">
        <f t="shared" si="17"/>
        <v>0.26166666666666666</v>
      </c>
      <c r="G24" s="1">
        <v>21</v>
      </c>
      <c r="H24" s="1">
        <f t="shared" si="18"/>
        <v>0.36651914291880922</v>
      </c>
      <c r="I24" s="1">
        <v>0.2</v>
      </c>
      <c r="J24" s="1">
        <v>0</v>
      </c>
      <c r="K24" s="1">
        <f t="shared" si="19"/>
        <v>0.35836794954530027</v>
      </c>
      <c r="L24" s="1">
        <f t="shared" si="0"/>
        <v>-1.7330862401694649</v>
      </c>
      <c r="M24" s="1">
        <f t="shared" si="1"/>
        <v>0.42189276467039782</v>
      </c>
      <c r="N24" s="1">
        <f t="shared" si="2"/>
        <v>-0.9806699887651027</v>
      </c>
      <c r="O24" s="1">
        <f t="shared" si="20"/>
        <v>1.1261810083320043</v>
      </c>
      <c r="P24" s="1">
        <f t="shared" si="21"/>
        <v>1.9542062595947509</v>
      </c>
      <c r="Q24" s="1">
        <f t="shared" si="3"/>
        <v>-1.1665002463333796</v>
      </c>
      <c r="R24" s="1">
        <f t="shared" si="4"/>
        <v>1.7187268538789997</v>
      </c>
      <c r="S24" s="1">
        <f t="shared" si="22"/>
        <v>-0.67870019235499912</v>
      </c>
      <c r="T24" s="1">
        <f t="shared" si="5"/>
        <v>-0.59029398309112513</v>
      </c>
      <c r="U24" s="1">
        <f t="shared" si="6"/>
        <v>1.4731944461819995</v>
      </c>
      <c r="V24" s="1">
        <f t="shared" si="23"/>
        <v>-0.40068979666666471</v>
      </c>
      <c r="W24" s="1">
        <f t="shared" si="24"/>
        <v>-0.13574003847099983</v>
      </c>
      <c r="X24" s="1">
        <f t="shared" si="25"/>
        <v>-8.0137959333332953E-2</v>
      </c>
      <c r="Y24" s="1">
        <f t="shared" si="7"/>
        <v>-2.7600570772798205E-2</v>
      </c>
      <c r="Z24" s="2">
        <f t="shared" si="8"/>
        <v>0.4387302169326065</v>
      </c>
      <c r="AA24" s="2">
        <f t="shared" si="26"/>
        <v>0.12581032809787887</v>
      </c>
      <c r="AB24" s="2">
        <f t="shared" si="9"/>
        <v>-1.0906066909449146</v>
      </c>
      <c r="AC24" s="2">
        <f t="shared" si="10"/>
        <v>0.37605447165651984</v>
      </c>
      <c r="AD24" s="2">
        <f t="shared" si="27"/>
        <v>-0.63801862924288721</v>
      </c>
      <c r="AE24" s="1">
        <f t="shared" si="28"/>
        <v>5.0324131239151554E-3</v>
      </c>
      <c r="AF24" s="1">
        <f t="shared" si="29"/>
        <v>-2.5520745169715493E-2</v>
      </c>
      <c r="AG24" s="1">
        <f t="shared" si="11"/>
        <v>14.003706397458027</v>
      </c>
      <c r="AH24" s="1">
        <f t="shared" si="12"/>
        <v>5.3755192431795038</v>
      </c>
      <c r="AI24" s="1">
        <f t="shared" si="13"/>
        <v>26.907025321510361</v>
      </c>
      <c r="AJ24" s="1">
        <f t="shared" si="14"/>
        <v>32.458804877389269</v>
      </c>
      <c r="AK24" s="1">
        <f t="shared" si="15"/>
        <v>18.551951482556667</v>
      </c>
      <c r="AL24" s="1">
        <f t="shared" si="16"/>
        <v>29.958307259307293</v>
      </c>
    </row>
    <row r="25" spans="1:38" x14ac:dyDescent="0.3">
      <c r="A25" s="1">
        <v>40</v>
      </c>
      <c r="B25" s="1">
        <v>15</v>
      </c>
      <c r="C25" s="1">
        <v>30</v>
      </c>
      <c r="D25" s="1">
        <v>35</v>
      </c>
      <c r="E25" s="1">
        <v>25</v>
      </c>
      <c r="F25" s="1">
        <f t="shared" si="17"/>
        <v>0.26166666666666666</v>
      </c>
      <c r="G25" s="1">
        <v>22</v>
      </c>
      <c r="H25" s="1">
        <f t="shared" si="18"/>
        <v>0.38397243543875248</v>
      </c>
      <c r="I25" s="1">
        <v>0.2</v>
      </c>
      <c r="J25" s="1">
        <v>0</v>
      </c>
      <c r="K25" s="1">
        <f t="shared" si="19"/>
        <v>0.37460659341591201</v>
      </c>
      <c r="L25" s="1">
        <f t="shared" si="0"/>
        <v>-1.7394828120998791</v>
      </c>
      <c r="M25" s="1">
        <f t="shared" si="1"/>
        <v>0.43042152724428351</v>
      </c>
      <c r="N25" s="1">
        <f t="shared" si="2"/>
        <v>-0.98798035668557627</v>
      </c>
      <c r="O25" s="1">
        <f t="shared" si="20"/>
        <v>1.1143608100468994</v>
      </c>
      <c r="P25" s="1">
        <f t="shared" si="21"/>
        <v>1.9473370839711301</v>
      </c>
      <c r="Q25" s="1">
        <f t="shared" si="3"/>
        <v>-1.1666344494072314</v>
      </c>
      <c r="R25" s="1">
        <f t="shared" si="4"/>
        <v>1.7265190014321521</v>
      </c>
      <c r="S25" s="1">
        <f t="shared" si="22"/>
        <v>-0.6757148044356911</v>
      </c>
      <c r="T25" s="1">
        <f t="shared" si="5"/>
        <v>-0.57185056415944169</v>
      </c>
      <c r="U25" s="1">
        <f t="shared" si="6"/>
        <v>1.4798734297989879</v>
      </c>
      <c r="V25" s="1">
        <f t="shared" si="23"/>
        <v>-0.38641856299637495</v>
      </c>
      <c r="W25" s="1">
        <f t="shared" si="24"/>
        <v>-0.13514296088713823</v>
      </c>
      <c r="X25" s="1">
        <f t="shared" si="25"/>
        <v>-7.7283712599274995E-2</v>
      </c>
      <c r="Y25" s="1">
        <f t="shared" si="7"/>
        <v>1.20205421641153E-2</v>
      </c>
      <c r="Z25" s="2">
        <f t="shared" si="8"/>
        <v>0.45407315281229077</v>
      </c>
      <c r="AA25" s="2">
        <f t="shared" si="26"/>
        <v>0.19846616179279225</v>
      </c>
      <c r="AB25" s="2">
        <f t="shared" si="9"/>
        <v>-1.0493353690785152</v>
      </c>
      <c r="AC25" s="2">
        <f t="shared" si="10"/>
        <v>0.38920555955339203</v>
      </c>
      <c r="AD25" s="2">
        <f t="shared" si="27"/>
        <v>-0.60744324341832179</v>
      </c>
      <c r="AE25" s="1">
        <f t="shared" si="28"/>
        <v>7.9386464717116911E-3</v>
      </c>
      <c r="AF25" s="1">
        <f t="shared" si="29"/>
        <v>-2.4297729736732877E-2</v>
      </c>
      <c r="AG25" s="1">
        <f t="shared" si="11"/>
        <v>13.90775781850181</v>
      </c>
      <c r="AH25" s="1">
        <f t="shared" si="12"/>
        <v>5.6190989012386803</v>
      </c>
      <c r="AI25" s="1">
        <f t="shared" si="13"/>
        <v>27.130297697839566</v>
      </c>
      <c r="AJ25" s="1">
        <f t="shared" si="14"/>
        <v>32.547976321943068</v>
      </c>
      <c r="AK25" s="1">
        <f t="shared" si="15"/>
        <v>18.746251835974647</v>
      </c>
      <c r="AL25" s="1">
        <f t="shared" si="16"/>
        <v>30.146409712717372</v>
      </c>
    </row>
    <row r="26" spans="1:38" x14ac:dyDescent="0.3">
      <c r="A26" s="1">
        <v>40</v>
      </c>
      <c r="B26" s="1">
        <v>15</v>
      </c>
      <c r="C26" s="1">
        <v>30</v>
      </c>
      <c r="D26" s="1">
        <v>35</v>
      </c>
      <c r="E26" s="1">
        <v>25</v>
      </c>
      <c r="F26" s="1">
        <f t="shared" si="17"/>
        <v>0.26166666666666666</v>
      </c>
      <c r="G26" s="1">
        <v>23</v>
      </c>
      <c r="H26" s="1">
        <f t="shared" si="18"/>
        <v>0.4014257279586958</v>
      </c>
      <c r="I26" s="1">
        <v>0.2</v>
      </c>
      <c r="J26" s="1">
        <v>0</v>
      </c>
      <c r="K26" s="1">
        <f t="shared" si="19"/>
        <v>0.39073112848927377</v>
      </c>
      <c r="L26" s="1">
        <f t="shared" si="0"/>
        <v>-1.746161813214226</v>
      </c>
      <c r="M26" s="1">
        <f t="shared" si="1"/>
        <v>0.43932686206341298</v>
      </c>
      <c r="N26" s="1">
        <f t="shared" si="2"/>
        <v>-0.99561350081625855</v>
      </c>
      <c r="O26" s="1">
        <f t="shared" si="20"/>
        <v>1.1025968306983023</v>
      </c>
      <c r="P26" s="1">
        <f t="shared" si="21"/>
        <v>1.9407190614100294</v>
      </c>
      <c r="Q26" s="1">
        <f t="shared" si="3"/>
        <v>-1.1660877920332333</v>
      </c>
      <c r="R26" s="1">
        <f t="shared" si="4"/>
        <v>1.7345730889667377</v>
      </c>
      <c r="S26" s="1">
        <f t="shared" si="22"/>
        <v>-0.67226212573599675</v>
      </c>
      <c r="T26" s="1">
        <f t="shared" si="5"/>
        <v>-0.55295396061217295</v>
      </c>
      <c r="U26" s="1">
        <f t="shared" si="6"/>
        <v>1.4867769334000611</v>
      </c>
      <c r="V26" s="1">
        <f t="shared" si="23"/>
        <v>-0.37191454090402165</v>
      </c>
      <c r="W26" s="1">
        <f t="shared" si="24"/>
        <v>-0.13445242514719935</v>
      </c>
      <c r="X26" s="1">
        <f t="shared" si="25"/>
        <v>-7.4382908180804327E-2</v>
      </c>
      <c r="Y26" s="1">
        <f t="shared" si="7"/>
        <v>5.0414310608212887E-2</v>
      </c>
      <c r="Z26" s="2">
        <f t="shared" si="8"/>
        <v>0.46874440769139381</v>
      </c>
      <c r="AA26" s="2">
        <f t="shared" si="26"/>
        <v>0.26911685614934888</v>
      </c>
      <c r="AB26" s="2">
        <f t="shared" si="9"/>
        <v>-1.0087932805671778</v>
      </c>
      <c r="AC26" s="2">
        <f t="shared" si="10"/>
        <v>0.40178092087833772</v>
      </c>
      <c r="AD26" s="2">
        <f t="shared" si="27"/>
        <v>-0.57800541192784183</v>
      </c>
      <c r="AE26" s="1">
        <f t="shared" si="28"/>
        <v>1.0764674245973957E-2</v>
      </c>
      <c r="AF26" s="1">
        <f t="shared" si="29"/>
        <v>-2.3120216477113677E-2</v>
      </c>
      <c r="AG26" s="1">
        <f t="shared" si="11"/>
        <v>13.807572801786606</v>
      </c>
      <c r="AH26" s="1">
        <f t="shared" si="12"/>
        <v>5.8609669273391063</v>
      </c>
      <c r="AI26" s="1">
        <f t="shared" si="13"/>
        <v>27.345981201094531</v>
      </c>
      <c r="AJ26" s="1">
        <f t="shared" si="14"/>
        <v>32.632434911249682</v>
      </c>
      <c r="AK26" s="1">
        <f t="shared" si="15"/>
        <v>18.934264143303267</v>
      </c>
      <c r="AL26" s="1">
        <f t="shared" si="16"/>
        <v>30.329661945439646</v>
      </c>
    </row>
    <row r="27" spans="1:38" x14ac:dyDescent="0.3">
      <c r="A27" s="1">
        <v>40</v>
      </c>
      <c r="B27" s="1">
        <v>15</v>
      </c>
      <c r="C27" s="1">
        <v>30</v>
      </c>
      <c r="D27" s="1">
        <v>35</v>
      </c>
      <c r="E27" s="1">
        <v>25</v>
      </c>
      <c r="F27" s="1">
        <f t="shared" si="17"/>
        <v>0.26166666666666666</v>
      </c>
      <c r="G27" s="1">
        <v>24</v>
      </c>
      <c r="H27" s="1">
        <f t="shared" si="18"/>
        <v>0.41887902047863912</v>
      </c>
      <c r="I27" s="1">
        <v>0.2</v>
      </c>
      <c r="J27" s="1">
        <v>0</v>
      </c>
      <c r="K27" s="1">
        <f t="shared" si="19"/>
        <v>0.40673664307580021</v>
      </c>
      <c r="L27" s="1">
        <f t="shared" si="0"/>
        <v>-1.7531212090240658</v>
      </c>
      <c r="M27" s="1">
        <f t="shared" si="1"/>
        <v>0.4486060564765324</v>
      </c>
      <c r="N27" s="1">
        <f t="shared" si="2"/>
        <v>-1.0035670960275036</v>
      </c>
      <c r="O27" s="1">
        <f t="shared" si="20"/>
        <v>1.0908970080124094</v>
      </c>
      <c r="P27" s="1">
        <f t="shared" si="21"/>
        <v>1.9343560063881668</v>
      </c>
      <c r="Q27" s="1">
        <f t="shared" si="3"/>
        <v>-1.1648819880025072</v>
      </c>
      <c r="R27" s="1">
        <f t="shared" si="4"/>
        <v>1.7428772981604719</v>
      </c>
      <c r="S27" s="1">
        <f t="shared" si="22"/>
        <v>-0.66836718180447208</v>
      </c>
      <c r="T27" s="1">
        <f t="shared" si="5"/>
        <v>-0.53362839762980618</v>
      </c>
      <c r="U27" s="1">
        <f t="shared" si="6"/>
        <v>1.4938948269946906</v>
      </c>
      <c r="V27" s="1">
        <f t="shared" si="23"/>
        <v>-0.35720613525606831</v>
      </c>
      <c r="W27" s="1">
        <f t="shared" si="24"/>
        <v>-0.13367343636089443</v>
      </c>
      <c r="X27" s="1">
        <f t="shared" si="25"/>
        <v>-7.1441227051213668E-2</v>
      </c>
      <c r="Y27" s="1">
        <f t="shared" si="7"/>
        <v>8.7548371357366372E-2</v>
      </c>
      <c r="Z27" s="2">
        <f t="shared" si="8"/>
        <v>0.48273336307561754</v>
      </c>
      <c r="AA27" s="2">
        <f t="shared" si="26"/>
        <v>0.33770703974178157</v>
      </c>
      <c r="AB27" s="2">
        <f t="shared" si="9"/>
        <v>-0.96901049042808729</v>
      </c>
      <c r="AC27" s="2">
        <f t="shared" si="10"/>
        <v>0.41377145406481497</v>
      </c>
      <c r="AD27" s="2">
        <f t="shared" si="27"/>
        <v>-0.54970990835704225</v>
      </c>
      <c r="AE27" s="1">
        <f t="shared" si="28"/>
        <v>1.3508281589671265E-2</v>
      </c>
      <c r="AF27" s="1">
        <f t="shared" si="29"/>
        <v>-2.1988396334281693E-2</v>
      </c>
      <c r="AG27" s="1">
        <f t="shared" si="11"/>
        <v>13.703181864639014</v>
      </c>
      <c r="AH27" s="1">
        <f t="shared" si="12"/>
        <v>6.1010496461370032</v>
      </c>
      <c r="AI27" s="1">
        <f t="shared" si="13"/>
        <v>27.553877948811625</v>
      </c>
      <c r="AJ27" s="1">
        <f t="shared" si="14"/>
        <v>32.712291969333521</v>
      </c>
      <c r="AK27" s="1">
        <f t="shared" si="15"/>
        <v>19.115795186250303</v>
      </c>
      <c r="AL27" s="1">
        <f t="shared" si="16"/>
        <v>30.508089963035648</v>
      </c>
    </row>
    <row r="28" spans="1:38" x14ac:dyDescent="0.3">
      <c r="A28" s="1">
        <v>40</v>
      </c>
      <c r="B28" s="1">
        <v>15</v>
      </c>
      <c r="C28" s="1">
        <v>30</v>
      </c>
      <c r="D28" s="1">
        <v>35</v>
      </c>
      <c r="E28" s="1">
        <v>25</v>
      </c>
      <c r="F28" s="1">
        <f t="shared" si="17"/>
        <v>0.26166666666666666</v>
      </c>
      <c r="G28" s="1">
        <v>25</v>
      </c>
      <c r="H28" s="1">
        <f t="shared" si="18"/>
        <v>0.43633231299858238</v>
      </c>
      <c r="I28" s="1">
        <v>0.2</v>
      </c>
      <c r="J28" s="1">
        <v>0</v>
      </c>
      <c r="K28" s="1">
        <f t="shared" si="19"/>
        <v>0.42261826174069944</v>
      </c>
      <c r="L28" s="1">
        <f t="shared" si="0"/>
        <v>-1.7603588796300165</v>
      </c>
      <c r="M28" s="1">
        <f t="shared" si="1"/>
        <v>0.45825628395113349</v>
      </c>
      <c r="N28" s="1">
        <f t="shared" si="2"/>
        <v>-1.0118387195771619</v>
      </c>
      <c r="O28" s="1">
        <f t="shared" si="20"/>
        <v>1.0792688412733036</v>
      </c>
      <c r="P28" s="1">
        <f t="shared" si="21"/>
        <v>1.9282512414142032</v>
      </c>
      <c r="Q28" s="1">
        <f t="shared" si="3"/>
        <v>-1.163039255638064</v>
      </c>
      <c r="R28" s="1">
        <f t="shared" si="4"/>
        <v>1.7514196408822973</v>
      </c>
      <c r="S28" s="1">
        <f t="shared" si="22"/>
        <v>-0.66405516330293635</v>
      </c>
      <c r="T28" s="1">
        <f t="shared" si="5"/>
        <v>-0.51389849141468424</v>
      </c>
      <c r="U28" s="1">
        <f t="shared" si="6"/>
        <v>1.5012168350419695</v>
      </c>
      <c r="V28" s="1">
        <f t="shared" si="23"/>
        <v>-0.34232129524467875</v>
      </c>
      <c r="W28" s="1">
        <f t="shared" si="24"/>
        <v>-0.13281103266058727</v>
      </c>
      <c r="X28" s="1">
        <f t="shared" si="25"/>
        <v>-6.8464259048935758E-2</v>
      </c>
      <c r="Y28" s="1">
        <f t="shared" si="7"/>
        <v>0.12339723160527738</v>
      </c>
      <c r="Z28" s="2">
        <f t="shared" si="8"/>
        <v>0.49603116931891356</v>
      </c>
      <c r="AA28" s="2">
        <f t="shared" si="26"/>
        <v>0.40419180089468787</v>
      </c>
      <c r="AB28" s="2">
        <f t="shared" si="9"/>
        <v>-0.93001127238021908</v>
      </c>
      <c r="AC28" s="2">
        <f t="shared" si="10"/>
        <v>0.42516957370192598</v>
      </c>
      <c r="AD28" s="2">
        <f t="shared" si="27"/>
        <v>-0.52255387423097777</v>
      </c>
      <c r="AE28" s="1">
        <f t="shared" si="28"/>
        <v>1.6167672035787516E-2</v>
      </c>
      <c r="AF28" s="1">
        <f t="shared" si="29"/>
        <v>-2.0902154969239115E-2</v>
      </c>
      <c r="AG28" s="1">
        <f t="shared" si="11"/>
        <v>13.59461680554975</v>
      </c>
      <c r="AH28" s="1">
        <f t="shared" si="12"/>
        <v>6.3392739261104918</v>
      </c>
      <c r="AI28" s="1">
        <f t="shared" si="13"/>
        <v>27.753809483917664</v>
      </c>
      <c r="AJ28" s="1">
        <f t="shared" si="14"/>
        <v>32.787662585854072</v>
      </c>
      <c r="AK28" s="1">
        <f t="shared" si="15"/>
        <v>19.290666938642961</v>
      </c>
      <c r="AL28" s="1">
        <f t="shared" si="16"/>
        <v>30.681726819795813</v>
      </c>
    </row>
    <row r="29" spans="1:38" x14ac:dyDescent="0.3">
      <c r="A29" s="1">
        <v>40</v>
      </c>
      <c r="B29" s="1">
        <v>15</v>
      </c>
      <c r="C29" s="1">
        <v>30</v>
      </c>
      <c r="D29" s="1">
        <v>35</v>
      </c>
      <c r="E29" s="1">
        <v>25</v>
      </c>
      <c r="F29" s="1">
        <f t="shared" si="17"/>
        <v>0.26166666666666666</v>
      </c>
      <c r="G29" s="1">
        <v>26</v>
      </c>
      <c r="H29" s="1">
        <f t="shared" si="18"/>
        <v>0.4537856055185257</v>
      </c>
      <c r="I29" s="1">
        <v>0.2</v>
      </c>
      <c r="J29" s="1">
        <v>0</v>
      </c>
      <c r="K29" s="1">
        <f t="shared" si="19"/>
        <v>0.4383711467890774</v>
      </c>
      <c r="L29" s="1">
        <f t="shared" si="0"/>
        <v>-1.7678726203674995</v>
      </c>
      <c r="M29" s="1">
        <f t="shared" si="1"/>
        <v>0.46827460493444417</v>
      </c>
      <c r="N29" s="1">
        <f t="shared" si="2"/>
        <v>-1.0204258518485709</v>
      </c>
      <c r="O29" s="1">
        <f t="shared" si="20"/>
        <v>1.0677193897493209</v>
      </c>
      <c r="P29" s="1">
        <f t="shared" si="21"/>
        <v>1.9224076060619868</v>
      </c>
      <c r="Q29" s="1">
        <f t="shared" si="3"/>
        <v>-1.1605822001590527</v>
      </c>
      <c r="R29" s="1">
        <f t="shared" si="4"/>
        <v>1.7601879895498975</v>
      </c>
      <c r="S29" s="1">
        <f t="shared" si="22"/>
        <v>-0.65935127784608294</v>
      </c>
      <c r="T29" s="1">
        <f t="shared" si="5"/>
        <v>-0.4937891466630997</v>
      </c>
      <c r="U29" s="1">
        <f t="shared" si="6"/>
        <v>1.5087325624713408</v>
      </c>
      <c r="V29" s="1">
        <f t="shared" si="23"/>
        <v>-0.32728739270680351</v>
      </c>
      <c r="W29" s="1">
        <f t="shared" si="24"/>
        <v>-0.13187025556921658</v>
      </c>
      <c r="X29" s="1">
        <f t="shared" si="25"/>
        <v>-6.5457478541360706E-2</v>
      </c>
      <c r="Y29" s="1">
        <f t="shared" si="7"/>
        <v>0.15794200083517795</v>
      </c>
      <c r="Z29" s="2">
        <f t="shared" si="8"/>
        <v>0.50863068565196634</v>
      </c>
      <c r="AA29" s="2">
        <f t="shared" si="26"/>
        <v>0.46853629196995517</v>
      </c>
      <c r="AB29" s="2">
        <f t="shared" si="9"/>
        <v>-0.89181433791175269</v>
      </c>
      <c r="AC29" s="2">
        <f t="shared" si="10"/>
        <v>0.43596915913025691</v>
      </c>
      <c r="AD29" s="2">
        <f t="shared" si="27"/>
        <v>-0.49652744770905249</v>
      </c>
      <c r="AE29" s="1">
        <f t="shared" si="28"/>
        <v>1.8741451678798211E-2</v>
      </c>
      <c r="AF29" s="1">
        <f t="shared" si="29"/>
        <v>-1.9861097908362102E-2</v>
      </c>
      <c r="AG29" s="1">
        <f t="shared" si="11"/>
        <v>13.481910694487505</v>
      </c>
      <c r="AH29" s="1">
        <f t="shared" si="12"/>
        <v>6.5755672018361615</v>
      </c>
      <c r="AI29" s="1">
        <f t="shared" si="13"/>
        <v>27.945616628981568</v>
      </c>
      <c r="AJ29" s="1">
        <f t="shared" si="14"/>
        <v>32.858664634225697</v>
      </c>
      <c r="AK29" s="1">
        <f t="shared" si="15"/>
        <v>19.458716663687969</v>
      </c>
      <c r="AL29" s="1">
        <f t="shared" si="16"/>
        <v>30.850611803371496</v>
      </c>
    </row>
    <row r="30" spans="1:38" x14ac:dyDescent="0.3">
      <c r="A30" s="1">
        <v>40</v>
      </c>
      <c r="B30" s="1">
        <v>15</v>
      </c>
      <c r="C30" s="1">
        <v>30</v>
      </c>
      <c r="D30" s="1">
        <v>35</v>
      </c>
      <c r="E30" s="1">
        <v>25</v>
      </c>
      <c r="F30" s="1">
        <f t="shared" si="17"/>
        <v>0.26166666666666666</v>
      </c>
      <c r="G30" s="1">
        <v>27</v>
      </c>
      <c r="H30" s="1">
        <f t="shared" si="18"/>
        <v>0.47123889803846897</v>
      </c>
      <c r="I30" s="1">
        <v>0.2</v>
      </c>
      <c r="J30" s="1">
        <v>0</v>
      </c>
      <c r="K30" s="1">
        <f t="shared" si="19"/>
        <v>0.45399049973954675</v>
      </c>
      <c r="L30" s="1">
        <f t="shared" si="0"/>
        <v>-1.7756601424782987</v>
      </c>
      <c r="M30" s="1">
        <f t="shared" si="1"/>
        <v>0.47865796774884295</v>
      </c>
      <c r="N30" s="1">
        <f t="shared" si="2"/>
        <v>-1.0293258771180556</v>
      </c>
      <c r="O30" s="1">
        <f t="shared" si="20"/>
        <v>1.0562552736119986</v>
      </c>
      <c r="P30" s="1">
        <f t="shared" si="21"/>
        <v>1.9168274680164783</v>
      </c>
      <c r="Q30" s="1">
        <f t="shared" si="3"/>
        <v>-1.1575337010891489</v>
      </c>
      <c r="R30" s="1">
        <f t="shared" si="4"/>
        <v>1.7691701063917971</v>
      </c>
      <c r="S30" s="1">
        <f t="shared" si="22"/>
        <v>-0.65428061264833715</v>
      </c>
      <c r="T30" s="1">
        <f t="shared" si="5"/>
        <v>-0.47332545837407447</v>
      </c>
      <c r="U30" s="1">
        <f t="shared" si="6"/>
        <v>1.5164315197643976</v>
      </c>
      <c r="V30" s="1">
        <f t="shared" si="23"/>
        <v>-0.31213111321216358</v>
      </c>
      <c r="W30" s="1">
        <f t="shared" si="24"/>
        <v>-0.13085612252966744</v>
      </c>
      <c r="X30" s="1">
        <f t="shared" si="25"/>
        <v>-6.2426222642432722E-2</v>
      </c>
      <c r="Y30" s="1">
        <f t="shared" si="7"/>
        <v>0.19117008214337661</v>
      </c>
      <c r="Z30" s="2">
        <f t="shared" si="8"/>
        <v>0.52052641480594453</v>
      </c>
      <c r="AA30" s="2">
        <f t="shared" si="26"/>
        <v>0.53071527506676652</v>
      </c>
      <c r="AB30" s="2">
        <f t="shared" si="9"/>
        <v>-0.85443310009238338</v>
      </c>
      <c r="AC30" s="2">
        <f t="shared" si="10"/>
        <v>0.44616549840509556</v>
      </c>
      <c r="AD30" s="2">
        <f t="shared" si="27"/>
        <v>-0.47161441652799108</v>
      </c>
      <c r="AE30" s="1">
        <f t="shared" si="28"/>
        <v>2.1228611002670664E-2</v>
      </c>
      <c r="AF30" s="1">
        <f t="shared" si="29"/>
        <v>-1.8864576661119646E-2</v>
      </c>
      <c r="AG30" s="1">
        <f t="shared" si="11"/>
        <v>13.365097862825518</v>
      </c>
      <c r="AH30" s="1">
        <f t="shared" si="12"/>
        <v>6.8098574960932012</v>
      </c>
      <c r="AI30" s="1">
        <f t="shared" si="13"/>
        <v>28.129159235928739</v>
      </c>
      <c r="AJ30" s="1">
        <f t="shared" si="14"/>
        <v>32.925417834160648</v>
      </c>
      <c r="AK30" s="1">
        <f t="shared" si="15"/>
        <v>19.619796917393344</v>
      </c>
      <c r="AL30" s="1">
        <f t="shared" si="16"/>
        <v>31.01478963268033</v>
      </c>
    </row>
    <row r="31" spans="1:38" x14ac:dyDescent="0.3">
      <c r="A31" s="1">
        <v>40</v>
      </c>
      <c r="B31" s="1">
        <v>15</v>
      </c>
      <c r="C31" s="1">
        <v>30</v>
      </c>
      <c r="D31" s="1">
        <v>35</v>
      </c>
      <c r="E31" s="1">
        <v>25</v>
      </c>
      <c r="F31" s="1">
        <f t="shared" si="17"/>
        <v>0.26166666666666666</v>
      </c>
      <c r="G31" s="1">
        <v>28</v>
      </c>
      <c r="H31" s="1">
        <f t="shared" si="18"/>
        <v>0.48869219055841229</v>
      </c>
      <c r="I31" s="1">
        <v>0.2</v>
      </c>
      <c r="J31" s="1">
        <v>0</v>
      </c>
      <c r="K31" s="1">
        <f t="shared" si="19"/>
        <v>0.46947156278589081</v>
      </c>
      <c r="L31" s="1">
        <f t="shared" si="0"/>
        <v>-1.7837190738077395</v>
      </c>
      <c r="M31" s="1">
        <f t="shared" si="1"/>
        <v>0.4894032095214309</v>
      </c>
      <c r="N31" s="1">
        <f t="shared" si="2"/>
        <v>-1.0385360843517024</v>
      </c>
      <c r="O31" s="1">
        <f t="shared" si="20"/>
        <v>1.0448826771536102</v>
      </c>
      <c r="P31" s="1">
        <f t="shared" si="21"/>
        <v>1.9115127359078397</v>
      </c>
      <c r="Q31" s="1">
        <f t="shared" si="3"/>
        <v>-1.153916805352873</v>
      </c>
      <c r="R31" s="1">
        <f t="shared" si="4"/>
        <v>1.7783536715288917</v>
      </c>
      <c r="S31" s="1">
        <f t="shared" si="22"/>
        <v>-0.6488680085558145</v>
      </c>
      <c r="T31" s="1">
        <f t="shared" si="5"/>
        <v>-0.45253261854715887</v>
      </c>
      <c r="U31" s="1">
        <f t="shared" si="6"/>
        <v>1.5243031470247645</v>
      </c>
      <c r="V31" s="1">
        <f t="shared" si="23"/>
        <v>-0.29687836007584312</v>
      </c>
      <c r="W31" s="1">
        <f t="shared" si="24"/>
        <v>-0.12977360171116289</v>
      </c>
      <c r="X31" s="1">
        <f t="shared" si="25"/>
        <v>-5.9375672015168628E-2</v>
      </c>
      <c r="Y31" s="1">
        <f t="shared" si="7"/>
        <v>0.22307483033978381</v>
      </c>
      <c r="Z31" s="2">
        <f t="shared" si="8"/>
        <v>0.53171443327552426</v>
      </c>
      <c r="AA31" s="2">
        <f t="shared" si="26"/>
        <v>0.5907126200519931</v>
      </c>
      <c r="AB31" s="2">
        <f t="shared" si="9"/>
        <v>-0.81787596583324462</v>
      </c>
      <c r="AC31" s="2">
        <f t="shared" si="10"/>
        <v>0.45575522852187811</v>
      </c>
      <c r="AD31" s="2">
        <f t="shared" si="27"/>
        <v>-0.44779288314530319</v>
      </c>
      <c r="AE31" s="1">
        <f t="shared" si="28"/>
        <v>2.3628504802079727E-2</v>
      </c>
      <c r="AF31" s="1">
        <f t="shared" si="29"/>
        <v>-1.7911715325812132E-2</v>
      </c>
      <c r="AG31" s="1">
        <f t="shared" si="11"/>
        <v>13.244213892883906</v>
      </c>
      <c r="AH31" s="1">
        <f t="shared" si="12"/>
        <v>7.0420734417883617</v>
      </c>
      <c r="AI31" s="1">
        <f t="shared" si="13"/>
        <v>28.304315841208343</v>
      </c>
      <c r="AJ31" s="1">
        <f t="shared" si="14"/>
        <v>32.988042864919862</v>
      </c>
      <c r="AK31" s="1">
        <f t="shared" si="15"/>
        <v>19.773775464838003</v>
      </c>
      <c r="AL31" s="1">
        <f t="shared" si="16"/>
        <v>31.174309676295522</v>
      </c>
    </row>
    <row r="32" spans="1:38" x14ac:dyDescent="0.3">
      <c r="A32" s="1">
        <v>40</v>
      </c>
      <c r="B32" s="1">
        <v>15</v>
      </c>
      <c r="C32" s="1">
        <v>30</v>
      </c>
      <c r="D32" s="1">
        <v>35</v>
      </c>
      <c r="E32" s="1">
        <v>25</v>
      </c>
      <c r="F32" s="1">
        <f t="shared" si="17"/>
        <v>0.26166666666666666</v>
      </c>
      <c r="G32" s="1">
        <v>29</v>
      </c>
      <c r="H32" s="1">
        <f t="shared" si="18"/>
        <v>0.50614548307835561</v>
      </c>
      <c r="I32" s="1">
        <v>0.2</v>
      </c>
      <c r="J32" s="1">
        <v>0</v>
      </c>
      <c r="K32" s="1">
        <f t="shared" si="19"/>
        <v>0.48480962024633706</v>
      </c>
      <c r="L32" s="1">
        <f t="shared" si="0"/>
        <v>-1.7920469595272708</v>
      </c>
      <c r="M32" s="1">
        <f t="shared" si="1"/>
        <v>0.50050705714747257</v>
      </c>
      <c r="N32" s="1">
        <f t="shared" si="2"/>
        <v>-1.0480536680311667</v>
      </c>
      <c r="O32" s="1">
        <f t="shared" si="20"/>
        <v>1.033607354101161</v>
      </c>
      <c r="P32" s="1">
        <f t="shared" si="21"/>
        <v>1.9064648737082162</v>
      </c>
      <c r="Q32" s="1">
        <f t="shared" si="3"/>
        <v>-1.1497546265768688</v>
      </c>
      <c r="R32" s="1">
        <f t="shared" si="4"/>
        <v>1.7877263098080505</v>
      </c>
      <c r="S32" s="1">
        <f t="shared" si="22"/>
        <v>-0.64313794581918904</v>
      </c>
      <c r="T32" s="1">
        <f t="shared" si="5"/>
        <v>-0.43143582821293103</v>
      </c>
      <c r="U32" s="1">
        <f t="shared" si="6"/>
        <v>1.5323368369783288</v>
      </c>
      <c r="V32" s="1">
        <f t="shared" si="23"/>
        <v>-0.28155417125107762</v>
      </c>
      <c r="W32" s="1">
        <f t="shared" si="24"/>
        <v>-0.12862758916383782</v>
      </c>
      <c r="X32" s="1">
        <f t="shared" si="25"/>
        <v>-5.6310834250215526E-2</v>
      </c>
      <c r="Y32" s="1">
        <f t="shared" si="7"/>
        <v>0.25365518398071707</v>
      </c>
      <c r="Z32" s="2">
        <f t="shared" si="8"/>
        <v>0.54219231821486247</v>
      </c>
      <c r="AA32" s="2">
        <f t="shared" si="26"/>
        <v>0.6485207654506413</v>
      </c>
      <c r="AB32" s="2">
        <f t="shared" si="9"/>
        <v>-0.7821466504615523</v>
      </c>
      <c r="AC32" s="2">
        <f t="shared" si="10"/>
        <v>0.46473627275559648</v>
      </c>
      <c r="AD32" s="2">
        <f t="shared" si="27"/>
        <v>-0.42503593114674088</v>
      </c>
      <c r="AE32" s="1">
        <f t="shared" si="28"/>
        <v>2.5940830618025656E-2</v>
      </c>
      <c r="AF32" s="1">
        <f t="shared" si="29"/>
        <v>-1.7001437245869638E-2</v>
      </c>
      <c r="AG32" s="1">
        <f t="shared" si="11"/>
        <v>13.119295607090937</v>
      </c>
      <c r="AH32" s="1">
        <f t="shared" si="12"/>
        <v>7.2721443036950557</v>
      </c>
      <c r="AI32" s="1">
        <f t="shared" si="13"/>
        <v>28.470983236687822</v>
      </c>
      <c r="AJ32" s="1">
        <f t="shared" si="14"/>
        <v>33.046660534330343</v>
      </c>
      <c r="AK32" s="1">
        <f t="shared" si="15"/>
        <v>19.920535116468269</v>
      </c>
      <c r="AL32" s="1">
        <f t="shared" si="16"/>
        <v>31.329225197604124</v>
      </c>
    </row>
    <row r="33" spans="1:38" x14ac:dyDescent="0.3">
      <c r="A33" s="1">
        <v>40</v>
      </c>
      <c r="B33" s="1">
        <v>15</v>
      </c>
      <c r="C33" s="1">
        <v>30</v>
      </c>
      <c r="D33" s="1">
        <v>35</v>
      </c>
      <c r="E33" s="1">
        <v>25</v>
      </c>
      <c r="F33" s="1">
        <f t="shared" si="17"/>
        <v>0.26166666666666666</v>
      </c>
      <c r="G33" s="1">
        <v>30</v>
      </c>
      <c r="H33" s="1">
        <f t="shared" si="18"/>
        <v>0.52359877559829882</v>
      </c>
      <c r="I33" s="1">
        <v>0.2</v>
      </c>
      <c r="J33" s="1">
        <v>0</v>
      </c>
      <c r="K33" s="1">
        <f t="shared" si="19"/>
        <v>0.49999999999999994</v>
      </c>
      <c r="L33" s="1">
        <f t="shared" si="0"/>
        <v>-1.8006412628822277</v>
      </c>
      <c r="M33" s="1">
        <f t="shared" si="1"/>
        <v>0.51196612828741528</v>
      </c>
      <c r="N33" s="1">
        <f t="shared" si="2"/>
        <v>-1.0578757290082605</v>
      </c>
      <c r="O33" s="1">
        <f t="shared" si="20"/>
        <v>1.0224346348203217</v>
      </c>
      <c r="P33" s="1">
        <f t="shared" si="21"/>
        <v>1.9016849164681089</v>
      </c>
      <c r="Q33" s="1">
        <f t="shared" si="3"/>
        <v>-1.1450702509908859</v>
      </c>
      <c r="R33" s="1">
        <f t="shared" si="4"/>
        <v>1.7972756163372656</v>
      </c>
      <c r="S33" s="1">
        <f t="shared" si="22"/>
        <v>-0.63711444175961551</v>
      </c>
      <c r="T33" s="1">
        <f t="shared" si="5"/>
        <v>-0.41006021513504531</v>
      </c>
      <c r="U33" s="1">
        <f t="shared" si="6"/>
        <v>1.5405219568605135</v>
      </c>
      <c r="V33" s="1">
        <f t="shared" si="23"/>
        <v>-0.2661826488800732</v>
      </c>
      <c r="W33" s="1">
        <f t="shared" si="24"/>
        <v>-0.12742288835192311</v>
      </c>
      <c r="X33" s="1">
        <f t="shared" si="25"/>
        <v>-5.3236529776014646E-2</v>
      </c>
      <c r="Y33" s="1">
        <f t="shared" si="7"/>
        <v>0.28291527817414708</v>
      </c>
      <c r="Z33" s="2">
        <f t="shared" si="8"/>
        <v>0.55195907189983595</v>
      </c>
      <c r="AA33" s="2">
        <f t="shared" si="26"/>
        <v>0.70414015217155002</v>
      </c>
      <c r="AB33" s="2">
        <f t="shared" si="9"/>
        <v>-0.74724450874723281</v>
      </c>
      <c r="AC33" s="2">
        <f t="shared" si="10"/>
        <v>0.4731077759141451</v>
      </c>
      <c r="AD33" s="2">
        <f t="shared" si="27"/>
        <v>-0.40331228320486839</v>
      </c>
      <c r="AE33" s="1">
        <f t="shared" si="28"/>
        <v>2.8165606086862006E-2</v>
      </c>
      <c r="AF33" s="1">
        <f t="shared" si="29"/>
        <v>-1.6132491328194738E-2</v>
      </c>
      <c r="AG33" s="1">
        <f t="shared" si="11"/>
        <v>12.99038105676658</v>
      </c>
      <c r="AH33" s="1">
        <f t="shared" si="12"/>
        <v>7.4999999999999991</v>
      </c>
      <c r="AI33" s="1">
        <f t="shared" si="13"/>
        <v>28.629075966639419</v>
      </c>
      <c r="AJ33" s="1">
        <f t="shared" si="14"/>
        <v>33.101391007441705</v>
      </c>
      <c r="AK33" s="1">
        <f t="shared" si="15"/>
        <v>20.059973491928965</v>
      </c>
      <c r="AL33" s="1">
        <f t="shared" si="16"/>
        <v>31.47959263208395</v>
      </c>
    </row>
    <row r="34" spans="1:38" x14ac:dyDescent="0.3">
      <c r="A34" s="1">
        <v>40</v>
      </c>
      <c r="B34" s="1">
        <v>15</v>
      </c>
      <c r="C34" s="1">
        <v>30</v>
      </c>
      <c r="D34" s="1">
        <v>35</v>
      </c>
      <c r="E34" s="1">
        <v>25</v>
      </c>
      <c r="F34" s="1">
        <f t="shared" si="17"/>
        <v>0.26166666666666666</v>
      </c>
      <c r="G34" s="1">
        <v>31</v>
      </c>
      <c r="H34" s="1">
        <f t="shared" si="18"/>
        <v>0.54105206811824214</v>
      </c>
      <c r="I34" s="1">
        <v>0.2</v>
      </c>
      <c r="J34" s="1">
        <v>0</v>
      </c>
      <c r="K34" s="1">
        <f t="shared" si="19"/>
        <v>0.51503807491005416</v>
      </c>
      <c r="L34" s="1">
        <f t="shared" si="0"/>
        <v>-1.8094993659645542</v>
      </c>
      <c r="M34" s="1">
        <f t="shared" si="1"/>
        <v>0.5237769323971837</v>
      </c>
      <c r="N34" s="1">
        <f t="shared" si="2"/>
        <v>-1.0679992753880621</v>
      </c>
      <c r="O34" s="1">
        <f t="shared" si="20"/>
        <v>1.0113694352017408</v>
      </c>
      <c r="P34" s="1">
        <f t="shared" si="21"/>
        <v>1.8971734871744914</v>
      </c>
      <c r="Q34" s="1">
        <f t="shared" si="3"/>
        <v>-1.1398866502073126</v>
      </c>
      <c r="R34" s="1">
        <f t="shared" si="4"/>
        <v>1.8069891806875251</v>
      </c>
      <c r="S34" s="1">
        <f t="shared" si="22"/>
        <v>-0.63082096029684431</v>
      </c>
      <c r="T34" s="1">
        <f t="shared" si="5"/>
        <v>-0.38843075742334909</v>
      </c>
      <c r="U34" s="1">
        <f t="shared" si="6"/>
        <v>1.5488478691607361</v>
      </c>
      <c r="V34" s="1">
        <f t="shared" si="23"/>
        <v>-0.25078690112659385</v>
      </c>
      <c r="W34" s="1">
        <f t="shared" si="24"/>
        <v>-0.12616419205936888</v>
      </c>
      <c r="X34" s="1">
        <f t="shared" si="25"/>
        <v>-5.0157380225318772E-2</v>
      </c>
      <c r="Y34" s="1">
        <f t="shared" si="7"/>
        <v>0.31086404458229722</v>
      </c>
      <c r="Z34" s="2">
        <f t="shared" si="8"/>
        <v>0.56101504462185725</v>
      </c>
      <c r="AA34" s="2">
        <f t="shared" si="26"/>
        <v>0.75757863935833392</v>
      </c>
      <c r="AB34" s="2">
        <f t="shared" si="9"/>
        <v>-0.71316487687473029</v>
      </c>
      <c r="AC34" s="2">
        <f t="shared" si="10"/>
        <v>0.48087003824730667</v>
      </c>
      <c r="AD34" s="2">
        <f t="shared" si="27"/>
        <v>-0.3825869421631144</v>
      </c>
      <c r="AE34" s="1">
        <f t="shared" si="28"/>
        <v>3.0303145574333362E-2</v>
      </c>
      <c r="AF34" s="1">
        <f t="shared" si="29"/>
        <v>-1.530347768652458E-2</v>
      </c>
      <c r="AG34" s="1">
        <f t="shared" si="11"/>
        <v>12.857509510531685</v>
      </c>
      <c r="AH34" s="1">
        <f t="shared" si="12"/>
        <v>7.7255711236508127</v>
      </c>
      <c r="AI34" s="1">
        <f t="shared" si="13"/>
        <v>28.778525761102323</v>
      </c>
      <c r="AJ34" s="1">
        <f t="shared" si="14"/>
        <v>33.15235309756693</v>
      </c>
      <c r="AK34" s="1">
        <f t="shared" si="15"/>
        <v>20.192002719114548</v>
      </c>
      <c r="AL34" s="1">
        <f t="shared" si="16"/>
        <v>31.625470901123766</v>
      </c>
    </row>
    <row r="35" spans="1:38" x14ac:dyDescent="0.3">
      <c r="A35" s="1">
        <v>40</v>
      </c>
      <c r="B35" s="1">
        <v>15</v>
      </c>
      <c r="C35" s="1">
        <v>30</v>
      </c>
      <c r="D35" s="1">
        <v>35</v>
      </c>
      <c r="E35" s="1">
        <v>25</v>
      </c>
      <c r="F35" s="1">
        <f t="shared" si="17"/>
        <v>0.26166666666666666</v>
      </c>
      <c r="G35" s="1">
        <v>32</v>
      </c>
      <c r="H35" s="1">
        <f t="shared" si="18"/>
        <v>0.55850536063818546</v>
      </c>
      <c r="I35" s="1">
        <v>0.2</v>
      </c>
      <c r="J35" s="1">
        <v>0</v>
      </c>
      <c r="K35" s="1">
        <f t="shared" si="19"/>
        <v>0.5299192642332049</v>
      </c>
      <c r="L35" s="1">
        <f t="shared" si="0"/>
        <v>-1.8186185705102407</v>
      </c>
      <c r="M35" s="1">
        <f t="shared" si="1"/>
        <v>0.53593587179143221</v>
      </c>
      <c r="N35" s="1">
        <f t="shared" si="2"/>
        <v>-1.078421223440275</v>
      </c>
      <c r="O35" s="1">
        <f t="shared" si="20"/>
        <v>1.0004162670241621</v>
      </c>
      <c r="P35" s="1">
        <f t="shared" si="21"/>
        <v>1.8929308145205601</v>
      </c>
      <c r="Q35" s="1">
        <f t="shared" si="3"/>
        <v>-1.1342266010501763</v>
      </c>
      <c r="R35" s="1">
        <f t="shared" si="4"/>
        <v>1.8168546097410574</v>
      </c>
      <c r="S35" s="1">
        <f t="shared" si="22"/>
        <v>-0.624280333147752</v>
      </c>
      <c r="T35" s="1">
        <f t="shared" si="5"/>
        <v>-0.36657221320505984</v>
      </c>
      <c r="U35" s="1">
        <f t="shared" si="6"/>
        <v>1.5573039512066205</v>
      </c>
      <c r="V35" s="1">
        <f t="shared" si="23"/>
        <v>-0.23538899578405015</v>
      </c>
      <c r="W35" s="1">
        <f t="shared" si="24"/>
        <v>-0.1248560666295504</v>
      </c>
      <c r="X35" s="1">
        <f t="shared" si="25"/>
        <v>-4.7077799156810034E-2</v>
      </c>
      <c r="Y35" s="1">
        <f t="shared" si="7"/>
        <v>0.33751480455412342</v>
      </c>
      <c r="Z35" s="2">
        <f t="shared" si="8"/>
        <v>0.56936185680525231</v>
      </c>
      <c r="AA35" s="2">
        <f t="shared" si="26"/>
        <v>0.80885091087433914</v>
      </c>
      <c r="AB35" s="2">
        <f t="shared" si="9"/>
        <v>-0.6798994202752382</v>
      </c>
      <c r="AC35" s="2">
        <f t="shared" si="10"/>
        <v>0.48802444869021627</v>
      </c>
      <c r="AD35" s="2">
        <f t="shared" si="27"/>
        <v>-0.36282180812692044</v>
      </c>
      <c r="AE35" s="1">
        <f t="shared" si="28"/>
        <v>3.2354036434973574E-2</v>
      </c>
      <c r="AF35" s="1">
        <f t="shared" si="29"/>
        <v>-1.4512872325076821E-2</v>
      </c>
      <c r="AG35" s="1">
        <f t="shared" si="11"/>
        <v>12.72072144234639</v>
      </c>
      <c r="AH35" s="1">
        <f t="shared" si="12"/>
        <v>7.9487889634980737</v>
      </c>
      <c r="AI35" s="1">
        <f t="shared" si="13"/>
        <v>28.919280915671681</v>
      </c>
      <c r="AJ35" s="1">
        <f t="shared" si="14"/>
        <v>33.199663621401378</v>
      </c>
      <c r="AK35" s="1">
        <f t="shared" si="15"/>
        <v>20.316549076165394</v>
      </c>
      <c r="AL35" s="1">
        <f t="shared" si="16"/>
        <v>31.766920765915145</v>
      </c>
    </row>
    <row r="36" spans="1:38" x14ac:dyDescent="0.3">
      <c r="A36" s="1">
        <v>40</v>
      </c>
      <c r="B36" s="1">
        <v>15</v>
      </c>
      <c r="C36" s="1">
        <v>30</v>
      </c>
      <c r="D36" s="1">
        <v>35</v>
      </c>
      <c r="E36" s="1">
        <v>25</v>
      </c>
      <c r="F36" s="1">
        <f t="shared" si="17"/>
        <v>0.26166666666666666</v>
      </c>
      <c r="G36" s="1">
        <v>33</v>
      </c>
      <c r="H36" s="1">
        <f t="shared" si="18"/>
        <v>0.57595865315812877</v>
      </c>
      <c r="I36" s="1">
        <v>0.2</v>
      </c>
      <c r="J36" s="1">
        <v>0</v>
      </c>
      <c r="K36" s="1">
        <f t="shared" si="19"/>
        <v>0.54463903501502708</v>
      </c>
      <c r="L36" s="1">
        <f t="shared" si="0"/>
        <v>-1.8279960987212425</v>
      </c>
      <c r="M36" s="1">
        <f t="shared" si="1"/>
        <v>0.54843924273943467</v>
      </c>
      <c r="N36" s="1">
        <f t="shared" si="2"/>
        <v>-1.0891383985385628</v>
      </c>
      <c r="O36" s="1">
        <f t="shared" si="20"/>
        <v>0.98957924959335308</v>
      </c>
      <c r="P36" s="1">
        <f t="shared" si="21"/>
        <v>1.8889567513867984</v>
      </c>
      <c r="Q36" s="1">
        <f t="shared" si="3"/>
        <v>-1.1281126125056957</v>
      </c>
      <c r="R36" s="1">
        <f t="shared" si="4"/>
        <v>1.8268595491787478</v>
      </c>
      <c r="S36" s="1">
        <f t="shared" si="22"/>
        <v>-0.61751469236528389</v>
      </c>
      <c r="T36" s="1">
        <f t="shared" si="5"/>
        <v>-0.34450905641627971</v>
      </c>
      <c r="U36" s="1">
        <f t="shared" si="6"/>
        <v>1.5658796135817838</v>
      </c>
      <c r="V36" s="1">
        <f t="shared" si="23"/>
        <v>-0.22000992504669736</v>
      </c>
      <c r="W36" s="1">
        <f t="shared" si="24"/>
        <v>-0.12350293847305678</v>
      </c>
      <c r="X36" s="1">
        <f t="shared" si="25"/>
        <v>-4.4001985009339474E-2</v>
      </c>
      <c r="Y36" s="1">
        <f t="shared" si="7"/>
        <v>0.3628848607726578</v>
      </c>
      <c r="Z36" s="2">
        <f t="shared" si="8"/>
        <v>0.57700232106365223</v>
      </c>
      <c r="AA36" s="2">
        <f t="shared" si="26"/>
        <v>0.85797788008542564</v>
      </c>
      <c r="AB36" s="2">
        <f t="shared" si="9"/>
        <v>-0.6474364827039204</v>
      </c>
      <c r="AC36" s="2">
        <f t="shared" si="10"/>
        <v>0.49457341805455934</v>
      </c>
      <c r="AD36" s="2">
        <f t="shared" si="27"/>
        <v>-0.34397626573322532</v>
      </c>
      <c r="AE36" s="1">
        <f t="shared" si="28"/>
        <v>3.431911520341703E-2</v>
      </c>
      <c r="AF36" s="1">
        <f t="shared" si="29"/>
        <v>-1.3759050629329016E-2</v>
      </c>
      <c r="AG36" s="1">
        <f t="shared" si="11"/>
        <v>12.58005851918136</v>
      </c>
      <c r="AH36" s="1">
        <f t="shared" si="12"/>
        <v>8.1695855252254059</v>
      </c>
      <c r="AI36" s="1">
        <f t="shared" si="13"/>
        <v>29.051305627405618</v>
      </c>
      <c r="AJ36" s="1">
        <f t="shared" si="14"/>
        <v>33.243436818949995</v>
      </c>
      <c r="AK36" s="1">
        <f t="shared" si="15"/>
        <v>20.433552584052016</v>
      </c>
      <c r="AL36" s="1">
        <f t="shared" si="16"/>
        <v>31.904004224090592</v>
      </c>
    </row>
    <row r="37" spans="1:38" x14ac:dyDescent="0.3">
      <c r="A37" s="1">
        <v>40</v>
      </c>
      <c r="B37" s="1">
        <v>15</v>
      </c>
      <c r="C37" s="1">
        <v>30</v>
      </c>
      <c r="D37" s="1">
        <v>35</v>
      </c>
      <c r="E37" s="1">
        <v>25</v>
      </c>
      <c r="F37" s="1">
        <f t="shared" si="17"/>
        <v>0.26166666666666666</v>
      </c>
      <c r="G37" s="1">
        <v>34</v>
      </c>
      <c r="H37" s="1">
        <f t="shared" si="18"/>
        <v>0.59341194567807209</v>
      </c>
      <c r="I37" s="1">
        <v>0.2</v>
      </c>
      <c r="J37" s="1">
        <v>0</v>
      </c>
      <c r="K37" s="1">
        <f t="shared" si="19"/>
        <v>0.5591929034707469</v>
      </c>
      <c r="L37" s="1">
        <f t="shared" si="0"/>
        <v>-1.8376290941116249</v>
      </c>
      <c r="M37" s="1">
        <f t="shared" si="1"/>
        <v>0.56128323659327806</v>
      </c>
      <c r="N37" s="1">
        <f t="shared" si="2"/>
        <v>-1.1001475361275714</v>
      </c>
      <c r="O37" s="1">
        <f t="shared" si="20"/>
        <v>0.97886212246265369</v>
      </c>
      <c r="P37" s="1">
        <f t="shared" si="21"/>
        <v>1.8852507938444958</v>
      </c>
      <c r="Q37" s="1">
        <f t="shared" si="3"/>
        <v>-1.1215668597775361</v>
      </c>
      <c r="R37" s="1">
        <f t="shared" si="4"/>
        <v>1.8369917036113499</v>
      </c>
      <c r="S37" s="1">
        <f t="shared" si="22"/>
        <v>-0.61054541377222504</v>
      </c>
      <c r="T37" s="1">
        <f t="shared" si="5"/>
        <v>-0.32226541869989167</v>
      </c>
      <c r="U37" s="1">
        <f t="shared" si="6"/>
        <v>1.574564317381157</v>
      </c>
      <c r="V37" s="1">
        <f t="shared" si="23"/>
        <v>-0.20466958074846328</v>
      </c>
      <c r="W37" s="1">
        <f t="shared" si="24"/>
        <v>-0.12210908275444501</v>
      </c>
      <c r="X37" s="1">
        <f t="shared" si="25"/>
        <v>-4.0933916149692662E-2</v>
      </c>
      <c r="Y37" s="1">
        <f t="shared" si="7"/>
        <v>0.38699509221979023</v>
      </c>
      <c r="Z37" s="2">
        <f t="shared" si="8"/>
        <v>0.58394036483295353</v>
      </c>
      <c r="AA37" s="2">
        <f t="shared" si="26"/>
        <v>0.90498609972470134</v>
      </c>
      <c r="AB37" s="2">
        <f t="shared" si="9"/>
        <v>-0.6157614324459415</v>
      </c>
      <c r="AC37" s="2">
        <f t="shared" si="10"/>
        <v>0.50052031271396047</v>
      </c>
      <c r="AD37" s="2">
        <f t="shared" si="27"/>
        <v>-0.32600773701035507</v>
      </c>
      <c r="AE37" s="1">
        <f t="shared" si="28"/>
        <v>3.6199443988988063E-2</v>
      </c>
      <c r="AF37" s="1">
        <f t="shared" si="29"/>
        <v>-1.3040309480414205E-2</v>
      </c>
      <c r="AG37" s="1">
        <f t="shared" si="11"/>
        <v>12.435563588325625</v>
      </c>
      <c r="AH37" s="1">
        <f t="shared" si="12"/>
        <v>8.3878935520612039</v>
      </c>
      <c r="AI37" s="1">
        <f t="shared" si="13"/>
        <v>29.174579296074871</v>
      </c>
      <c r="AJ37" s="1">
        <f t="shared" si="14"/>
        <v>33.283783838124975</v>
      </c>
      <c r="AK37" s="1">
        <f t="shared" si="15"/>
        <v>20.542966557202021</v>
      </c>
      <c r="AL37" s="1">
        <f t="shared" si="16"/>
        <v>32.036783950983818</v>
      </c>
    </row>
    <row r="38" spans="1:38" x14ac:dyDescent="0.3">
      <c r="A38" s="1">
        <v>40</v>
      </c>
      <c r="B38" s="1">
        <v>15</v>
      </c>
      <c r="C38" s="1">
        <v>30</v>
      </c>
      <c r="D38" s="1">
        <v>35</v>
      </c>
      <c r="E38" s="1">
        <v>25</v>
      </c>
      <c r="F38" s="1">
        <f t="shared" si="17"/>
        <v>0.26166666666666666</v>
      </c>
      <c r="G38" s="1">
        <v>35</v>
      </c>
      <c r="H38" s="1">
        <f t="shared" si="18"/>
        <v>0.6108652381980153</v>
      </c>
      <c r="I38" s="1">
        <v>0.2</v>
      </c>
      <c r="J38" s="1">
        <v>0</v>
      </c>
      <c r="K38" s="1">
        <f t="shared" si="19"/>
        <v>0.57357643635104605</v>
      </c>
      <c r="L38" s="1">
        <f t="shared" si="0"/>
        <v>-1.8475146223776746</v>
      </c>
      <c r="M38" s="1">
        <f t="shared" si="1"/>
        <v>0.57446394094801101</v>
      </c>
      <c r="N38" s="1">
        <f t="shared" si="2"/>
        <v>-1.1114452827173427</v>
      </c>
      <c r="O38" s="1">
        <f t="shared" si="20"/>
        <v>0.96826825904957858</v>
      </c>
      <c r="P38" s="1">
        <f t="shared" si="21"/>
        <v>1.8818121005055484</v>
      </c>
      <c r="Q38" s="1">
        <f t="shared" si="3"/>
        <v>-1.114611125351302</v>
      </c>
      <c r="R38" s="1">
        <f t="shared" si="4"/>
        <v>1.8472388553695398</v>
      </c>
      <c r="S38" s="1">
        <f t="shared" si="22"/>
        <v>-0.60339307075062809</v>
      </c>
      <c r="T38" s="1">
        <f t="shared" si="5"/>
        <v>-0.29986503732849223</v>
      </c>
      <c r="U38" s="1">
        <f t="shared" si="6"/>
        <v>1.5833475903167484</v>
      </c>
      <c r="V38" s="1">
        <f t="shared" si="23"/>
        <v>-0.18938673931256261</v>
      </c>
      <c r="W38" s="1">
        <f t="shared" si="24"/>
        <v>-0.12067861415012562</v>
      </c>
      <c r="X38" s="1">
        <f t="shared" si="25"/>
        <v>-3.7877347862512525E-2</v>
      </c>
      <c r="Y38" s="1">
        <f t="shared" si="7"/>
        <v>0.40986955666211466</v>
      </c>
      <c r="Z38" s="2">
        <f t="shared" si="8"/>
        <v>0.59018095414079152</v>
      </c>
      <c r="AA38" s="2">
        <f t="shared" si="26"/>
        <v>0.94990718273440888</v>
      </c>
      <c r="AB38" s="2">
        <f t="shared" si="9"/>
        <v>-0.5848570020484638</v>
      </c>
      <c r="AC38" s="2">
        <f t="shared" si="10"/>
        <v>0.50586938926353575</v>
      </c>
      <c r="AD38" s="2">
        <f t="shared" si="27"/>
        <v>-0.30887219640759395</v>
      </c>
      <c r="AE38" s="1">
        <f t="shared" si="28"/>
        <v>3.7996287309376361E-2</v>
      </c>
      <c r="AF38" s="1">
        <f t="shared" si="29"/>
        <v>-1.2354887856303761E-2</v>
      </c>
      <c r="AG38" s="1">
        <f t="shared" si="11"/>
        <v>12.287280664334878</v>
      </c>
      <c r="AH38" s="1">
        <f t="shared" si="12"/>
        <v>8.6036465452656898</v>
      </c>
      <c r="AI38" s="1">
        <f t="shared" si="13"/>
        <v>29.289095799430349</v>
      </c>
      <c r="AJ38" s="1">
        <f t="shared" si="14"/>
        <v>33.320812283109476</v>
      </c>
      <c r="AK38" s="1">
        <f t="shared" si="15"/>
        <v>20.644757119347375</v>
      </c>
      <c r="AL38" s="1">
        <f t="shared" si="16"/>
        <v>32.165322786652077</v>
      </c>
    </row>
    <row r="39" spans="1:38" x14ac:dyDescent="0.3">
      <c r="A39" s="1">
        <v>40</v>
      </c>
      <c r="B39" s="1">
        <v>15</v>
      </c>
      <c r="C39" s="1">
        <v>30</v>
      </c>
      <c r="D39" s="1">
        <v>35</v>
      </c>
      <c r="E39" s="1">
        <v>25</v>
      </c>
      <c r="F39" s="1">
        <f t="shared" si="17"/>
        <v>0.26166666666666666</v>
      </c>
      <c r="G39" s="1">
        <v>36</v>
      </c>
      <c r="H39" s="1">
        <f t="shared" si="18"/>
        <v>0.62831853071795862</v>
      </c>
      <c r="I39" s="1">
        <v>0.2</v>
      </c>
      <c r="J39" s="1">
        <v>0</v>
      </c>
      <c r="K39" s="1">
        <f t="shared" si="19"/>
        <v>0.58778525229247314</v>
      </c>
      <c r="L39" s="1">
        <f t="shared" si="0"/>
        <v>-1.8576496722917191</v>
      </c>
      <c r="M39" s="1">
        <f t="shared" si="1"/>
        <v>0.58797734083340347</v>
      </c>
      <c r="N39" s="1">
        <f t="shared" si="2"/>
        <v>-1.1230281969048219</v>
      </c>
      <c r="O39" s="1">
        <f t="shared" si="20"/>
        <v>0.95780068097298332</v>
      </c>
      <c r="P39" s="1">
        <f t="shared" si="21"/>
        <v>1.8786395120559793</v>
      </c>
      <c r="Q39" s="1">
        <f t="shared" si="3"/>
        <v>-1.1072667469046875</v>
      </c>
      <c r="R39" s="1">
        <f t="shared" si="4"/>
        <v>1.8575888819769939</v>
      </c>
      <c r="S39" s="1">
        <f t="shared" si="22"/>
        <v>-0.59607739777503732</v>
      </c>
      <c r="T39" s="1">
        <f t="shared" si="5"/>
        <v>-0.27733120901262009</v>
      </c>
      <c r="U39" s="1">
        <f t="shared" si="6"/>
        <v>1.5922190416945663</v>
      </c>
      <c r="V39" s="1">
        <f t="shared" si="23"/>
        <v>-0.17417905561376915</v>
      </c>
      <c r="W39" s="1">
        <f t="shared" si="24"/>
        <v>-0.11921547955500747</v>
      </c>
      <c r="X39" s="1">
        <f t="shared" si="25"/>
        <v>-3.4835811122753829E-2</v>
      </c>
      <c r="Y39" s="1">
        <f t="shared" si="7"/>
        <v>0.43153510426200414</v>
      </c>
      <c r="Z39" s="2">
        <f t="shared" si="8"/>
        <v>0.59573001899653277</v>
      </c>
      <c r="AA39" s="2">
        <f t="shared" si="26"/>
        <v>0.99277723910373994</v>
      </c>
      <c r="AB39" s="2">
        <f t="shared" si="9"/>
        <v>-0.55470361848965055</v>
      </c>
      <c r="AC39" s="2">
        <f t="shared" si="10"/>
        <v>0.5106257305684565</v>
      </c>
      <c r="AD39" s="2">
        <f t="shared" si="27"/>
        <v>-0.29252464564890734</v>
      </c>
      <c r="AE39" s="1">
        <f t="shared" si="28"/>
        <v>3.9711089564149607E-2</v>
      </c>
      <c r="AF39" s="1">
        <f t="shared" si="29"/>
        <v>-1.1700985825956295E-2</v>
      </c>
      <c r="AG39" s="1">
        <f t="shared" si="11"/>
        <v>12.135254915624213</v>
      </c>
      <c r="AH39" s="1">
        <f t="shared" si="12"/>
        <v>8.8167787843870968</v>
      </c>
      <c r="AI39" s="1">
        <f t="shared" si="13"/>
        <v>29.394862750550935</v>
      </c>
      <c r="AJ39" s="1">
        <f t="shared" si="14"/>
        <v>33.354625824918919</v>
      </c>
      <c r="AK39" s="1">
        <f t="shared" si="15"/>
        <v>20.738902691419391</v>
      </c>
      <c r="AL39" s="1">
        <f t="shared" si="16"/>
        <v>32.289683269134073</v>
      </c>
    </row>
    <row r="40" spans="1:38" x14ac:dyDescent="0.3">
      <c r="A40" s="1">
        <v>40</v>
      </c>
      <c r="B40" s="1">
        <v>15</v>
      </c>
      <c r="C40" s="1">
        <v>30</v>
      </c>
      <c r="D40" s="1">
        <v>35</v>
      </c>
      <c r="E40" s="1">
        <v>25</v>
      </c>
      <c r="F40" s="1">
        <f t="shared" si="17"/>
        <v>0.26166666666666666</v>
      </c>
      <c r="G40" s="1">
        <v>37</v>
      </c>
      <c r="H40" s="1">
        <f t="shared" si="18"/>
        <v>0.64577182323790194</v>
      </c>
      <c r="I40" s="1">
        <v>0.2</v>
      </c>
      <c r="J40" s="1">
        <v>0</v>
      </c>
      <c r="K40" s="1">
        <f t="shared" si="19"/>
        <v>0.60181502315204827</v>
      </c>
      <c r="L40" s="1">
        <f t="shared" si="0"/>
        <v>-1.8680311566193737</v>
      </c>
      <c r="M40" s="1">
        <f t="shared" si="1"/>
        <v>0.60181931993694304</v>
      </c>
      <c r="N40" s="1">
        <f t="shared" si="2"/>
        <v>-1.1348927504221415</v>
      </c>
      <c r="O40" s="1">
        <f t="shared" si="20"/>
        <v>0.94746207294646934</v>
      </c>
      <c r="P40" s="1">
        <f t="shared" si="21"/>
        <v>1.8757315708247702</v>
      </c>
      <c r="Q40" s="1">
        <f t="shared" si="3"/>
        <v>-1.0995545718419355</v>
      </c>
      <c r="R40" s="1">
        <f t="shared" si="4"/>
        <v>1.8680297723384525</v>
      </c>
      <c r="S40" s="1">
        <f t="shared" si="22"/>
        <v>-0.58861726302439066</v>
      </c>
      <c r="T40" s="1">
        <f t="shared" si="5"/>
        <v>-0.25468674940503266</v>
      </c>
      <c r="U40" s="1">
        <f t="shared" si="6"/>
        <v>1.6011683762901023</v>
      </c>
      <c r="V40" s="1">
        <f t="shared" si="23"/>
        <v>-0.15906306493208439</v>
      </c>
      <c r="W40" s="1">
        <f t="shared" si="24"/>
        <v>-0.11772345260487814</v>
      </c>
      <c r="X40" s="1">
        <f t="shared" si="25"/>
        <v>-3.1812612986416876E-2</v>
      </c>
      <c r="Y40" s="1">
        <f t="shared" si="7"/>
        <v>0.45202100533156431</v>
      </c>
      <c r="Z40" s="2">
        <f t="shared" si="8"/>
        <v>0.60059438081264194</v>
      </c>
      <c r="AA40" s="2">
        <f t="shared" si="26"/>
        <v>1.0336363328750076</v>
      </c>
      <c r="AB40" s="2">
        <f t="shared" si="9"/>
        <v>-0.52527972119842226</v>
      </c>
      <c r="AC40" s="2">
        <f t="shared" si="10"/>
        <v>0.51479518355369325</v>
      </c>
      <c r="AD40" s="2">
        <f t="shared" si="27"/>
        <v>-0.27691954703567156</v>
      </c>
      <c r="AE40" s="1">
        <f t="shared" si="28"/>
        <v>4.1345453315000308E-2</v>
      </c>
      <c r="AF40" s="1">
        <f t="shared" si="29"/>
        <v>-1.1076781881426865E-2</v>
      </c>
      <c r="AG40" s="1">
        <f t="shared" si="11"/>
        <v>11.979532650709393</v>
      </c>
      <c r="AH40" s="1">
        <f t="shared" si="12"/>
        <v>9.0272253472807247</v>
      </c>
      <c r="AI40" s="1">
        <f t="shared" si="13"/>
        <v>29.491900744677661</v>
      </c>
      <c r="AJ40" s="1">
        <f t="shared" si="14"/>
        <v>33.385323872029367</v>
      </c>
      <c r="AK40" s="1">
        <f t="shared" si="15"/>
        <v>20.825393457912032</v>
      </c>
      <c r="AL40" s="1">
        <f t="shared" si="16"/>
        <v>32.409927213822932</v>
      </c>
    </row>
    <row r="41" spans="1:38" x14ac:dyDescent="0.3">
      <c r="A41" s="1">
        <v>40</v>
      </c>
      <c r="B41" s="1">
        <v>15</v>
      </c>
      <c r="C41" s="1">
        <v>30</v>
      </c>
      <c r="D41" s="1">
        <v>35</v>
      </c>
      <c r="E41" s="1">
        <v>25</v>
      </c>
      <c r="F41" s="1">
        <f t="shared" si="17"/>
        <v>0.26166666666666666</v>
      </c>
      <c r="G41" s="1">
        <v>38</v>
      </c>
      <c r="H41" s="1">
        <f t="shared" si="18"/>
        <v>0.66322511575784526</v>
      </c>
      <c r="I41" s="1">
        <v>0.2</v>
      </c>
      <c r="J41" s="1">
        <v>0</v>
      </c>
      <c r="K41" s="1">
        <f t="shared" si="19"/>
        <v>0.61566147532565829</v>
      </c>
      <c r="L41" s="1">
        <f t="shared" si="0"/>
        <v>-1.8786559130599447</v>
      </c>
      <c r="M41" s="1">
        <f t="shared" si="1"/>
        <v>0.6159856618577042</v>
      </c>
      <c r="N41" s="1">
        <f t="shared" si="2"/>
        <v>-1.1470353292113653</v>
      </c>
      <c r="O41" s="1">
        <f t="shared" si="20"/>
        <v>0.93725479807565559</v>
      </c>
      <c r="P41" s="1">
        <f t="shared" si="21"/>
        <v>1.8730865402540064</v>
      </c>
      <c r="Q41" s="1">
        <f t="shared" si="3"/>
        <v>-1.0914949181835496</v>
      </c>
      <c r="R41" s="1">
        <f t="shared" si="4"/>
        <v>1.8785496416813121</v>
      </c>
      <c r="S41" s="1">
        <f t="shared" si="22"/>
        <v>-0.58103064937195681</v>
      </c>
      <c r="T41" s="1">
        <f t="shared" si="5"/>
        <v>-0.23195395807086183</v>
      </c>
      <c r="U41" s="1">
        <f t="shared" si="6"/>
        <v>1.6101854071554103</v>
      </c>
      <c r="V41" s="1">
        <f t="shared" si="23"/>
        <v>-0.14405419216948245</v>
      </c>
      <c r="W41" s="1">
        <f t="shared" si="24"/>
        <v>-0.11620612987439137</v>
      </c>
      <c r="X41" s="1">
        <f t="shared" si="25"/>
        <v>-2.8810838433896493E-2</v>
      </c>
      <c r="Y41" s="1">
        <f t="shared" si="7"/>
        <v>0.47135859468474339</v>
      </c>
      <c r="Z41" s="2">
        <f t="shared" si="8"/>
        <v>0.60478168219884776</v>
      </c>
      <c r="AA41" s="2">
        <f t="shared" si="26"/>
        <v>1.0725279626886295</v>
      </c>
      <c r="AB41" s="2">
        <f t="shared" si="9"/>
        <v>-0.49656206582075912</v>
      </c>
      <c r="AC41" s="2">
        <f t="shared" si="10"/>
        <v>0.51838429902758409</v>
      </c>
      <c r="AD41" s="2">
        <f t="shared" si="27"/>
        <v>-0.2620112146813649</v>
      </c>
      <c r="AE41" s="1">
        <f t="shared" si="28"/>
        <v>4.2901118507545188E-2</v>
      </c>
      <c r="AF41" s="1">
        <f t="shared" si="29"/>
        <v>-1.0480448587254597E-2</v>
      </c>
      <c r="AG41" s="1">
        <f t="shared" si="11"/>
        <v>11.820161304100829</v>
      </c>
      <c r="AH41" s="1">
        <f t="shared" si="12"/>
        <v>9.2349221298848736</v>
      </c>
      <c r="AI41" s="1">
        <f t="shared" si="13"/>
        <v>29.580242602258252</v>
      </c>
      <c r="AJ41" s="1">
        <f t="shared" si="14"/>
        <v>33.413001298479699</v>
      </c>
      <c r="AK41" s="1">
        <f t="shared" si="15"/>
        <v>20.904230817684464</v>
      </c>
      <c r="AL41" s="1">
        <f t="shared" si="16"/>
        <v>32.526115338314114</v>
      </c>
    </row>
    <row r="42" spans="1:38" x14ac:dyDescent="0.3">
      <c r="A42" s="1">
        <v>40</v>
      </c>
      <c r="B42" s="1">
        <v>15</v>
      </c>
      <c r="C42" s="1">
        <v>30</v>
      </c>
      <c r="D42" s="1">
        <v>35</v>
      </c>
      <c r="E42" s="1">
        <v>25</v>
      </c>
      <c r="F42" s="1">
        <f t="shared" si="17"/>
        <v>0.26166666666666666</v>
      </c>
      <c r="G42" s="1">
        <v>39</v>
      </c>
      <c r="H42" s="1">
        <f t="shared" si="18"/>
        <v>0.68067840827778847</v>
      </c>
      <c r="I42" s="1">
        <v>0.2</v>
      </c>
      <c r="J42" s="1">
        <v>0</v>
      </c>
      <c r="K42" s="1">
        <f t="shared" si="19"/>
        <v>0.62932039104983739</v>
      </c>
      <c r="L42" s="1">
        <f t="shared" si="0"/>
        <v>-1.8895207052096956</v>
      </c>
      <c r="M42" s="1">
        <f t="shared" si="1"/>
        <v>0.63047205139070561</v>
      </c>
      <c r="N42" s="1">
        <f t="shared" si="2"/>
        <v>-1.1594522345253666</v>
      </c>
      <c r="O42" s="1">
        <f t="shared" si="20"/>
        <v>0.9271809134193536</v>
      </c>
      <c r="P42" s="1">
        <f t="shared" si="21"/>
        <v>1.8707024241507646</v>
      </c>
      <c r="Q42" s="1">
        <f t="shared" si="3"/>
        <v>-1.0831075415040115</v>
      </c>
      <c r="R42" s="1">
        <f t="shared" si="4"/>
        <v>1.8891367452946495</v>
      </c>
      <c r="S42" s="1">
        <f t="shared" si="22"/>
        <v>-0.57333464303298953</v>
      </c>
      <c r="T42" s="1">
        <f t="shared" si="5"/>
        <v>-0.2091545886607673</v>
      </c>
      <c r="U42" s="1">
        <f t="shared" si="6"/>
        <v>1.6192600673954134</v>
      </c>
      <c r="V42" s="1">
        <f t="shared" si="23"/>
        <v>-0.12916676750831838</v>
      </c>
      <c r="W42" s="1">
        <f t="shared" si="24"/>
        <v>-0.11466692860659791</v>
      </c>
      <c r="X42" s="1">
        <f t="shared" si="25"/>
        <v>-2.5833353501663676E-2</v>
      </c>
      <c r="Y42" s="1">
        <f t="shared" si="7"/>
        <v>0.48958093451321028</v>
      </c>
      <c r="Z42" s="2">
        <f t="shared" si="8"/>
        <v>0.60830031940545148</v>
      </c>
      <c r="AA42" s="2">
        <f t="shared" si="26"/>
        <v>1.1094985684900092</v>
      </c>
      <c r="AB42" s="2">
        <f t="shared" si="9"/>
        <v>-0.46852601208235811</v>
      </c>
      <c r="AC42" s="2">
        <f t="shared" si="10"/>
        <v>0.52140027377610132</v>
      </c>
      <c r="AD42" s="2">
        <f t="shared" si="27"/>
        <v>-0.24775416390403801</v>
      </c>
      <c r="AE42" s="1">
        <f t="shared" si="28"/>
        <v>4.4379942739600373E-2</v>
      </c>
      <c r="AF42" s="1">
        <f t="shared" si="29"/>
        <v>-9.9101665561615229E-3</v>
      </c>
      <c r="AG42" s="1">
        <f t="shared" si="11"/>
        <v>11.657189421854564</v>
      </c>
      <c r="AH42" s="1">
        <f t="shared" si="12"/>
        <v>9.4398058657475605</v>
      </c>
      <c r="AI42" s="1">
        <f t="shared" si="13"/>
        <v>29.65993261423295</v>
      </c>
      <c r="AJ42" s="1">
        <f t="shared" si="14"/>
        <v>33.437748226484935</v>
      </c>
      <c r="AK42" s="1">
        <f t="shared" si="15"/>
        <v>20.97542682469598</v>
      </c>
      <c r="AL42" s="1">
        <f t="shared" si="16"/>
        <v>32.638306931641608</v>
      </c>
    </row>
    <row r="43" spans="1:38" x14ac:dyDescent="0.3">
      <c r="A43" s="1">
        <v>40</v>
      </c>
      <c r="B43" s="1">
        <v>15</v>
      </c>
      <c r="C43" s="1">
        <v>30</v>
      </c>
      <c r="D43" s="1">
        <v>35</v>
      </c>
      <c r="E43" s="1">
        <v>25</v>
      </c>
      <c r="F43" s="1">
        <f t="shared" si="17"/>
        <v>0.26166666666666666</v>
      </c>
      <c r="G43" s="1">
        <v>40</v>
      </c>
      <c r="H43" s="1">
        <f t="shared" si="18"/>
        <v>0.69813170079773179</v>
      </c>
      <c r="I43" s="1">
        <v>0.2</v>
      </c>
      <c r="J43" s="1">
        <v>0</v>
      </c>
      <c r="K43" s="1">
        <f t="shared" si="19"/>
        <v>0.64278760968653925</v>
      </c>
      <c r="L43" s="1">
        <f t="shared" si="0"/>
        <v>-1.9006222235476886</v>
      </c>
      <c r="M43" s="1">
        <f t="shared" si="1"/>
        <v>0.64527407584136287</v>
      </c>
      <c r="N43" s="1">
        <f t="shared" si="2"/>
        <v>-1.1721396840545011</v>
      </c>
      <c r="O43" s="1">
        <f t="shared" si="20"/>
        <v>0.91724218568733473</v>
      </c>
      <c r="P43" s="1">
        <f t="shared" si="21"/>
        <v>1.8685769856153471</v>
      </c>
      <c r="Q43" s="1">
        <f t="shared" si="3"/>
        <v>-1.0744116075810015</v>
      </c>
      <c r="R43" s="1">
        <f t="shared" si="4"/>
        <v>1.899779491113895</v>
      </c>
      <c r="S43" s="1">
        <f t="shared" si="22"/>
        <v>-0.56554542914401251</v>
      </c>
      <c r="T43" s="1">
        <f t="shared" si="5"/>
        <v>-0.18630982399909957</v>
      </c>
      <c r="U43" s="1">
        <f t="shared" si="6"/>
        <v>1.6283824209547673</v>
      </c>
      <c r="V43" s="1">
        <f t="shared" si="23"/>
        <v>-0.11441404770868306</v>
      </c>
      <c r="W43" s="1">
        <f t="shared" si="24"/>
        <v>-0.11310908582880251</v>
      </c>
      <c r="X43" s="1">
        <f t="shared" si="25"/>
        <v>-2.2882809541736614E-2</v>
      </c>
      <c r="Y43" s="1">
        <f t="shared" si="7"/>
        <v>0.50672249722116525</v>
      </c>
      <c r="Z43" s="2">
        <f t="shared" si="8"/>
        <v>0.6111593776319395</v>
      </c>
      <c r="AA43" s="2">
        <f t="shared" si="26"/>
        <v>1.1445970663361713</v>
      </c>
      <c r="AB43" s="2">
        <f t="shared" si="9"/>
        <v>-0.44114579451783298</v>
      </c>
      <c r="AC43" s="2">
        <f t="shared" si="10"/>
        <v>0.52385089511309135</v>
      </c>
      <c r="AD43" s="2">
        <f t="shared" si="27"/>
        <v>-0.23410341963076045</v>
      </c>
      <c r="AE43" s="1">
        <f t="shared" si="28"/>
        <v>4.5783882653446864E-2</v>
      </c>
      <c r="AF43" s="1">
        <f t="shared" si="29"/>
        <v>-9.3641367852304192E-3</v>
      </c>
      <c r="AG43" s="1">
        <f t="shared" si="11"/>
        <v>11.490666646784669</v>
      </c>
      <c r="AH43" s="1">
        <f t="shared" si="12"/>
        <v>9.6418141452980883</v>
      </c>
      <c r="AI43" s="1">
        <f t="shared" si="13"/>
        <v>29.731025794902934</v>
      </c>
      <c r="AJ43" s="1">
        <f t="shared" si="14"/>
        <v>33.45964986031759</v>
      </c>
      <c r="AK43" s="1">
        <f t="shared" si="15"/>
        <v>21.039003623671384</v>
      </c>
      <c r="AL43" s="1">
        <f t="shared" si="16"/>
        <v>32.746559566440865</v>
      </c>
    </row>
    <row r="44" spans="1:38" x14ac:dyDescent="0.3">
      <c r="A44" s="1">
        <v>40</v>
      </c>
      <c r="B44" s="1">
        <v>15</v>
      </c>
      <c r="C44" s="1">
        <v>30</v>
      </c>
      <c r="D44" s="1">
        <v>35</v>
      </c>
      <c r="E44" s="1">
        <v>25</v>
      </c>
      <c r="F44" s="1">
        <f t="shared" si="17"/>
        <v>0.26166666666666666</v>
      </c>
      <c r="G44" s="1">
        <v>41</v>
      </c>
      <c r="H44" s="1">
        <f t="shared" si="18"/>
        <v>0.71558499331767511</v>
      </c>
      <c r="I44" s="1">
        <v>0.2</v>
      </c>
      <c r="J44" s="1">
        <v>0</v>
      </c>
      <c r="K44" s="1">
        <f t="shared" si="19"/>
        <v>0.65605902899050728</v>
      </c>
      <c r="L44" s="1">
        <f t="shared" si="0"/>
        <v>-1.9119570864438944</v>
      </c>
      <c r="M44" s="1">
        <f t="shared" si="1"/>
        <v>0.66038722636963754</v>
      </c>
      <c r="N44" s="1">
        <f t="shared" si="2"/>
        <v>-1.1850938130787365</v>
      </c>
      <c r="O44" s="1">
        <f t="shared" si="20"/>
        <v>0.90744010696000987</v>
      </c>
      <c r="P44" s="1">
        <f t="shared" si="21"/>
        <v>1.8667077655542594</v>
      </c>
      <c r="Q44" s="1">
        <f t="shared" si="3"/>
        <v>-1.0654256703985325</v>
      </c>
      <c r="R44" s="1">
        <f t="shared" si="4"/>
        <v>1.9104664512026401</v>
      </c>
      <c r="S44" s="1">
        <f t="shared" si="22"/>
        <v>-0.55767829355383147</v>
      </c>
      <c r="T44" s="1">
        <f t="shared" si="5"/>
        <v>-0.16344025578101984</v>
      </c>
      <c r="U44" s="1">
        <f t="shared" si="6"/>
        <v>1.6375426724594062</v>
      </c>
      <c r="V44" s="1">
        <f t="shared" si="23"/>
        <v>-9.9808242270444672E-2</v>
      </c>
      <c r="W44" s="1">
        <f t="shared" si="24"/>
        <v>-0.1115356587107663</v>
      </c>
      <c r="X44" s="1">
        <f t="shared" si="25"/>
        <v>-1.9961648454088935E-2</v>
      </c>
      <c r="Y44" s="1">
        <f t="shared" si="7"/>
        <v>0.5228188692073692</v>
      </c>
      <c r="Z44" s="2">
        <f t="shared" si="8"/>
        <v>0.61336856936201423</v>
      </c>
      <c r="AA44" s="2">
        <f t="shared" si="26"/>
        <v>1.1778744126212679</v>
      </c>
      <c r="AB44" s="2">
        <f t="shared" si="9"/>
        <v>-0.4143947752197088</v>
      </c>
      <c r="AC44" s="2">
        <f t="shared" si="10"/>
        <v>0.52574448802458362</v>
      </c>
      <c r="AD44" s="2">
        <f t="shared" si="27"/>
        <v>-0.22101478518604656</v>
      </c>
      <c r="AE44" s="1">
        <f t="shared" si="28"/>
        <v>4.7114976504850727E-2</v>
      </c>
      <c r="AF44" s="1">
        <f t="shared" si="29"/>
        <v>-8.8405914074418633E-3</v>
      </c>
      <c r="AG44" s="1">
        <f t="shared" si="11"/>
        <v>11.320643703341581</v>
      </c>
      <c r="AH44" s="1">
        <f t="shared" si="12"/>
        <v>9.8408854348576096</v>
      </c>
      <c r="AI44" s="1">
        <f t="shared" si="13"/>
        <v>29.793587147046544</v>
      </c>
      <c r="AJ44" s="1">
        <f t="shared" si="14"/>
        <v>33.478786368013203</v>
      </c>
      <c r="AK44" s="1">
        <f t="shared" si="15"/>
        <v>21.094992885194401</v>
      </c>
      <c r="AL44" s="1">
        <f t="shared" si="16"/>
        <v>32.850928852270215</v>
      </c>
    </row>
    <row r="45" spans="1:38" x14ac:dyDescent="0.3">
      <c r="A45" s="1">
        <v>40</v>
      </c>
      <c r="B45" s="1">
        <v>15</v>
      </c>
      <c r="C45" s="1">
        <v>30</v>
      </c>
      <c r="D45" s="1">
        <v>35</v>
      </c>
      <c r="E45" s="1">
        <v>25</v>
      </c>
      <c r="F45" s="1">
        <f t="shared" si="17"/>
        <v>0.26166666666666666</v>
      </c>
      <c r="G45" s="1">
        <v>42</v>
      </c>
      <c r="H45" s="1">
        <f t="shared" si="18"/>
        <v>0.73303828583761843</v>
      </c>
      <c r="I45" s="1">
        <v>0.2</v>
      </c>
      <c r="J45" s="1">
        <v>0</v>
      </c>
      <c r="K45" s="1">
        <f t="shared" si="19"/>
        <v>0.66913060635885824</v>
      </c>
      <c r="L45" s="1">
        <f t="shared" si="0"/>
        <v>-1.9235218411892723</v>
      </c>
      <c r="M45" s="1">
        <f t="shared" si="1"/>
        <v>0.67580689936347449</v>
      </c>
      <c r="N45" s="1">
        <f t="shared" si="2"/>
        <v>-1.1983106756448827</v>
      </c>
      <c r="O45" s="1">
        <f t="shared" si="20"/>
        <v>0.89777591032777326</v>
      </c>
      <c r="P45" s="1">
        <f t="shared" si="21"/>
        <v>1.8650921006995123</v>
      </c>
      <c r="Q45" s="1">
        <f t="shared" si="3"/>
        <v>-1.056167655132717</v>
      </c>
      <c r="R45" s="1">
        <f t="shared" si="4"/>
        <v>1.9211863721854441</v>
      </c>
      <c r="S45" s="1">
        <f t="shared" si="22"/>
        <v>-0.54974763012256556</v>
      </c>
      <c r="T45" s="1">
        <f t="shared" si="5"/>
        <v>-0.1405658685607768</v>
      </c>
      <c r="U45" s="1">
        <f t="shared" si="6"/>
        <v>1.6467311761589518</v>
      </c>
      <c r="V45" s="1">
        <f t="shared" si="23"/>
        <v>-8.5360543721927196E-2</v>
      </c>
      <c r="W45" s="1">
        <f t="shared" si="24"/>
        <v>-0.10994952602451312</v>
      </c>
      <c r="X45" s="1">
        <f t="shared" si="25"/>
        <v>-1.7072108744385441E-2</v>
      </c>
      <c r="Y45" s="1">
        <f t="shared" si="7"/>
        <v>0.53790647618191745</v>
      </c>
      <c r="Z45" s="2">
        <f t="shared" si="8"/>
        <v>0.61493817583642352</v>
      </c>
      <c r="AA45" s="2">
        <f t="shared" si="26"/>
        <v>1.2093831984898857</v>
      </c>
      <c r="AB45" s="2">
        <f t="shared" si="9"/>
        <v>-0.38824567810395039</v>
      </c>
      <c r="AC45" s="2">
        <f t="shared" si="10"/>
        <v>0.52708986500264854</v>
      </c>
      <c r="AD45" s="2">
        <f t="shared" si="27"/>
        <v>-0.2084450732496938</v>
      </c>
      <c r="AE45" s="1">
        <f t="shared" si="28"/>
        <v>4.8375327939595439E-2</v>
      </c>
      <c r="AF45" s="1">
        <f t="shared" si="29"/>
        <v>-8.3378029299877535E-3</v>
      </c>
      <c r="AG45" s="1">
        <f t="shared" si="11"/>
        <v>11.147172382160914</v>
      </c>
      <c r="AH45" s="1">
        <f t="shared" si="12"/>
        <v>10.036959095382873</v>
      </c>
      <c r="AI45" s="1">
        <f t="shared" si="13"/>
        <v>29.847690943297188</v>
      </c>
      <c r="AJ45" s="1">
        <f t="shared" si="14"/>
        <v>33.495232807329316</v>
      </c>
      <c r="AK45" s="1">
        <f t="shared" si="15"/>
        <v>21.143435244229345</v>
      </c>
      <c r="AL45" s="1">
        <f t="shared" si="16"/>
        <v>32.951468228079378</v>
      </c>
    </row>
    <row r="46" spans="1:38" x14ac:dyDescent="0.3">
      <c r="A46" s="1">
        <v>40</v>
      </c>
      <c r="B46" s="1">
        <v>15</v>
      </c>
      <c r="C46" s="1">
        <v>30</v>
      </c>
      <c r="D46" s="1">
        <v>35</v>
      </c>
      <c r="E46" s="1">
        <v>25</v>
      </c>
      <c r="F46" s="1">
        <f t="shared" si="17"/>
        <v>0.26166666666666666</v>
      </c>
      <c r="G46" s="1">
        <v>43</v>
      </c>
      <c r="H46" s="1">
        <f t="shared" si="18"/>
        <v>0.75049157835756175</v>
      </c>
      <c r="I46" s="1">
        <v>0.2</v>
      </c>
      <c r="J46" s="1">
        <v>0</v>
      </c>
      <c r="K46" s="1">
        <f t="shared" si="19"/>
        <v>0.68199836006249848</v>
      </c>
      <c r="L46" s="1">
        <f t="shared" si="0"/>
        <v>-1.9353129650474961</v>
      </c>
      <c r="M46" s="1">
        <f t="shared" si="1"/>
        <v>0.6915283978411062</v>
      </c>
      <c r="N46" s="1">
        <f t="shared" si="2"/>
        <v>-1.2117862457685669</v>
      </c>
      <c r="O46" s="1">
        <f t="shared" si="20"/>
        <v>0.88825058535985058</v>
      </c>
      <c r="P46" s="1">
        <f t="shared" si="21"/>
        <v>1.8637271410683696</v>
      </c>
      <c r="Q46" s="1">
        <f t="shared" si="3"/>
        <v>-1.0466548457418012</v>
      </c>
      <c r="R46" s="1">
        <f t="shared" si="4"/>
        <v>1.9319281846870449</v>
      </c>
      <c r="S46" s="1">
        <f t="shared" si="22"/>
        <v>-0.54176695284941456</v>
      </c>
      <c r="T46" s="1">
        <f t="shared" si="5"/>
        <v>-0.11770602770726035</v>
      </c>
      <c r="U46" s="1">
        <f t="shared" si="6"/>
        <v>1.6559384440174676</v>
      </c>
      <c r="V46" s="1">
        <f t="shared" si="23"/>
        <v>-7.108116133936361E-2</v>
      </c>
      <c r="W46" s="1">
        <f t="shared" si="24"/>
        <v>-0.10835339056988291</v>
      </c>
      <c r="X46" s="1">
        <f t="shared" si="25"/>
        <v>-1.4216232267872723E-2</v>
      </c>
      <c r="Y46" s="1">
        <f t="shared" si="7"/>
        <v>0.55202233025169112</v>
      </c>
      <c r="Z46" s="2">
        <f t="shared" si="8"/>
        <v>0.61587899173058336</v>
      </c>
      <c r="AA46" s="2">
        <f t="shared" si="26"/>
        <v>1.2391772747255172</v>
      </c>
      <c r="AB46" s="2">
        <f t="shared" si="9"/>
        <v>-0.36267080449188771</v>
      </c>
      <c r="AC46" s="2">
        <f t="shared" si="10"/>
        <v>0.5278962786262148</v>
      </c>
      <c r="AD46" s="2">
        <f t="shared" si="27"/>
        <v>-0.19635230108648791</v>
      </c>
      <c r="AE46" s="1">
        <f t="shared" si="28"/>
        <v>4.95670909890207E-2</v>
      </c>
      <c r="AF46" s="1">
        <f t="shared" si="29"/>
        <v>-7.8540920434595173E-3</v>
      </c>
      <c r="AG46" s="1">
        <f t="shared" si="11"/>
        <v>10.970305524287557</v>
      </c>
      <c r="AH46" s="1">
        <f t="shared" si="12"/>
        <v>10.229975400937477</v>
      </c>
      <c r="AI46" s="1">
        <f t="shared" si="13"/>
        <v>29.893420027175225</v>
      </c>
      <c r="AJ46" s="1">
        <f t="shared" si="14"/>
        <v>33.509059092324534</v>
      </c>
      <c r="AK46" s="1">
        <f t="shared" si="15"/>
        <v>21.184379745584874</v>
      </c>
      <c r="AL46" s="1">
        <f t="shared" si="16"/>
        <v>33.048228791629541</v>
      </c>
    </row>
    <row r="47" spans="1:38" x14ac:dyDescent="0.3">
      <c r="A47" s="1">
        <v>40</v>
      </c>
      <c r="B47" s="1">
        <v>15</v>
      </c>
      <c r="C47" s="1">
        <v>30</v>
      </c>
      <c r="D47" s="1">
        <v>35</v>
      </c>
      <c r="E47" s="1">
        <v>25</v>
      </c>
      <c r="F47" s="1">
        <f t="shared" si="17"/>
        <v>0.26166666666666666</v>
      </c>
      <c r="G47" s="1">
        <v>44</v>
      </c>
      <c r="H47" s="1">
        <f t="shared" si="18"/>
        <v>0.76794487087750496</v>
      </c>
      <c r="I47" s="1">
        <v>0.2</v>
      </c>
      <c r="J47" s="1">
        <v>0</v>
      </c>
      <c r="K47" s="1">
        <f t="shared" si="19"/>
        <v>0.69465837045899725</v>
      </c>
      <c r="L47" s="1">
        <f t="shared" si="0"/>
        <v>-1.9473268663280154</v>
      </c>
      <c r="M47" s="1">
        <f t="shared" si="1"/>
        <v>0.70754693288179848</v>
      </c>
      <c r="N47" s="1">
        <f t="shared" si="2"/>
        <v>-1.2255164186605891</v>
      </c>
      <c r="O47" s="1">
        <f t="shared" si="20"/>
        <v>0.87886489332407913</v>
      </c>
      <c r="P47" s="1">
        <f t="shared" si="21"/>
        <v>1.8626098668094042</v>
      </c>
      <c r="Q47" s="1">
        <f t="shared" si="3"/>
        <v>-1.0369038767807535</v>
      </c>
      <c r="R47" s="1">
        <f t="shared" si="4"/>
        <v>1.9426810118342115</v>
      </c>
      <c r="S47" s="1">
        <f t="shared" si="22"/>
        <v>-0.53374891218077281</v>
      </c>
      <c r="T47" s="1">
        <f t="shared" si="5"/>
        <v>-9.4879471001791948E-2</v>
      </c>
      <c r="U47" s="1">
        <f t="shared" si="6"/>
        <v>1.6651551530007536</v>
      </c>
      <c r="V47" s="1">
        <f t="shared" si="23"/>
        <v>-5.6979357647730863E-2</v>
      </c>
      <c r="W47" s="1">
        <f t="shared" si="24"/>
        <v>-0.10674978243615457</v>
      </c>
      <c r="X47" s="1">
        <f t="shared" si="25"/>
        <v>-1.1395871529546173E-2</v>
      </c>
      <c r="Y47" s="1">
        <f t="shared" si="7"/>
        <v>0.56520379870161608</v>
      </c>
      <c r="Z47" s="2">
        <f t="shared" si="8"/>
        <v>0.61620227306480835</v>
      </c>
      <c r="AA47" s="2">
        <f t="shared" si="26"/>
        <v>1.2673114069868354</v>
      </c>
      <c r="AB47" s="2">
        <f t="shared" si="9"/>
        <v>-0.3376422300713588</v>
      </c>
      <c r="AC47" s="2">
        <f t="shared" si="10"/>
        <v>0.52817337691269317</v>
      </c>
      <c r="AD47" s="2">
        <f t="shared" si="27"/>
        <v>-0.1846958523798902</v>
      </c>
      <c r="AE47" s="1">
        <f t="shared" si="28"/>
        <v>5.0692456279473427E-2</v>
      </c>
      <c r="AF47" s="1">
        <f t="shared" si="29"/>
        <v>-7.3878340951956094E-3</v>
      </c>
      <c r="AG47" s="1">
        <f t="shared" si="11"/>
        <v>10.790097005079767</v>
      </c>
      <c r="AH47" s="1">
        <f t="shared" si="12"/>
        <v>10.419875556884959</v>
      </c>
      <c r="AI47" s="1">
        <f t="shared" si="13"/>
        <v>29.930865136582252</v>
      </c>
      <c r="AJ47" s="1">
        <f t="shared" si="14"/>
        <v>33.52032999691837</v>
      </c>
      <c r="AK47" s="1">
        <f t="shared" si="15"/>
        <v>21.217883299364694</v>
      </c>
      <c r="AL47" s="1">
        <f t="shared" si="16"/>
        <v>33.141259163538919</v>
      </c>
    </row>
    <row r="48" spans="1:38" x14ac:dyDescent="0.3">
      <c r="A48" s="1">
        <v>40</v>
      </c>
      <c r="B48" s="1">
        <v>15</v>
      </c>
      <c r="C48" s="1">
        <v>30</v>
      </c>
      <c r="D48" s="1">
        <v>35</v>
      </c>
      <c r="E48" s="1">
        <v>25</v>
      </c>
      <c r="F48" s="1">
        <f t="shared" si="17"/>
        <v>0.26166666666666666</v>
      </c>
      <c r="G48" s="1">
        <v>45</v>
      </c>
      <c r="H48" s="1">
        <f t="shared" si="18"/>
        <v>0.78539816339744828</v>
      </c>
      <c r="I48" s="1">
        <v>0.2</v>
      </c>
      <c r="J48" s="1">
        <v>0</v>
      </c>
      <c r="K48" s="1">
        <f t="shared" si="19"/>
        <v>0.70710678118654746</v>
      </c>
      <c r="L48" s="1">
        <f t="shared" si="0"/>
        <v>-1.9595598854801191</v>
      </c>
      <c r="M48" s="1">
        <f t="shared" si="1"/>
        <v>0.72385762508460338</v>
      </c>
      <c r="N48" s="1">
        <f t="shared" si="2"/>
        <v>-1.2394970119772788</v>
      </c>
      <c r="O48" s="1">
        <f t="shared" si="20"/>
        <v>0.86961938209005685</v>
      </c>
      <c r="P48" s="1">
        <f t="shared" si="21"/>
        <v>1.8617371043916151</v>
      </c>
      <c r="Q48" s="1">
        <f t="shared" si="3"/>
        <v>-1.0269307290643019</v>
      </c>
      <c r="R48" s="1">
        <f t="shared" si="4"/>
        <v>1.9534341768766448</v>
      </c>
      <c r="S48" s="1">
        <f t="shared" si="22"/>
        <v>-0.52570531488614902</v>
      </c>
      <c r="T48" s="1">
        <f t="shared" si="5"/>
        <v>-7.2104303556204563E-2</v>
      </c>
      <c r="U48" s="1">
        <f t="shared" si="6"/>
        <v>1.674372151608553</v>
      </c>
      <c r="V48" s="1">
        <f t="shared" si="23"/>
        <v>-4.3063487102872958E-2</v>
      </c>
      <c r="W48" s="1">
        <f t="shared" si="24"/>
        <v>-0.1051410629772298</v>
      </c>
      <c r="X48" s="1">
        <f t="shared" si="25"/>
        <v>-8.6126974205745915E-3</v>
      </c>
      <c r="Y48" s="1">
        <f t="shared" si="7"/>
        <v>0.57748839413752795</v>
      </c>
      <c r="Z48" s="2">
        <f t="shared" si="8"/>
        <v>0.61591968834085786</v>
      </c>
      <c r="AA48" s="2">
        <f t="shared" si="26"/>
        <v>1.2938409609137185</v>
      </c>
      <c r="AB48" s="2">
        <f t="shared" si="9"/>
        <v>-0.31313198352388727</v>
      </c>
      <c r="AC48" s="2">
        <f t="shared" si="10"/>
        <v>0.52793116143502117</v>
      </c>
      <c r="AD48" s="2">
        <f t="shared" si="27"/>
        <v>-0.17343660815383458</v>
      </c>
      <c r="AE48" s="1">
        <f t="shared" si="28"/>
        <v>5.1753638436548746E-2</v>
      </c>
      <c r="AF48" s="1">
        <f t="shared" si="29"/>
        <v>-6.9374643261533846E-3</v>
      </c>
      <c r="AG48" s="1">
        <f t="shared" si="11"/>
        <v>10.606601717798213</v>
      </c>
      <c r="AH48" s="1">
        <f t="shared" si="12"/>
        <v>10.606601717798211</v>
      </c>
      <c r="AI48" s="1">
        <f t="shared" si="13"/>
        <v>29.960124252022876</v>
      </c>
      <c r="AJ48" s="1">
        <f t="shared" si="14"/>
        <v>33.529105191835654</v>
      </c>
      <c r="AK48" s="1">
        <f t="shared" si="15"/>
        <v>21.244010149003536</v>
      </c>
      <c r="AL48" s="1">
        <f t="shared" si="16"/>
        <v>33.230605383544948</v>
      </c>
    </row>
    <row r="49" spans="1:38" x14ac:dyDescent="0.3">
      <c r="A49" s="1">
        <v>40</v>
      </c>
      <c r="B49" s="1">
        <v>15</v>
      </c>
      <c r="C49" s="1">
        <v>30</v>
      </c>
      <c r="D49" s="1">
        <v>35</v>
      </c>
      <c r="E49" s="1">
        <v>25</v>
      </c>
      <c r="F49" s="1">
        <f t="shared" si="17"/>
        <v>0.26166666666666666</v>
      </c>
      <c r="G49" s="1">
        <v>46</v>
      </c>
      <c r="H49" s="1">
        <f t="shared" si="18"/>
        <v>0.8028514559173916</v>
      </c>
      <c r="I49" s="1">
        <v>0.2</v>
      </c>
      <c r="J49" s="1">
        <v>0</v>
      </c>
      <c r="K49" s="1">
        <f t="shared" si="19"/>
        <v>0.71933980033865108</v>
      </c>
      <c r="L49" s="1">
        <f t="shared" si="0"/>
        <v>-1.9720082962076693</v>
      </c>
      <c r="M49" s="1">
        <f t="shared" si="1"/>
        <v>0.74045550605467048</v>
      </c>
      <c r="N49" s="1">
        <f t="shared" si="2"/>
        <v>-1.2537237670944792</v>
      </c>
      <c r="O49" s="1">
        <f t="shared" si="20"/>
        <v>0.86051440065845741</v>
      </c>
      <c r="P49" s="1">
        <f t="shared" si="21"/>
        <v>1.8611055421034162</v>
      </c>
      <c r="Q49" s="1">
        <f t="shared" si="3"/>
        <v>-1.0167507288101405</v>
      </c>
      <c r="R49" s="1">
        <f t="shared" si="4"/>
        <v>1.9641772099829602</v>
      </c>
      <c r="S49" s="1">
        <f t="shared" si="22"/>
        <v>-0.51764714692874436</v>
      </c>
      <c r="T49" s="1">
        <f t="shared" si="5"/>
        <v>-4.9397995735948164E-2</v>
      </c>
      <c r="U49" s="1">
        <f t="shared" si="6"/>
        <v>1.6835804656996807</v>
      </c>
      <c r="V49" s="1">
        <f t="shared" si="23"/>
        <v>-2.9341036405657515E-2</v>
      </c>
      <c r="W49" s="1">
        <f t="shared" si="24"/>
        <v>-0.10352942938574888</v>
      </c>
      <c r="X49" s="1">
        <f t="shared" si="25"/>
        <v>-5.8682072811315038E-3</v>
      </c>
      <c r="Y49" s="1">
        <f t="shared" si="7"/>
        <v>0.58891358543838446</v>
      </c>
      <c r="Z49" s="2">
        <f t="shared" si="8"/>
        <v>0.61504327286921368</v>
      </c>
      <c r="AA49" s="2">
        <f t="shared" si="26"/>
        <v>1.3188216163343689</v>
      </c>
      <c r="AB49" s="2">
        <f t="shared" si="9"/>
        <v>-0.28911220729166731</v>
      </c>
      <c r="AC49" s="2">
        <f t="shared" si="10"/>
        <v>0.52717994817361191</v>
      </c>
      <c r="AD49" s="2">
        <f t="shared" si="27"/>
        <v>-0.1625370493510975</v>
      </c>
      <c r="AE49" s="1">
        <f t="shared" si="28"/>
        <v>5.2752864653374767E-2</v>
      </c>
      <c r="AF49" s="1">
        <f t="shared" si="29"/>
        <v>-6.501481974043901E-3</v>
      </c>
      <c r="AG49" s="1">
        <f t="shared" si="11"/>
        <v>10.419875556884959</v>
      </c>
      <c r="AH49" s="1">
        <f t="shared" si="12"/>
        <v>10.790097005079765</v>
      </c>
      <c r="AI49" s="1">
        <f t="shared" si="13"/>
        <v>29.981301971318558</v>
      </c>
      <c r="AJ49" s="1">
        <f t="shared" si="14"/>
        <v>33.535439311422394</v>
      </c>
      <c r="AK49" s="1">
        <f t="shared" si="15"/>
        <v>21.262831354066073</v>
      </c>
      <c r="AL49" s="1">
        <f t="shared" si="16"/>
        <v>33.316310836533475</v>
      </c>
    </row>
    <row r="50" spans="1:38" x14ac:dyDescent="0.3">
      <c r="A50" s="1">
        <v>40</v>
      </c>
      <c r="B50" s="1">
        <v>15</v>
      </c>
      <c r="C50" s="1">
        <v>30</v>
      </c>
      <c r="D50" s="1">
        <v>35</v>
      </c>
      <c r="E50" s="1">
        <v>25</v>
      </c>
      <c r="F50" s="1">
        <f t="shared" si="17"/>
        <v>0.26166666666666666</v>
      </c>
      <c r="G50" s="1">
        <v>47</v>
      </c>
      <c r="H50" s="1">
        <f t="shared" si="18"/>
        <v>0.82030474843733492</v>
      </c>
      <c r="I50" s="1">
        <v>0.2</v>
      </c>
      <c r="J50" s="1">
        <v>0</v>
      </c>
      <c r="K50" s="1">
        <f t="shared" si="19"/>
        <v>0.73135370161917046</v>
      </c>
      <c r="L50" s="1">
        <f t="shared" si="0"/>
        <v>-1.9846683066041679</v>
      </c>
      <c r="M50" s="1">
        <f t="shared" si="1"/>
        <v>0.75733551991666881</v>
      </c>
      <c r="N50" s="1">
        <f t="shared" si="2"/>
        <v>-1.2681923504047634</v>
      </c>
      <c r="O50" s="1">
        <f t="shared" si="20"/>
        <v>0.85155011326894081</v>
      </c>
      <c r="P50" s="1">
        <f t="shared" si="21"/>
        <v>1.8607117448374235</v>
      </c>
      <c r="Q50" s="1">
        <f t="shared" si="3"/>
        <v>-1.0063785499052385</v>
      </c>
      <c r="R50" s="1">
        <f t="shared" si="4"/>
        <v>1.974899854266962</v>
      </c>
      <c r="S50" s="1">
        <f t="shared" si="22"/>
        <v>-0.50958459879920515</v>
      </c>
      <c r="T50" s="1">
        <f t="shared" si="5"/>
        <v>-2.677738378258121E-2</v>
      </c>
      <c r="U50" s="1">
        <f t="shared" si="6"/>
        <v>1.6927713036573959</v>
      </c>
      <c r="V50" s="1">
        <f t="shared" si="23"/>
        <v>-1.5818665950164731E-2</v>
      </c>
      <c r="W50" s="1">
        <f t="shared" si="24"/>
        <v>-0.10191691975984103</v>
      </c>
      <c r="X50" s="1">
        <f t="shared" si="25"/>
        <v>-3.1637331900329461E-3</v>
      </c>
      <c r="Y50" s="1">
        <f t="shared" si="7"/>
        <v>0.59951662878791645</v>
      </c>
      <c r="Z50" s="2">
        <f t="shared" si="8"/>
        <v>0.61358538622671399</v>
      </c>
      <c r="AA50" s="2">
        <f t="shared" si="26"/>
        <v>1.3423091095697395</v>
      </c>
      <c r="AB50" s="2">
        <f t="shared" si="9"/>
        <v>-0.26555530111035575</v>
      </c>
      <c r="AC50" s="2">
        <f t="shared" si="10"/>
        <v>0.52593033105146902</v>
      </c>
      <c r="AD50" s="2">
        <f t="shared" si="27"/>
        <v>-0.1519613336630945</v>
      </c>
      <c r="AE50" s="1">
        <f t="shared" si="28"/>
        <v>5.3692364382789591E-2</v>
      </c>
      <c r="AF50" s="1">
        <f t="shared" si="29"/>
        <v>-6.0784533465237812E-3</v>
      </c>
      <c r="AG50" s="1">
        <f t="shared" si="11"/>
        <v>10.229975400937477</v>
      </c>
      <c r="AH50" s="1">
        <f t="shared" si="12"/>
        <v>10.970305524287557</v>
      </c>
      <c r="AI50" s="1">
        <f t="shared" si="13"/>
        <v>29.994508912123163</v>
      </c>
      <c r="AJ50" s="1">
        <f t="shared" si="14"/>
        <v>33.539382046937256</v>
      </c>
      <c r="AK50" s="1">
        <f t="shared" si="15"/>
        <v>21.274424289594691</v>
      </c>
      <c r="AL50" s="1">
        <f t="shared" si="16"/>
        <v>33.39841620588173</v>
      </c>
    </row>
    <row r="51" spans="1:38" x14ac:dyDescent="0.3">
      <c r="A51" s="1">
        <v>40</v>
      </c>
      <c r="B51" s="1">
        <v>15</v>
      </c>
      <c r="C51" s="1">
        <v>30</v>
      </c>
      <c r="D51" s="1">
        <v>35</v>
      </c>
      <c r="E51" s="1">
        <v>25</v>
      </c>
      <c r="F51" s="1">
        <f t="shared" si="17"/>
        <v>0.26166666666666666</v>
      </c>
      <c r="G51" s="1">
        <v>48</v>
      </c>
      <c r="H51" s="1">
        <f t="shared" si="18"/>
        <v>0.83775804095727824</v>
      </c>
      <c r="I51" s="1">
        <v>0.2</v>
      </c>
      <c r="J51" s="1">
        <v>0</v>
      </c>
      <c r="K51" s="1">
        <f t="shared" si="19"/>
        <v>0.74314482547739424</v>
      </c>
      <c r="L51" s="1">
        <f t="shared" si="0"/>
        <v>-1.9975360603078083</v>
      </c>
      <c r="M51" s="1">
        <f t="shared" si="1"/>
        <v>0.77449252485485576</v>
      </c>
      <c r="N51" s="1">
        <f t="shared" si="2"/>
        <v>-1.2828983546374952</v>
      </c>
      <c r="O51" s="1">
        <f t="shared" si="20"/>
        <v>0.84272651304799184</v>
      </c>
      <c r="P51" s="1">
        <f t="shared" si="21"/>
        <v>1.8605521681452295</v>
      </c>
      <c r="Q51" s="1">
        <f t="shared" si="3"/>
        <v>-0.99582821895221685</v>
      </c>
      <c r="R51" s="1">
        <f t="shared" si="4"/>
        <v>1.9855920710981443</v>
      </c>
      <c r="S51" s="1">
        <f t="shared" si="22"/>
        <v>-0.50152709282398966</v>
      </c>
      <c r="T51" s="1">
        <f t="shared" si="5"/>
        <v>-4.2586728420210829E-3</v>
      </c>
      <c r="U51" s="1">
        <f t="shared" si="6"/>
        <v>1.7019360609412666</v>
      </c>
      <c r="V51" s="1">
        <f t="shared" si="23"/>
        <v>-2.5022519586698202E-3</v>
      </c>
      <c r="W51" s="1">
        <f t="shared" si="24"/>
        <v>-0.10030541856479794</v>
      </c>
      <c r="X51" s="1">
        <f t="shared" si="25"/>
        <v>-5.0045039173396411E-4</v>
      </c>
      <c r="Y51" s="1">
        <f t="shared" si="7"/>
        <v>0.60933441791542786</v>
      </c>
      <c r="Z51" s="2">
        <f t="shared" si="8"/>
        <v>0.61155867276356579</v>
      </c>
      <c r="AA51" s="2">
        <f t="shared" si="26"/>
        <v>1.3643590026469574</v>
      </c>
      <c r="AB51" s="2">
        <f t="shared" si="9"/>
        <v>-0.24243404905404264</v>
      </c>
      <c r="AC51" s="2">
        <f t="shared" si="10"/>
        <v>0.52419314808305628</v>
      </c>
      <c r="AD51" s="2">
        <f t="shared" si="27"/>
        <v>-0.14167534918390309</v>
      </c>
      <c r="AE51" s="1">
        <f t="shared" si="28"/>
        <v>5.4574360105878308E-2</v>
      </c>
      <c r="AF51" s="1">
        <f t="shared" si="29"/>
        <v>-5.6670139673561251E-3</v>
      </c>
      <c r="AG51" s="1">
        <f t="shared" si="11"/>
        <v>10.036959095382873</v>
      </c>
      <c r="AH51" s="1">
        <f t="shared" si="12"/>
        <v>11.147172382160914</v>
      </c>
      <c r="AI51" s="1">
        <f t="shared" si="13"/>
        <v>29.999861143139245</v>
      </c>
      <c r="AJ51" s="1">
        <f t="shared" si="14"/>
        <v>33.540978263066563</v>
      </c>
      <c r="AK51" s="1">
        <f t="shared" si="15"/>
        <v>21.278872163431046</v>
      </c>
      <c r="AL51" s="1">
        <f t="shared" si="16"/>
        <v>33.476959451688643</v>
      </c>
    </row>
    <row r="52" spans="1:38" x14ac:dyDescent="0.3">
      <c r="A52" s="1">
        <v>40</v>
      </c>
      <c r="B52" s="1">
        <v>15</v>
      </c>
      <c r="C52" s="1">
        <v>30</v>
      </c>
      <c r="D52" s="1">
        <v>35</v>
      </c>
      <c r="E52" s="1">
        <v>25</v>
      </c>
      <c r="F52" s="1">
        <f t="shared" si="17"/>
        <v>0.26166666666666666</v>
      </c>
      <c r="G52" s="1">
        <v>49</v>
      </c>
      <c r="H52" s="1">
        <f t="shared" si="18"/>
        <v>0.85521133347722145</v>
      </c>
      <c r="I52" s="1">
        <v>0.2</v>
      </c>
      <c r="J52" s="1">
        <v>0</v>
      </c>
      <c r="K52" s="1">
        <f t="shared" si="19"/>
        <v>0.75470958022277201</v>
      </c>
      <c r="L52" s="1">
        <f t="shared" si="0"/>
        <v>-2.0106076376761592</v>
      </c>
      <c r="M52" s="1">
        <f t="shared" si="1"/>
        <v>0.79192129467932371</v>
      </c>
      <c r="N52" s="1">
        <f t="shared" si="2"/>
        <v>-1.297837300201325</v>
      </c>
      <c r="O52" s="1">
        <f t="shared" si="20"/>
        <v>0.83404343516618118</v>
      </c>
      <c r="P52" s="1">
        <f t="shared" si="21"/>
        <v>1.8606231715537174</v>
      </c>
      <c r="Q52" s="1">
        <f t="shared" si="3"/>
        <v>-0.98511312276893248</v>
      </c>
      <c r="R52" s="1">
        <f t="shared" si="4"/>
        <v>1.9962440447488281</v>
      </c>
      <c r="S52" s="1">
        <f t="shared" si="22"/>
        <v>-0.49348331200300793</v>
      </c>
      <c r="T52" s="1">
        <f t="shared" si="5"/>
        <v>1.8142557881225652E-2</v>
      </c>
      <c r="U52" s="1">
        <f t="shared" si="6"/>
        <v>1.7110663240704249</v>
      </c>
      <c r="V52" s="1">
        <f t="shared" si="23"/>
        <v>1.0603071094325933E-2</v>
      </c>
      <c r="W52" s="1">
        <f t="shared" si="24"/>
        <v>-9.8696662400601598E-2</v>
      </c>
      <c r="X52" s="1">
        <f t="shared" si="25"/>
        <v>2.1206142188651867E-3</v>
      </c>
      <c r="Y52" s="1">
        <f t="shared" si="7"/>
        <v>0.61840335256877244</v>
      </c>
      <c r="Z52" s="2">
        <f t="shared" si="8"/>
        <v>0.60897602506200921</v>
      </c>
      <c r="AA52" s="2">
        <f t="shared" si="26"/>
        <v>1.3850264780942585</v>
      </c>
      <c r="AB52" s="2">
        <f t="shared" si="9"/>
        <v>-0.21972173093020286</v>
      </c>
      <c r="AC52" s="2">
        <f t="shared" si="10"/>
        <v>0.52197945005315127</v>
      </c>
      <c r="AD52" s="2">
        <f t="shared" si="27"/>
        <v>-0.13164674739961882</v>
      </c>
      <c r="AE52" s="1">
        <f t="shared" si="28"/>
        <v>5.5401059123770351E-2</v>
      </c>
      <c r="AF52" s="1">
        <f t="shared" si="29"/>
        <v>-5.2658698959847537E-3</v>
      </c>
      <c r="AG52" s="1">
        <f t="shared" si="11"/>
        <v>9.8408854348576096</v>
      </c>
      <c r="AH52" s="1">
        <f t="shared" si="12"/>
        <v>11.320643703341581</v>
      </c>
      <c r="AI52" s="1">
        <f t="shared" si="13"/>
        <v>29.997479644568322</v>
      </c>
      <c r="AJ52" s="1">
        <f t="shared" si="14"/>
        <v>33.540268134574816</v>
      </c>
      <c r="AK52" s="1">
        <f t="shared" si="15"/>
        <v>21.276263552605997</v>
      </c>
      <c r="AL52" s="1">
        <f t="shared" si="16"/>
        <v>33.551975811519924</v>
      </c>
    </row>
    <row r="53" spans="1:38" x14ac:dyDescent="0.3">
      <c r="A53" s="1">
        <v>40</v>
      </c>
      <c r="B53" s="1">
        <v>15</v>
      </c>
      <c r="C53" s="1">
        <v>30</v>
      </c>
      <c r="D53" s="1">
        <v>35</v>
      </c>
      <c r="E53" s="1">
        <v>25</v>
      </c>
      <c r="F53" s="1">
        <f t="shared" si="17"/>
        <v>0.26166666666666666</v>
      </c>
      <c r="G53" s="1">
        <v>50</v>
      </c>
      <c r="H53" s="1">
        <f t="shared" si="18"/>
        <v>0.87266462599716477</v>
      </c>
      <c r="I53" s="1">
        <v>0.2</v>
      </c>
      <c r="J53" s="1">
        <v>0</v>
      </c>
      <c r="K53" s="1">
        <f t="shared" si="19"/>
        <v>0.76604444311897801</v>
      </c>
      <c r="L53" s="1">
        <f t="shared" si="0"/>
        <v>-2.0238790569801273</v>
      </c>
      <c r="M53" s="1">
        <f t="shared" si="1"/>
        <v>0.80961652041794763</v>
      </c>
      <c r="N53" s="1">
        <f t="shared" si="2"/>
        <v>-1.3130046365487167</v>
      </c>
      <c r="O53" s="1">
        <f t="shared" si="20"/>
        <v>0.82550056948172545</v>
      </c>
      <c r="P53" s="1">
        <f t="shared" si="21"/>
        <v>1.8609210311409927</v>
      </c>
      <c r="Q53" s="1">
        <f t="shared" si="3"/>
        <v>-0.97424601803215172</v>
      </c>
      <c r="R53" s="1">
        <f t="shared" si="4"/>
        <v>2.006846186428489</v>
      </c>
      <c r="S53" s="1">
        <f t="shared" si="22"/>
        <v>-0.48546122997397317</v>
      </c>
      <c r="T53" s="1">
        <f t="shared" si="5"/>
        <v>4.0411348108416179E-2</v>
      </c>
      <c r="U53" s="1">
        <f t="shared" si="6"/>
        <v>1.7201538740815618</v>
      </c>
      <c r="V53" s="1">
        <f t="shared" si="23"/>
        <v>2.3492868119134355E-2</v>
      </c>
      <c r="W53" s="1">
        <f t="shared" si="24"/>
        <v>-9.7092245994794643E-2</v>
      </c>
      <c r="X53" s="1">
        <f t="shared" si="25"/>
        <v>4.6985736238268714E-3</v>
      </c>
      <c r="Y53" s="1">
        <f t="shared" si="7"/>
        <v>0.62675922416601282</v>
      </c>
      <c r="Z53" s="2">
        <f t="shared" si="8"/>
        <v>0.60585055023561873</v>
      </c>
      <c r="AA53" s="2">
        <f t="shared" si="26"/>
        <v>1.4043661578909581</v>
      </c>
      <c r="AB53" s="2">
        <f t="shared" si="9"/>
        <v>-0.19739221892803371</v>
      </c>
      <c r="AC53" s="2">
        <f t="shared" si="10"/>
        <v>0.51930047163053039</v>
      </c>
      <c r="AD53" s="2">
        <f t="shared" si="27"/>
        <v>-0.1218449579309648</v>
      </c>
      <c r="AE53" s="1">
        <f t="shared" si="28"/>
        <v>5.6174646315638337E-2</v>
      </c>
      <c r="AF53" s="1">
        <f t="shared" si="29"/>
        <v>-4.8737983172385925E-3</v>
      </c>
      <c r="AG53" s="1">
        <f t="shared" si="11"/>
        <v>9.6418141452980901</v>
      </c>
      <c r="AH53" s="1">
        <f t="shared" si="12"/>
        <v>11.490666646784669</v>
      </c>
      <c r="AI53" s="1">
        <f t="shared" si="13"/>
        <v>29.987489798005846</v>
      </c>
      <c r="AJ53" s="1">
        <f t="shared" si="14"/>
        <v>33.537287300182207</v>
      </c>
      <c r="AK53" s="1">
        <f t="shared" si="15"/>
        <v>21.266691959594574</v>
      </c>
      <c r="AL53" s="1">
        <f t="shared" si="16"/>
        <v>33.623497821369575</v>
      </c>
    </row>
    <row r="54" spans="1:38" x14ac:dyDescent="0.3">
      <c r="A54" s="1">
        <v>40</v>
      </c>
      <c r="B54" s="1">
        <v>15</v>
      </c>
      <c r="C54" s="1">
        <v>30</v>
      </c>
      <c r="D54" s="1">
        <v>35</v>
      </c>
      <c r="E54" s="1">
        <v>25</v>
      </c>
      <c r="F54" s="1">
        <f t="shared" si="17"/>
        <v>0.26166666666666666</v>
      </c>
      <c r="G54" s="1">
        <v>51</v>
      </c>
      <c r="H54" s="1">
        <f t="shared" si="18"/>
        <v>0.89011791851710809</v>
      </c>
      <c r="I54" s="1">
        <v>0.2</v>
      </c>
      <c r="J54" s="1">
        <v>0</v>
      </c>
      <c r="K54" s="1">
        <f t="shared" si="19"/>
        <v>0.7771459614569709</v>
      </c>
      <c r="L54" s="1">
        <f t="shared" si="0"/>
        <v>-2.0373462756168292</v>
      </c>
      <c r="M54" s="1">
        <f t="shared" si="1"/>
        <v>0.82757281193355015</v>
      </c>
      <c r="N54" s="1">
        <f t="shared" si="2"/>
        <v>-1.3283957435620903</v>
      </c>
      <c r="O54" s="1">
        <f t="shared" si="20"/>
        <v>0.81709747265388777</v>
      </c>
      <c r="P54" s="1">
        <f t="shared" si="21"/>
        <v>1.861441951375723</v>
      </c>
      <c r="Q54" s="1">
        <f t="shared" si="3"/>
        <v>-0.96323904277506278</v>
      </c>
      <c r="R54" s="1">
        <f t="shared" si="4"/>
        <v>2.0173891377538049</v>
      </c>
      <c r="S54" s="1">
        <f t="shared" si="22"/>
        <v>-0.47746814174262353</v>
      </c>
      <c r="T54" s="1">
        <f t="shared" si="5"/>
        <v>6.2533347857912758E-2</v>
      </c>
      <c r="U54" s="1">
        <f t="shared" si="6"/>
        <v>1.7291906895032614</v>
      </c>
      <c r="V54" s="1">
        <f t="shared" si="23"/>
        <v>3.6163361413816368E-2</v>
      </c>
      <c r="W54" s="1">
        <f t="shared" si="24"/>
        <v>-9.5493628348524706E-2</v>
      </c>
      <c r="X54" s="1">
        <f t="shared" si="25"/>
        <v>7.2326722827632736E-3</v>
      </c>
      <c r="Y54" s="1">
        <f t="shared" si="7"/>
        <v>0.6344371175222554</v>
      </c>
      <c r="Z54" s="2">
        <f t="shared" si="8"/>
        <v>0.60219553894804845</v>
      </c>
      <c r="AA54" s="2">
        <f t="shared" si="26"/>
        <v>1.4224319450820495</v>
      </c>
      <c r="AB54" s="2">
        <f t="shared" si="9"/>
        <v>-0.17542006046645242</v>
      </c>
      <c r="AC54" s="2">
        <f t="shared" si="10"/>
        <v>0.51616760481261315</v>
      </c>
      <c r="AD54" s="2">
        <f t="shared" si="27"/>
        <v>-0.11224118732974986</v>
      </c>
      <c r="AE54" s="1">
        <f t="shared" si="28"/>
        <v>5.6897277803281993E-2</v>
      </c>
      <c r="AF54" s="1">
        <f t="shared" si="29"/>
        <v>-4.4896474931899952E-3</v>
      </c>
      <c r="AG54" s="1">
        <f t="shared" si="11"/>
        <v>9.4398058657475623</v>
      </c>
      <c r="AH54" s="1">
        <f t="shared" si="12"/>
        <v>11.657189421854564</v>
      </c>
      <c r="AI54" s="1">
        <f t="shared" si="13"/>
        <v>29.970020905710129</v>
      </c>
      <c r="AJ54" s="1">
        <f t="shared" si="14"/>
        <v>33.532067030949761</v>
      </c>
      <c r="AK54" s="1">
        <f t="shared" si="15"/>
        <v>21.25025538896536</v>
      </c>
      <c r="AL54" s="1">
        <f t="shared" si="16"/>
        <v>33.691555354631589</v>
      </c>
    </row>
    <row r="55" spans="1:38" x14ac:dyDescent="0.3">
      <c r="A55" s="1">
        <v>40</v>
      </c>
      <c r="B55" s="1">
        <v>15</v>
      </c>
      <c r="C55" s="1">
        <v>30</v>
      </c>
      <c r="D55" s="1">
        <v>35</v>
      </c>
      <c r="E55" s="1">
        <v>25</v>
      </c>
      <c r="F55" s="1">
        <f t="shared" si="17"/>
        <v>0.26166666666666666</v>
      </c>
      <c r="G55" s="1">
        <v>52</v>
      </c>
      <c r="H55" s="1">
        <f t="shared" si="18"/>
        <v>0.90757121103705141</v>
      </c>
      <c r="I55" s="1">
        <v>0.2</v>
      </c>
      <c r="J55" s="1">
        <v>0</v>
      </c>
      <c r="K55" s="1">
        <f t="shared" si="19"/>
        <v>0.78801075360672201</v>
      </c>
      <c r="L55" s="1">
        <f t="shared" si="0"/>
        <v>-2.0510051913410083</v>
      </c>
      <c r="M55" s="1">
        <f t="shared" si="1"/>
        <v>0.84578469956578906</v>
      </c>
      <c r="N55" s="1">
        <f t="shared" si="2"/>
        <v>-1.3440059329611524</v>
      </c>
      <c r="O55" s="1">
        <f t="shared" si="20"/>
        <v>0.80883357971572012</v>
      </c>
      <c r="P55" s="1">
        <f t="shared" si="21"/>
        <v>1.8621820762286212</v>
      </c>
      <c r="Q55" s="1">
        <f t="shared" si="3"/>
        <v>-0.95210372946791344</v>
      </c>
      <c r="R55" s="1">
        <f t="shared" si="4"/>
        <v>2.0278637737007901</v>
      </c>
      <c r="S55" s="1">
        <f t="shared" si="22"/>
        <v>-0.46951069485814273</v>
      </c>
      <c r="T55" s="1">
        <f t="shared" si="5"/>
        <v>8.4494807435185004E-2</v>
      </c>
      <c r="U55" s="1">
        <f t="shared" si="6"/>
        <v>1.7381689488863912</v>
      </c>
      <c r="V55" s="1">
        <f t="shared" si="23"/>
        <v>4.8611389295223045E-2</v>
      </c>
      <c r="W55" s="1">
        <f t="shared" si="24"/>
        <v>-9.3902138971628552E-2</v>
      </c>
      <c r="X55" s="1">
        <f t="shared" si="25"/>
        <v>9.7222778590446094E-3</v>
      </c>
      <c r="Y55" s="1">
        <f t="shared" si="7"/>
        <v>0.64147132752117819</v>
      </c>
      <c r="Z55" s="2">
        <f t="shared" si="8"/>
        <v>0.59802443702267705</v>
      </c>
      <c r="AA55" s="2">
        <f t="shared" si="26"/>
        <v>1.4392768865333629</v>
      </c>
      <c r="AB55" s="2">
        <f t="shared" si="9"/>
        <v>-0.15378054821117104</v>
      </c>
      <c r="AC55" s="2">
        <f t="shared" si="10"/>
        <v>0.51259237459086571</v>
      </c>
      <c r="AD55" s="2">
        <f t="shared" si="27"/>
        <v>-0.10280840409481412</v>
      </c>
      <c r="AE55" s="1">
        <f t="shared" si="28"/>
        <v>5.7571075461334525E-2</v>
      </c>
      <c r="AF55" s="1">
        <f t="shared" si="29"/>
        <v>-4.1123361637925657E-3</v>
      </c>
      <c r="AG55" s="1">
        <f t="shared" si="11"/>
        <v>9.2349221298848736</v>
      </c>
      <c r="AH55" s="1">
        <f t="shared" si="12"/>
        <v>11.82016130410083</v>
      </c>
      <c r="AI55" s="1">
        <f t="shared" si="13"/>
        <v>29.945205738932195</v>
      </c>
      <c r="AJ55" s="1">
        <f t="shared" si="14"/>
        <v>33.524634410647913</v>
      </c>
      <c r="AK55" s="1">
        <f t="shared" si="15"/>
        <v>21.22705594471627</v>
      </c>
      <c r="AL55" s="1">
        <f t="shared" si="16"/>
        <v>33.756175676980362</v>
      </c>
    </row>
    <row r="56" spans="1:38" x14ac:dyDescent="0.3">
      <c r="A56" s="1">
        <v>40</v>
      </c>
      <c r="B56" s="1">
        <v>15</v>
      </c>
      <c r="C56" s="1">
        <v>30</v>
      </c>
      <c r="D56" s="1">
        <v>35</v>
      </c>
      <c r="E56" s="1">
        <v>25</v>
      </c>
      <c r="F56" s="1">
        <f t="shared" si="17"/>
        <v>0.26166666666666666</v>
      </c>
      <c r="G56" s="1">
        <v>53</v>
      </c>
      <c r="H56" s="1">
        <f t="shared" si="18"/>
        <v>0.92502450355699462</v>
      </c>
      <c r="I56" s="1">
        <v>0.2</v>
      </c>
      <c r="J56" s="1">
        <v>0</v>
      </c>
      <c r="K56" s="1">
        <f t="shared" si="19"/>
        <v>0.79863551004729283</v>
      </c>
      <c r="L56" s="1">
        <f t="shared" si="0"/>
        <v>-2.064851643514618</v>
      </c>
      <c r="M56" s="1">
        <f t="shared" si="1"/>
        <v>0.8642466357972689</v>
      </c>
      <c r="N56" s="1">
        <f t="shared" si="2"/>
        <v>-1.3598304497309921</v>
      </c>
      <c r="O56" s="1">
        <f t="shared" si="20"/>
        <v>0.80070821510087953</v>
      </c>
      <c r="P56" s="1">
        <f t="shared" si="21"/>
        <v>1.8631374995690311</v>
      </c>
      <c r="Q56" s="1">
        <f t="shared" si="3"/>
        <v>-0.94085101943086014</v>
      </c>
      <c r="R56" s="1">
        <f t="shared" si="4"/>
        <v>2.0382612050830535</v>
      </c>
      <c r="S56" s="1">
        <f t="shared" si="22"/>
        <v>-0.4615949207513485</v>
      </c>
      <c r="T56" s="1">
        <f t="shared" si="5"/>
        <v>0.10628256625616861</v>
      </c>
      <c r="U56" s="1">
        <f t="shared" si="6"/>
        <v>1.7470810329283317</v>
      </c>
      <c r="V56" s="1">
        <f t="shared" si="23"/>
        <v>6.083436558064248E-2</v>
      </c>
      <c r="W56" s="1">
        <f t="shared" si="24"/>
        <v>-9.2318984150269706E-2</v>
      </c>
      <c r="X56" s="1">
        <f t="shared" si="25"/>
        <v>1.2166873116128497E-2</v>
      </c>
      <c r="Y56" s="1">
        <f t="shared" si="7"/>
        <v>0.6478952895934198</v>
      </c>
      <c r="Z56" s="2">
        <f t="shared" si="8"/>
        <v>0.59335081950959079</v>
      </c>
      <c r="AA56" s="2">
        <f t="shared" si="26"/>
        <v>1.4549530552950534</v>
      </c>
      <c r="AB56" s="2">
        <f t="shared" si="9"/>
        <v>-0.13244977823655246</v>
      </c>
      <c r="AC56" s="2">
        <f t="shared" si="10"/>
        <v>0.50858641672250648</v>
      </c>
      <c r="AD56" s="2">
        <f t="shared" si="27"/>
        <v>-9.35213119261772E-2</v>
      </c>
      <c r="AE56" s="1">
        <f t="shared" si="28"/>
        <v>5.8198122211802143E-2</v>
      </c>
      <c r="AF56" s="1">
        <f t="shared" si="29"/>
        <v>-3.7408524770470887E-3</v>
      </c>
      <c r="AG56" s="1">
        <f t="shared" si="11"/>
        <v>9.0272253472807265</v>
      </c>
      <c r="AH56" s="1">
        <f t="shared" si="12"/>
        <v>11.979532650709393</v>
      </c>
      <c r="AI56" s="1">
        <f t="shared" si="13"/>
        <v>29.913180114788076</v>
      </c>
      <c r="AJ56" s="1">
        <f t="shared" si="14"/>
        <v>33.515012525781536</v>
      </c>
      <c r="AK56" s="1">
        <f t="shared" si="15"/>
        <v>21.197199448381298</v>
      </c>
      <c r="AL56" s="1">
        <f t="shared" si="16"/>
        <v>33.817383515172708</v>
      </c>
    </row>
    <row r="57" spans="1:38" x14ac:dyDescent="0.3">
      <c r="A57" s="1">
        <v>40</v>
      </c>
      <c r="B57" s="1">
        <v>15</v>
      </c>
      <c r="C57" s="1">
        <v>30</v>
      </c>
      <c r="D57" s="1">
        <v>35</v>
      </c>
      <c r="E57" s="1">
        <v>25</v>
      </c>
      <c r="F57" s="1">
        <f t="shared" si="17"/>
        <v>0.26166666666666666</v>
      </c>
      <c r="G57" s="1">
        <v>54</v>
      </c>
      <c r="H57" s="1">
        <f t="shared" si="18"/>
        <v>0.94247779607693793</v>
      </c>
      <c r="I57" s="1">
        <v>0.2</v>
      </c>
      <c r="J57" s="1">
        <v>0</v>
      </c>
      <c r="K57" s="1">
        <f t="shared" si="19"/>
        <v>0.80901699437494745</v>
      </c>
      <c r="L57" s="1">
        <f t="shared" si="0"/>
        <v>-2.0788814143741936</v>
      </c>
      <c r="M57" s="1">
        <f t="shared" si="1"/>
        <v>0.88295299694336926</v>
      </c>
      <c r="N57" s="1">
        <f t="shared" si="2"/>
        <v>-1.3758644735705068</v>
      </c>
      <c r="O57" s="1">
        <f t="shared" si="20"/>
        <v>0.7927206031238927</v>
      </c>
      <c r="P57" s="1">
        <f t="shared" si="21"/>
        <v>1.8643042748631335</v>
      </c>
      <c r="Q57" s="1">
        <f t="shared" si="3"/>
        <v>-0.9294912783479351</v>
      </c>
      <c r="R57" s="1">
        <f t="shared" si="4"/>
        <v>2.0485727805979077</v>
      </c>
      <c r="S57" s="1">
        <f t="shared" si="22"/>
        <v>-0.4537262659892653</v>
      </c>
      <c r="T57" s="1">
        <f t="shared" si="5"/>
        <v>0.12788404070171033</v>
      </c>
      <c r="U57" s="1">
        <f t="shared" si="6"/>
        <v>1.7559195262267786</v>
      </c>
      <c r="V57" s="1">
        <f t="shared" si="23"/>
        <v>7.2830240105886263E-2</v>
      </c>
      <c r="W57" s="1">
        <f t="shared" si="24"/>
        <v>-9.0745253197853065E-2</v>
      </c>
      <c r="X57" s="1">
        <f t="shared" si="25"/>
        <v>1.4566048021177253E-2</v>
      </c>
      <c r="Y57" s="1">
        <f t="shared" si="7"/>
        <v>0.65374152287318699</v>
      </c>
      <c r="Z57" s="2">
        <f t="shared" si="8"/>
        <v>0.5881883670735597</v>
      </c>
      <c r="AA57" s="2">
        <f t="shared" si="26"/>
        <v>1.4695114510545348</v>
      </c>
      <c r="AB57" s="2">
        <f t="shared" si="9"/>
        <v>-0.11140469730009472</v>
      </c>
      <c r="AC57" s="2">
        <f t="shared" si="10"/>
        <v>0.50416145749162256</v>
      </c>
      <c r="AD57" s="2">
        <f t="shared" si="27"/>
        <v>-8.4356313082091072E-2</v>
      </c>
      <c r="AE57" s="1">
        <f t="shared" si="28"/>
        <v>5.8780458042181405E-2</v>
      </c>
      <c r="AF57" s="1">
        <f t="shared" si="29"/>
        <v>-3.3742525232836437E-3</v>
      </c>
      <c r="AG57" s="1">
        <f t="shared" si="11"/>
        <v>8.8167787843870968</v>
      </c>
      <c r="AH57" s="1">
        <f t="shared" si="12"/>
        <v>12.135254915624213</v>
      </c>
      <c r="AI57" s="1">
        <f t="shared" si="13"/>
        <v>29.874082500982947</v>
      </c>
      <c r="AJ57" s="1">
        <f t="shared" si="14"/>
        <v>33.503220663140731</v>
      </c>
      <c r="AK57" s="1">
        <f t="shared" si="15"/>
        <v>21.160795077811578</v>
      </c>
      <c r="AL57" s="1">
        <f t="shared" si="16"/>
        <v>33.875201137905236</v>
      </c>
    </row>
    <row r="58" spans="1:38" x14ac:dyDescent="0.3">
      <c r="A58" s="1">
        <v>40</v>
      </c>
      <c r="B58" s="1">
        <v>15</v>
      </c>
      <c r="C58" s="1">
        <v>30</v>
      </c>
      <c r="D58" s="1">
        <v>35</v>
      </c>
      <c r="E58" s="1">
        <v>25</v>
      </c>
      <c r="F58" s="1">
        <f t="shared" si="17"/>
        <v>0.26166666666666666</v>
      </c>
      <c r="G58" s="1">
        <v>55</v>
      </c>
      <c r="H58" s="1">
        <f t="shared" si="18"/>
        <v>0.95993108859688125</v>
      </c>
      <c r="I58" s="1">
        <v>0.2</v>
      </c>
      <c r="J58" s="1">
        <v>0</v>
      </c>
      <c r="K58" s="1">
        <f t="shared" si="19"/>
        <v>0.8191520442889918</v>
      </c>
      <c r="L58" s="1">
        <f t="shared" si="0"/>
        <v>-2.0930902303156205</v>
      </c>
      <c r="M58" s="1">
        <f t="shared" si="1"/>
        <v>0.9018980848652719</v>
      </c>
      <c r="N58" s="1">
        <f t="shared" si="2"/>
        <v>-1.392103120360709</v>
      </c>
      <c r="O58" s="1">
        <f t="shared" si="20"/>
        <v>0.78486987791721807</v>
      </c>
      <c r="P58" s="1">
        <f t="shared" si="21"/>
        <v>1.8656784241932383</v>
      </c>
      <c r="Q58" s="1">
        <f t="shared" si="3"/>
        <v>-0.91803431267053826</v>
      </c>
      <c r="R58" s="1">
        <f t="shared" si="4"/>
        <v>2.0587900884796113</v>
      </c>
      <c r="S58" s="1">
        <f t="shared" si="22"/>
        <v>-0.44590962323336919</v>
      </c>
      <c r="T58" s="1">
        <f t="shared" si="5"/>
        <v>0.14928721118410049</v>
      </c>
      <c r="U58" s="1">
        <f t="shared" si="6"/>
        <v>1.7646772186968096</v>
      </c>
      <c r="V58" s="1">
        <f t="shared" si="23"/>
        <v>8.4597460432082355E-2</v>
      </c>
      <c r="W58" s="1">
        <f t="shared" si="24"/>
        <v>-8.9181924646673849E-2</v>
      </c>
      <c r="X58" s="1">
        <f t="shared" si="25"/>
        <v>1.6919492086416472E-2</v>
      </c>
      <c r="Y58" s="1">
        <f t="shared" si="7"/>
        <v>0.6590415849271859</v>
      </c>
      <c r="Z58" s="2">
        <f t="shared" si="8"/>
        <v>0.58255084456557171</v>
      </c>
      <c r="AA58" s="2">
        <f t="shared" si="26"/>
        <v>1.4830019171906637</v>
      </c>
      <c r="AB58" s="2">
        <f t="shared" si="9"/>
        <v>-9.0623140177893302E-2</v>
      </c>
      <c r="AC58" s="2">
        <f t="shared" si="10"/>
        <v>0.49932929534191872</v>
      </c>
      <c r="AD58" s="2">
        <f t="shared" si="27"/>
        <v>-7.5291463546676235E-2</v>
      </c>
      <c r="AE58" s="1">
        <f t="shared" si="28"/>
        <v>5.9320076687626559E-2</v>
      </c>
      <c r="AF58" s="1">
        <f t="shared" si="29"/>
        <v>-3.0116585418670499E-3</v>
      </c>
      <c r="AG58" s="1">
        <f t="shared" si="11"/>
        <v>8.6036465452656916</v>
      </c>
      <c r="AH58" s="1">
        <f t="shared" si="12"/>
        <v>12.287280664334878</v>
      </c>
      <c r="AI58" s="1">
        <f t="shared" si="13"/>
        <v>29.828053647555848</v>
      </c>
      <c r="AJ58" s="1">
        <f t="shared" si="14"/>
        <v>33.48927451293919</v>
      </c>
      <c r="AK58" s="1">
        <f t="shared" si="15"/>
        <v>21.117955026379711</v>
      </c>
      <c r="AL58" s="1">
        <f t="shared" si="16"/>
        <v>33.929648446985595</v>
      </c>
    </row>
    <row r="59" spans="1:38" x14ac:dyDescent="0.3">
      <c r="A59" s="1">
        <v>40</v>
      </c>
      <c r="B59" s="1">
        <v>15</v>
      </c>
      <c r="C59" s="1">
        <v>30</v>
      </c>
      <c r="D59" s="1">
        <v>35</v>
      </c>
      <c r="E59" s="1">
        <v>25</v>
      </c>
      <c r="F59" s="1">
        <f t="shared" si="17"/>
        <v>0.26166666666666666</v>
      </c>
      <c r="G59" s="1">
        <v>56</v>
      </c>
      <c r="H59" s="1">
        <f t="shared" si="18"/>
        <v>0.97738438111682457</v>
      </c>
      <c r="I59" s="1">
        <v>0.2</v>
      </c>
      <c r="J59" s="1">
        <v>0</v>
      </c>
      <c r="K59" s="1">
        <f t="shared" si="19"/>
        <v>0.82903757255504174</v>
      </c>
      <c r="L59" s="1">
        <f t="shared" si="0"/>
        <v>-2.1074737631959195</v>
      </c>
      <c r="M59" s="1">
        <f t="shared" si="1"/>
        <v>0.92107612870567102</v>
      </c>
      <c r="N59" s="1">
        <f t="shared" si="2"/>
        <v>-1.4085414436524797</v>
      </c>
      <c r="O59" s="1">
        <f t="shared" si="20"/>
        <v>0.77715509283192097</v>
      </c>
      <c r="P59" s="1">
        <f t="shared" si="21"/>
        <v>1.86725594662001</v>
      </c>
      <c r="Q59" s="1">
        <f t="shared" si="3"/>
        <v>-0.90648938671790513</v>
      </c>
      <c r="R59" s="1">
        <f t="shared" si="4"/>
        <v>2.0689049577966845</v>
      </c>
      <c r="S59" s="1">
        <f t="shared" si="22"/>
        <v>-0.4381493617199731</v>
      </c>
      <c r="T59" s="1">
        <f t="shared" si="5"/>
        <v>0.17048060859041458</v>
      </c>
      <c r="U59" s="1">
        <f t="shared" si="6"/>
        <v>1.773347106682873</v>
      </c>
      <c r="V59" s="1">
        <f t="shared" si="23"/>
        <v>9.6134934862981442E-2</v>
      </c>
      <c r="W59" s="1">
        <f t="shared" si="24"/>
        <v>-8.7629872343994622E-2</v>
      </c>
      <c r="X59" s="1">
        <f t="shared" si="25"/>
        <v>1.922698697259629E-2</v>
      </c>
      <c r="Y59" s="1">
        <f t="shared" si="7"/>
        <v>0.66382603698372256</v>
      </c>
      <c r="Z59" s="2">
        <f t="shared" si="8"/>
        <v>0.57645208164104866</v>
      </c>
      <c r="AA59" s="2">
        <f t="shared" si="26"/>
        <v>1.495473072985821</v>
      </c>
      <c r="AB59" s="2">
        <f t="shared" si="9"/>
        <v>-7.0083857980519748E-2</v>
      </c>
      <c r="AC59" s="2">
        <f t="shared" si="10"/>
        <v>0.49410178426375612</v>
      </c>
      <c r="AD59" s="2">
        <f t="shared" si="27"/>
        <v>-6.6306421559141723E-2</v>
      </c>
      <c r="AE59" s="1">
        <f t="shared" si="28"/>
        <v>5.9818922919432853E-2</v>
      </c>
      <c r="AF59" s="1">
        <f t="shared" si="29"/>
        <v>-2.6522568623656693E-3</v>
      </c>
      <c r="AG59" s="1">
        <f t="shared" si="11"/>
        <v>8.3878935520612021</v>
      </c>
      <c r="AH59" s="1">
        <f t="shared" si="12"/>
        <v>12.435563588325627</v>
      </c>
      <c r="AI59" s="1">
        <f t="shared" si="13"/>
        <v>29.775236244700601</v>
      </c>
      <c r="AJ59" s="1">
        <f t="shared" si="14"/>
        <v>33.47318637578914</v>
      </c>
      <c r="AK59" s="1">
        <f t="shared" si="15"/>
        <v>21.068794182224547</v>
      </c>
      <c r="AL59" s="1">
        <f t="shared" si="16"/>
        <v>33.980743077202554</v>
      </c>
    </row>
    <row r="60" spans="1:38" x14ac:dyDescent="0.3">
      <c r="A60" s="1">
        <v>40</v>
      </c>
      <c r="B60" s="1">
        <v>15</v>
      </c>
      <c r="C60" s="1">
        <v>30</v>
      </c>
      <c r="D60" s="1">
        <v>35</v>
      </c>
      <c r="E60" s="1">
        <v>25</v>
      </c>
      <c r="F60" s="1">
        <f t="shared" si="17"/>
        <v>0.26166666666666666</v>
      </c>
      <c r="G60" s="1">
        <v>57</v>
      </c>
      <c r="H60" s="1">
        <f t="shared" si="18"/>
        <v>0.99483767363676789</v>
      </c>
      <c r="I60" s="1">
        <v>0.2</v>
      </c>
      <c r="J60" s="1">
        <v>0</v>
      </c>
      <c r="K60" s="1">
        <f t="shared" si="19"/>
        <v>0.83867056794542405</v>
      </c>
      <c r="L60" s="1">
        <f t="shared" si="0"/>
        <v>-2.1220276316516395</v>
      </c>
      <c r="M60" s="1">
        <f t="shared" si="1"/>
        <v>0.94048128664663067</v>
      </c>
      <c r="N60" s="1">
        <f t="shared" si="2"/>
        <v>-1.4251744361733021</v>
      </c>
      <c r="O60" s="1">
        <f t="shared" si="20"/>
        <v>0.76957522931165967</v>
      </c>
      <c r="P60" s="1">
        <f t="shared" si="21"/>
        <v>1.8690328259113738</v>
      </c>
      <c r="Q60" s="1">
        <f t="shared" si="3"/>
        <v>-0.89486524030032533</v>
      </c>
      <c r="R60" s="1">
        <f t="shared" si="4"/>
        <v>2.0789094594278188</v>
      </c>
      <c r="S60" s="1">
        <f t="shared" si="22"/>
        <v>-0.43044935710986681</v>
      </c>
      <c r="T60" s="1">
        <f t="shared" si="5"/>
        <v>0.19145330025163454</v>
      </c>
      <c r="U60" s="1">
        <f t="shared" si="6"/>
        <v>1.7819223937952731</v>
      </c>
      <c r="V60" s="1">
        <f t="shared" si="23"/>
        <v>0.10744199686713787</v>
      </c>
      <c r="W60" s="1">
        <f t="shared" si="24"/>
        <v>-8.6089871421973371E-2</v>
      </c>
      <c r="X60" s="1">
        <f t="shared" si="25"/>
        <v>2.1488399373427575E-2</v>
      </c>
      <c r="Y60" s="1">
        <f t="shared" si="7"/>
        <v>0.66812441863208438</v>
      </c>
      <c r="Z60" s="2">
        <f t="shared" si="8"/>
        <v>0.56990595528961796</v>
      </c>
      <c r="AA60" s="2">
        <f t="shared" si="26"/>
        <v>1.506972259608131</v>
      </c>
      <c r="AB60" s="2">
        <f t="shared" si="9"/>
        <v>-4.9766538332530197E-2</v>
      </c>
      <c r="AC60" s="2">
        <f t="shared" si="10"/>
        <v>0.48849081881967227</v>
      </c>
      <c r="AD60" s="2">
        <f t="shared" si="27"/>
        <v>-5.7382390901994998E-2</v>
      </c>
      <c r="AE60" s="1">
        <f t="shared" si="28"/>
        <v>6.0278890384325254E-2</v>
      </c>
      <c r="AF60" s="1">
        <f t="shared" si="29"/>
        <v>-2.2952956360798005E-3</v>
      </c>
      <c r="AG60" s="1">
        <f t="shared" si="11"/>
        <v>8.1695855252254059</v>
      </c>
      <c r="AH60" s="1">
        <f t="shared" si="12"/>
        <v>12.58005851918136</v>
      </c>
      <c r="AI60" s="1">
        <f t="shared" si="13"/>
        <v>29.715774605630855</v>
      </c>
      <c r="AJ60" s="1">
        <f t="shared" si="14"/>
        <v>33.454965371941618</v>
      </c>
      <c r="AK60" s="1">
        <f t="shared" si="15"/>
        <v>21.013429827045073</v>
      </c>
      <c r="AL60" s="1">
        <f t="shared" si="16"/>
        <v>34.028500503405169</v>
      </c>
    </row>
    <row r="61" spans="1:38" x14ac:dyDescent="0.3">
      <c r="A61" s="1">
        <v>40</v>
      </c>
      <c r="B61" s="1">
        <v>15</v>
      </c>
      <c r="C61" s="1">
        <v>30</v>
      </c>
      <c r="D61" s="1">
        <v>35</v>
      </c>
      <c r="E61" s="1">
        <v>25</v>
      </c>
      <c r="F61" s="1">
        <f t="shared" si="17"/>
        <v>0.26166666666666666</v>
      </c>
      <c r="G61" s="1">
        <v>58</v>
      </c>
      <c r="H61" s="1">
        <f t="shared" si="18"/>
        <v>1.0122909661567112</v>
      </c>
      <c r="I61" s="1">
        <v>0.2</v>
      </c>
      <c r="J61" s="1">
        <v>0</v>
      </c>
      <c r="K61" s="1">
        <f t="shared" si="19"/>
        <v>0.84804809615642596</v>
      </c>
      <c r="L61" s="1">
        <f t="shared" si="0"/>
        <v>-2.1367474024334614</v>
      </c>
      <c r="M61" s="1">
        <f t="shared" si="1"/>
        <v>0.96010764768906021</v>
      </c>
      <c r="N61" s="1">
        <f t="shared" si="2"/>
        <v>-1.4419970313525274</v>
      </c>
      <c r="O61" s="1">
        <f t="shared" si="20"/>
        <v>0.76212920525214356</v>
      </c>
      <c r="P61" s="1">
        <f t="shared" si="21"/>
        <v>1.8710050376632457</v>
      </c>
      <c r="Q61" s="1">
        <f t="shared" si="3"/>
        <v>-0.8831701067084714</v>
      </c>
      <c r="R61" s="1">
        <f t="shared" si="4"/>
        <v>2.0887959067485902</v>
      </c>
      <c r="S61" s="1">
        <f t="shared" si="22"/>
        <v>-0.42281302058045961</v>
      </c>
      <c r="T61" s="1">
        <f t="shared" si="5"/>
        <v>0.21219487557151129</v>
      </c>
      <c r="U61" s="1">
        <f t="shared" si="6"/>
        <v>1.7903964914987918</v>
      </c>
      <c r="V61" s="1">
        <f t="shared" si="23"/>
        <v>0.11851837097484308</v>
      </c>
      <c r="W61" s="1">
        <f t="shared" si="24"/>
        <v>-8.4562604116091927E-2</v>
      </c>
      <c r="X61" s="1">
        <f t="shared" si="25"/>
        <v>2.3703674194968619E-2</v>
      </c>
      <c r="Y61" s="1">
        <f t="shared" si="7"/>
        <v>0.67196523101110861</v>
      </c>
      <c r="Z61" s="2">
        <f t="shared" si="8"/>
        <v>0.56292637414419833</v>
      </c>
      <c r="AA61" s="2">
        <f t="shared" si="26"/>
        <v>1.5175454985399717</v>
      </c>
      <c r="AB61" s="2">
        <f t="shared" si="9"/>
        <v>-2.9651818256997919E-2</v>
      </c>
      <c r="AC61" s="2">
        <f t="shared" si="10"/>
        <v>0.48250832069502736</v>
      </c>
      <c r="AD61" s="2">
        <f t="shared" si="27"/>
        <v>-4.8502060197227734E-2</v>
      </c>
      <c r="AE61" s="1">
        <f t="shared" si="28"/>
        <v>6.0701819941598879E-2</v>
      </c>
      <c r="AF61" s="1">
        <f t="shared" si="29"/>
        <v>-1.9400824078891097E-3</v>
      </c>
      <c r="AG61" s="1">
        <f t="shared" si="11"/>
        <v>7.9487889634980737</v>
      </c>
      <c r="AH61" s="1">
        <f t="shared" si="12"/>
        <v>12.72072144234639</v>
      </c>
      <c r="AI61" s="1">
        <f t="shared" si="13"/>
        <v>29.649814373392623</v>
      </c>
      <c r="AJ61" s="1">
        <f t="shared" si="14"/>
        <v>33.434617651391946</v>
      </c>
      <c r="AK61" s="1">
        <f t="shared" si="15"/>
        <v>20.951981353862202</v>
      </c>
      <c r="AL61" s="1">
        <f t="shared" si="16"/>
        <v>34.072934153425692</v>
      </c>
    </row>
    <row r="62" spans="1:38" x14ac:dyDescent="0.3">
      <c r="A62" s="1">
        <v>40</v>
      </c>
      <c r="B62" s="1">
        <v>15</v>
      </c>
      <c r="C62" s="1">
        <v>30</v>
      </c>
      <c r="D62" s="1">
        <v>35</v>
      </c>
      <c r="E62" s="1">
        <v>25</v>
      </c>
      <c r="F62" s="1">
        <f t="shared" si="17"/>
        <v>0.26166666666666666</v>
      </c>
      <c r="G62" s="1">
        <v>59</v>
      </c>
      <c r="H62" s="1">
        <f t="shared" si="18"/>
        <v>1.0297442586766545</v>
      </c>
      <c r="I62" s="1">
        <v>0.2</v>
      </c>
      <c r="J62" s="1">
        <v>0</v>
      </c>
      <c r="K62" s="1">
        <f t="shared" si="19"/>
        <v>0.85716730070211233</v>
      </c>
      <c r="L62" s="1">
        <f t="shared" si="0"/>
        <v>-2.1516285917566123</v>
      </c>
      <c r="M62" s="1">
        <f t="shared" si="1"/>
        <v>0.97994923345326124</v>
      </c>
      <c r="N62" s="1">
        <f t="shared" si="2"/>
        <v>-1.4590041048646998</v>
      </c>
      <c r="O62" s="1">
        <f t="shared" si="20"/>
        <v>0.75481588286021706</v>
      </c>
      <c r="P62" s="1">
        <f t="shared" si="21"/>
        <v>1.8731685558382951</v>
      </c>
      <c r="Q62" s="1">
        <f t="shared" si="3"/>
        <v>-0.87141173092885249</v>
      </c>
      <c r="R62" s="1">
        <f t="shared" si="4"/>
        <v>2.0985568560589094</v>
      </c>
      <c r="S62" s="1">
        <f t="shared" si="22"/>
        <v>-0.41524332705732075</v>
      </c>
      <c r="T62" s="1">
        <f t="shared" si="5"/>
        <v>0.23269543143482607</v>
      </c>
      <c r="U62" s="1">
        <f t="shared" si="6"/>
        <v>1.7987630194790649</v>
      </c>
      <c r="V62" s="1">
        <f t="shared" si="23"/>
        <v>0.12936414019797693</v>
      </c>
      <c r="W62" s="1">
        <f t="shared" si="24"/>
        <v>-8.3048665411464162E-2</v>
      </c>
      <c r="X62" s="1">
        <f t="shared" si="25"/>
        <v>2.5872828039595386E-2</v>
      </c>
      <c r="Y62" s="1">
        <f t="shared" si="7"/>
        <v>0.67537592755922715</v>
      </c>
      <c r="Z62" s="2">
        <f t="shared" si="8"/>
        <v>0.55552726444084444</v>
      </c>
      <c r="AA62" s="2">
        <f t="shared" si="26"/>
        <v>1.5272374611985688</v>
      </c>
      <c r="AB62" s="2">
        <f t="shared" si="9"/>
        <v>-9.7212905607243494E-3</v>
      </c>
      <c r="AC62" s="2">
        <f t="shared" si="10"/>
        <v>0.47616622666358083</v>
      </c>
      <c r="AD62" s="2">
        <f t="shared" si="27"/>
        <v>-3.9649539317874301E-2</v>
      </c>
      <c r="AE62" s="1">
        <f t="shared" si="28"/>
        <v>6.1089498447942765E-2</v>
      </c>
      <c r="AF62" s="1">
        <f t="shared" si="29"/>
        <v>-1.5859815727149724E-3</v>
      </c>
      <c r="AG62" s="1">
        <f t="shared" si="11"/>
        <v>7.7255711236508127</v>
      </c>
      <c r="AH62" s="1">
        <f t="shared" si="12"/>
        <v>12.857509510531685</v>
      </c>
      <c r="AI62" s="1">
        <f t="shared" si="13"/>
        <v>29.57750225048153</v>
      </c>
      <c r="AJ62" s="1">
        <f t="shared" si="14"/>
        <v>33.412146603612321</v>
      </c>
      <c r="AK62" s="1">
        <f t="shared" si="15"/>
        <v>20.884570003096037</v>
      </c>
      <c r="AL62" s="1">
        <f t="shared" si="16"/>
        <v>34.114055525601003</v>
      </c>
    </row>
    <row r="63" spans="1:38" x14ac:dyDescent="0.3">
      <c r="A63" s="1">
        <v>40</v>
      </c>
      <c r="B63" s="1">
        <v>15</v>
      </c>
      <c r="C63" s="1">
        <v>30</v>
      </c>
      <c r="D63" s="1">
        <v>35</v>
      </c>
      <c r="E63" s="1">
        <v>25</v>
      </c>
      <c r="F63" s="1">
        <f t="shared" si="17"/>
        <v>0.26166666666666666</v>
      </c>
      <c r="G63" s="1">
        <v>60</v>
      </c>
      <c r="H63" s="1">
        <f t="shared" si="18"/>
        <v>1.0471975511965976</v>
      </c>
      <c r="I63" s="1">
        <v>0.2</v>
      </c>
      <c r="J63" s="1">
        <v>0</v>
      </c>
      <c r="K63" s="1">
        <f t="shared" si="19"/>
        <v>0.8660254037844386</v>
      </c>
      <c r="L63" s="1">
        <f t="shared" si="0"/>
        <v>-2.1666666666666665</v>
      </c>
      <c r="M63" s="1">
        <f t="shared" si="1"/>
        <v>1</v>
      </c>
      <c r="N63" s="1">
        <f t="shared" si="2"/>
        <v>-1.4761904761904758</v>
      </c>
      <c r="O63" s="1">
        <f t="shared" si="20"/>
        <v>0.7476340760283241</v>
      </c>
      <c r="P63" s="1">
        <f t="shared" si="21"/>
        <v>1.8755193587495818</v>
      </c>
      <c r="Q63" s="1">
        <f t="shared" si="3"/>
        <v>-0.85959738796109297</v>
      </c>
      <c r="R63" s="1">
        <f t="shared" si="4"/>
        <v>2.1081851067789192</v>
      </c>
      <c r="S63" s="1">
        <f t="shared" si="22"/>
        <v>-0.40774284250326842</v>
      </c>
      <c r="T63" s="1">
        <f t="shared" si="5"/>
        <v>0.25294555750127867</v>
      </c>
      <c r="U63" s="1">
        <f t="shared" si="6"/>
        <v>1.8070158058105024</v>
      </c>
      <c r="V63" s="1">
        <f t="shared" si="23"/>
        <v>0.13997971500189771</v>
      </c>
      <c r="W63" s="1">
        <f t="shared" si="24"/>
        <v>-8.1548568500653687E-2</v>
      </c>
      <c r="X63" s="1">
        <f t="shared" si="25"/>
        <v>2.7995943000379542E-2</v>
      </c>
      <c r="Y63" s="1">
        <f t="shared" si="7"/>
        <v>0.67838291145472907</v>
      </c>
      <c r="Z63" s="2">
        <f t="shared" si="8"/>
        <v>0.54772255750516585</v>
      </c>
      <c r="AA63" s="2">
        <f t="shared" si="26"/>
        <v>1.5360914485679145</v>
      </c>
      <c r="AB63" s="2">
        <f t="shared" si="9"/>
        <v>1.0042495532624929E-2</v>
      </c>
      <c r="AC63" s="2">
        <f t="shared" si="10"/>
        <v>0.46947647786157098</v>
      </c>
      <c r="AD63" s="2">
        <f t="shared" si="27"/>
        <v>-3.0810293888691637E-2</v>
      </c>
      <c r="AE63" s="1">
        <f t="shared" si="28"/>
        <v>6.1443657942716591E-2</v>
      </c>
      <c r="AF63" s="1">
        <f t="shared" si="29"/>
        <v>-1.2324117555476658E-3</v>
      </c>
      <c r="AG63" s="1">
        <f t="shared" si="11"/>
        <v>7.5000000000000018</v>
      </c>
      <c r="AH63" s="1">
        <f t="shared" si="12"/>
        <v>12.990381056766578</v>
      </c>
      <c r="AI63" s="1">
        <f t="shared" si="13"/>
        <v>29.498985750094889</v>
      </c>
      <c r="AJ63" s="1">
        <f t="shared" si="14"/>
        <v>33.387553065825145</v>
      </c>
      <c r="AK63" s="1">
        <f t="shared" si="15"/>
        <v>20.811318616251292</v>
      </c>
      <c r="AL63" s="1">
        <f t="shared" si="16"/>
        <v>34.151874309763677</v>
      </c>
    </row>
    <row r="64" spans="1:38" x14ac:dyDescent="0.3">
      <c r="A64" s="1">
        <v>40</v>
      </c>
      <c r="B64" s="1">
        <v>15</v>
      </c>
      <c r="C64" s="1">
        <v>30</v>
      </c>
      <c r="D64" s="1">
        <v>35</v>
      </c>
      <c r="E64" s="1">
        <v>25</v>
      </c>
      <c r="F64" s="1">
        <f t="shared" si="17"/>
        <v>0.26166666666666666</v>
      </c>
      <c r="G64" s="1">
        <v>61</v>
      </c>
      <c r="H64" s="1">
        <f t="shared" si="18"/>
        <v>1.064650843716541</v>
      </c>
      <c r="I64" s="1">
        <v>0.2</v>
      </c>
      <c r="J64" s="1">
        <v>0</v>
      </c>
      <c r="K64" s="1">
        <f t="shared" si="19"/>
        <v>0.87461970713939574</v>
      </c>
      <c r="L64" s="1">
        <f t="shared" si="0"/>
        <v>-2.1818570464203293</v>
      </c>
      <c r="M64" s="1">
        <f t="shared" si="1"/>
        <v>1.0202538396715506</v>
      </c>
      <c r="N64" s="1">
        <f t="shared" si="2"/>
        <v>-1.4935509101946622</v>
      </c>
      <c r="O64" s="1">
        <f t="shared" si="20"/>
        <v>0.74058255724138733</v>
      </c>
      <c r="P64" s="1">
        <f t="shared" si="21"/>
        <v>1.8780534345163074</v>
      </c>
      <c r="Q64" s="1">
        <f t="shared" si="3"/>
        <v>-0.84773390112746605</v>
      </c>
      <c r="R64" s="1">
        <f t="shared" si="4"/>
        <v>2.1176737014389411</v>
      </c>
      <c r="S64" s="1">
        <f t="shared" si="22"/>
        <v>-0.40031375020213839</v>
      </c>
      <c r="T64" s="1">
        <f t="shared" si="5"/>
        <v>0.2729363214786239</v>
      </c>
      <c r="U64" s="1">
        <f t="shared" si="6"/>
        <v>1.8151488869476635</v>
      </c>
      <c r="V64" s="1">
        <f t="shared" si="23"/>
        <v>0.15036580384190462</v>
      </c>
      <c r="W64" s="1">
        <f t="shared" si="24"/>
        <v>-8.0062750040427677E-2</v>
      </c>
      <c r="X64" s="1">
        <f t="shared" si="25"/>
        <v>3.0073160768380926E-2</v>
      </c>
      <c r="Y64" s="1">
        <f t="shared" si="7"/>
        <v>0.68101153893314326</v>
      </c>
      <c r="Z64" s="2">
        <f t="shared" si="8"/>
        <v>0.53952617864603436</v>
      </c>
      <c r="AA64" s="2">
        <f t="shared" si="26"/>
        <v>1.5441493797368449</v>
      </c>
      <c r="AB64" s="2">
        <f t="shared" si="9"/>
        <v>2.9656038804023455E-2</v>
      </c>
      <c r="AC64" s="2">
        <f t="shared" si="10"/>
        <v>0.46245101026802937</v>
      </c>
      <c r="AD64" s="2">
        <f t="shared" si="27"/>
        <v>-2.1971078724838267E-2</v>
      </c>
      <c r="AE64" s="1">
        <f t="shared" si="28"/>
        <v>6.1765975189473805E-2</v>
      </c>
      <c r="AF64" s="1">
        <f t="shared" si="29"/>
        <v>-8.7884314899353087E-4</v>
      </c>
      <c r="AG64" s="1">
        <f t="shared" si="11"/>
        <v>7.2721443036950566</v>
      </c>
      <c r="AH64" s="1">
        <f t="shared" si="12"/>
        <v>13.119295607090937</v>
      </c>
      <c r="AI64" s="1">
        <f t="shared" si="13"/>
        <v>29.414412967834693</v>
      </c>
      <c r="AJ64" s="1">
        <f t="shared" si="14"/>
        <v>33.36083552887208</v>
      </c>
      <c r="AK64" s="1">
        <f t="shared" si="15"/>
        <v>20.732351406462168</v>
      </c>
      <c r="AL64" s="1">
        <f t="shared" si="16"/>
        <v>34.18639851068491</v>
      </c>
    </row>
    <row r="65" spans="1:38" x14ac:dyDescent="0.3">
      <c r="A65" s="1">
        <v>40</v>
      </c>
      <c r="B65" s="1">
        <v>15</v>
      </c>
      <c r="C65" s="1">
        <v>30</v>
      </c>
      <c r="D65" s="1">
        <v>35</v>
      </c>
      <c r="E65" s="1">
        <v>25</v>
      </c>
      <c r="F65" s="1">
        <f t="shared" si="17"/>
        <v>0.26166666666666666</v>
      </c>
      <c r="G65" s="1">
        <v>62</v>
      </c>
      <c r="H65" s="1">
        <f t="shared" si="18"/>
        <v>1.0821041362364843</v>
      </c>
      <c r="I65" s="1">
        <v>0.2</v>
      </c>
      <c r="J65" s="1">
        <v>0</v>
      </c>
      <c r="K65" s="1">
        <f t="shared" si="19"/>
        <v>0.88294759285892688</v>
      </c>
      <c r="L65" s="1">
        <f t="shared" si="0"/>
        <v>-2.1971951038807758</v>
      </c>
      <c r="M65" s="1">
        <f t="shared" si="1"/>
        <v>1.0407045829521455</v>
      </c>
      <c r="N65" s="1">
        <f t="shared" si="2"/>
        <v>-1.5110801187208867</v>
      </c>
      <c r="O65" s="1">
        <f t="shared" si="20"/>
        <v>0.73366006403406614</v>
      </c>
      <c r="P65" s="1">
        <f t="shared" si="21"/>
        <v>1.880766786018971</v>
      </c>
      <c r="Q65" s="1">
        <f t="shared" si="3"/>
        <v>-0.83582766027876787</v>
      </c>
      <c r="R65" s="1">
        <f t="shared" si="4"/>
        <v>2.1270159254870253</v>
      </c>
      <c r="S65" s="1">
        <f t="shared" si="22"/>
        <v>-0.39295787599116705</v>
      </c>
      <c r="T65" s="1">
        <f t="shared" si="5"/>
        <v>0.29265925445697227</v>
      </c>
      <c r="U65" s="1">
        <f t="shared" si="6"/>
        <v>1.8231565075603067</v>
      </c>
      <c r="V65" s="1">
        <f t="shared" si="23"/>
        <v>0.1605233852625193</v>
      </c>
      <c r="W65" s="1">
        <f t="shared" si="24"/>
        <v>-7.8591575198233413E-2</v>
      </c>
      <c r="X65" s="1">
        <f t="shared" si="25"/>
        <v>3.2104677052503861E-2</v>
      </c>
      <c r="Y65" s="1">
        <f t="shared" si="7"/>
        <v>0.68328612772734376</v>
      </c>
      <c r="Z65" s="2">
        <f t="shared" si="8"/>
        <v>0.53095203734252749</v>
      </c>
      <c r="AA65" s="2">
        <f t="shared" si="26"/>
        <v>1.5514517883142678</v>
      </c>
      <c r="AB65" s="2">
        <f t="shared" si="9"/>
        <v>4.9134894868133605E-2</v>
      </c>
      <c r="AC65" s="2">
        <f t="shared" si="10"/>
        <v>0.45510174629359479</v>
      </c>
      <c r="AD65" s="2">
        <f t="shared" si="27"/>
        <v>-1.3119870941747554E-2</v>
      </c>
      <c r="AE65" s="1">
        <f t="shared" si="28"/>
        <v>6.2058071532570723E-2</v>
      </c>
      <c r="AF65" s="1">
        <f t="shared" si="29"/>
        <v>-5.2479483766990228E-4</v>
      </c>
      <c r="AG65" s="1">
        <f t="shared" si="11"/>
        <v>7.0420734417883626</v>
      </c>
      <c r="AH65" s="1">
        <f t="shared" si="12"/>
        <v>13.244213892883904</v>
      </c>
      <c r="AI65" s="1">
        <f t="shared" si="13"/>
        <v>29.323932372678847</v>
      </c>
      <c r="AJ65" s="1">
        <f t="shared" si="14"/>
        <v>33.331990339865172</v>
      </c>
      <c r="AK65" s="1">
        <f t="shared" si="15"/>
        <v>20.647793745120143</v>
      </c>
      <c r="AL65" s="1">
        <f t="shared" si="16"/>
        <v>34.217634573056827</v>
      </c>
    </row>
    <row r="66" spans="1:38" x14ac:dyDescent="0.3">
      <c r="A66" s="1">
        <v>40</v>
      </c>
      <c r="B66" s="1">
        <v>15</v>
      </c>
      <c r="C66" s="1">
        <v>30</v>
      </c>
      <c r="D66" s="1">
        <v>35</v>
      </c>
      <c r="E66" s="1">
        <v>25</v>
      </c>
      <c r="F66" s="1">
        <f t="shared" si="17"/>
        <v>0.26166666666666666</v>
      </c>
      <c r="G66" s="1">
        <v>63</v>
      </c>
      <c r="H66" s="1">
        <f t="shared" si="18"/>
        <v>1.0995574287564276</v>
      </c>
      <c r="I66" s="1">
        <v>0.2</v>
      </c>
      <c r="J66" s="1">
        <v>0</v>
      </c>
      <c r="K66" s="1">
        <f t="shared" si="19"/>
        <v>0.89100652418836779</v>
      </c>
      <c r="L66" s="1">
        <f t="shared" si="0"/>
        <v>-2.2126761669271198</v>
      </c>
      <c r="M66" s="1">
        <f t="shared" si="1"/>
        <v>1.061346000347271</v>
      </c>
      <c r="N66" s="1">
        <f t="shared" si="2"/>
        <v>-1.5287727622024225</v>
      </c>
      <c r="O66" s="1">
        <f t="shared" si="20"/>
        <v>0.7268653050170395</v>
      </c>
      <c r="P66" s="1">
        <f t="shared" si="21"/>
        <v>1.8836554353811161</v>
      </c>
      <c r="Q66" s="1">
        <f t="shared" si="3"/>
        <v>-0.82388463981328108</v>
      </c>
      <c r="R66" s="1">
        <f t="shared" si="4"/>
        <v>2.1362053069357305</v>
      </c>
      <c r="S66" s="1">
        <f t="shared" si="22"/>
        <v>-0.38567671241070856</v>
      </c>
      <c r="T66" s="1">
        <f t="shared" si="5"/>
        <v>0.31210633637532181</v>
      </c>
      <c r="U66" s="1">
        <f t="shared" si="6"/>
        <v>1.8310331202306258</v>
      </c>
      <c r="V66" s="1">
        <f t="shared" si="23"/>
        <v>0.17045368154564611</v>
      </c>
      <c r="W66" s="1">
        <f t="shared" si="24"/>
        <v>-7.7135342482141711E-2</v>
      </c>
      <c r="X66" s="1">
        <f t="shared" si="25"/>
        <v>3.4090736309129226E-2</v>
      </c>
      <c r="Y66" s="1">
        <f t="shared" si="7"/>
        <v>0.68522996993434182</v>
      </c>
      <c r="Z66" s="2">
        <f t="shared" si="8"/>
        <v>0.52201401861558061</v>
      </c>
      <c r="AA66" s="2">
        <f t="shared" si="26"/>
        <v>1.5580378257682677</v>
      </c>
      <c r="AB66" s="2">
        <f t="shared" si="9"/>
        <v>6.8493688812810927E-2</v>
      </c>
      <c r="AC66" s="2">
        <f t="shared" si="10"/>
        <v>0.44744058738478326</v>
      </c>
      <c r="AD66" s="2">
        <f t="shared" si="27"/>
        <v>-4.2458033631268075E-3</v>
      </c>
      <c r="AE66" s="1">
        <f t="shared" si="28"/>
        <v>6.2321513030730719E-2</v>
      </c>
      <c r="AF66" s="1">
        <f t="shared" si="29"/>
        <v>-1.6983213452507234E-4</v>
      </c>
      <c r="AG66" s="1">
        <f t="shared" si="11"/>
        <v>6.8098574960932021</v>
      </c>
      <c r="AH66" s="1">
        <f t="shared" si="12"/>
        <v>13.365097862825516</v>
      </c>
      <c r="AI66" s="1">
        <f t="shared" si="13"/>
        <v>29.22769261604742</v>
      </c>
      <c r="AJ66" s="1">
        <f t="shared" si="14"/>
        <v>33.301011900926383</v>
      </c>
      <c r="AK66" s="1">
        <f t="shared" si="15"/>
        <v>20.557771963790415</v>
      </c>
      <c r="AL66" s="1">
        <f t="shared" si="16"/>
        <v>34.245587507201236</v>
      </c>
    </row>
    <row r="67" spans="1:38" x14ac:dyDescent="0.3">
      <c r="A67" s="1">
        <v>40</v>
      </c>
      <c r="B67" s="1">
        <v>15</v>
      </c>
      <c r="C67" s="1">
        <v>30</v>
      </c>
      <c r="D67" s="1">
        <v>35</v>
      </c>
      <c r="E67" s="1">
        <v>25</v>
      </c>
      <c r="F67" s="1">
        <f t="shared" si="17"/>
        <v>0.26166666666666666</v>
      </c>
      <c r="G67" s="1">
        <v>64</v>
      </c>
      <c r="H67" s="1">
        <f t="shared" si="18"/>
        <v>1.1170107212763709</v>
      </c>
      <c r="I67" s="1">
        <v>0.2</v>
      </c>
      <c r="J67" s="1">
        <v>0</v>
      </c>
      <c r="K67" s="1">
        <f t="shared" si="19"/>
        <v>0.89879404629916704</v>
      </c>
      <c r="L67" s="1">
        <f t="shared" ref="L67:L130" si="30">COS(H67)-_r1/_r2</f>
        <v>-2.2282955198775891</v>
      </c>
      <c r="M67" s="1">
        <f t="shared" ref="M67:M130" si="31">((_r1^2+_r2^2+_r3^2-_r4^2)/(2*_r2*_r3))-(_r1/_r3*COS(H67))</f>
        <v>1.0821718042812303</v>
      </c>
      <c r="N67" s="1">
        <f t="shared" ref="N67:N130" si="32">(_r1/_r4*COS(H67))-((_r1^2+_r2^2-_r3^2+_r4^2)/(2*_r2*_r4))</f>
        <v>-1.5466234512886734</v>
      </c>
      <c r="O67" s="1">
        <f t="shared" si="20"/>
        <v>0.72019696549138679</v>
      </c>
      <c r="P67" s="1">
        <f t="shared" si="21"/>
        <v>1.8867154280044982</v>
      </c>
      <c r="Q67" s="1">
        <f t="shared" ref="Q67:Q130" si="33">SIN(H67-O67)-(_r1/_r3*SIN(H67))</f>
        <v>-0.81191041643723105</v>
      </c>
      <c r="R67" s="1">
        <f t="shared" ref="R67:R130" si="34">SIN(H67-O67)+(_r1/_r2*SIN(O67))</f>
        <v>2.1452356158678869</v>
      </c>
      <c r="S67" s="1">
        <f t="shared" si="22"/>
        <v>-0.37847144175291936</v>
      </c>
      <c r="T67" s="1">
        <f t="shared" ref="T67:T130" si="35">SIN(H67-P67)+(_r1/_r4*SIN(H67))</f>
        <v>0.33126998168142119</v>
      </c>
      <c r="U67" s="1">
        <f t="shared" ref="U67:U130" si="36">SIN(H67-P67)+(_r1/_r2*SIN(P67))</f>
        <v>1.8387733850296168</v>
      </c>
      <c r="V67" s="1">
        <f t="shared" si="23"/>
        <v>0.18015813388341242</v>
      </c>
      <c r="W67" s="1">
        <f t="shared" si="24"/>
        <v>-7.569428835058388E-2</v>
      </c>
      <c r="X67" s="1">
        <f t="shared" ref="X67:X130" si="37">T67/U67*I67</f>
        <v>3.6031626776682486E-2</v>
      </c>
      <c r="Y67" s="1">
        <f t="shared" ref="Y67:Y130" si="38">(COS(H67-O67)*(1-S67))-(_r1/_r3*COS(H67))</f>
        <v>0.68686534866994975</v>
      </c>
      <c r="Z67" s="2">
        <f t="shared" ref="Z67:Z130" si="39">(COS(H67-O67)*(1-S67))+(_r1/_r2*S67*COS(O67))</f>
        <v>0.51272597548143684</v>
      </c>
      <c r="AA67" s="2">
        <f t="shared" si="26"/>
        <v>1.5639452708100283</v>
      </c>
      <c r="AB67" s="2">
        <f t="shared" ref="AB67:AB130" si="40">(COS(H67-P67)*(1-V67))-(_r1/_r4*COS(H67))</f>
        <v>8.7746131101011149E-2</v>
      </c>
      <c r="AC67" s="2">
        <f t="shared" ref="AC67:AC130" si="41">(COS(H67-P67)*(1-V67))+(_r1/_r2*V67*COS(P67))</f>
        <v>0.4394794075555169</v>
      </c>
      <c r="AD67" s="2">
        <f t="shared" si="27"/>
        <v>4.6609012428595236E-3</v>
      </c>
      <c r="AE67" s="1">
        <f t="shared" si="28"/>
        <v>6.2557810832401139E-2</v>
      </c>
      <c r="AF67" s="1">
        <f t="shared" si="29"/>
        <v>1.8643604971438097E-4</v>
      </c>
      <c r="AG67" s="1">
        <f t="shared" ref="AG67:AG130" si="42">_r2*COS(H67)</f>
        <v>6.5755672018361615</v>
      </c>
      <c r="AH67" s="1">
        <f t="shared" ref="AH67:AH130" si="43">_r2*SIN(H67)</f>
        <v>13.481910694487505</v>
      </c>
      <c r="AI67" s="1">
        <f t="shared" ref="AI67:AI130" si="44">_r1+_r4*COS(P67)</f>
        <v>29.125842357811251</v>
      </c>
      <c r="AJ67" s="1">
        <f t="shared" ref="AJ67:AJ130" si="45">_r4*SIN(P67)</f>
        <v>33.267892863432571</v>
      </c>
      <c r="AK67" s="1">
        <f t="shared" ref="AK67:AK130" si="46">_r2*COS(H67)+_d*COS(O67+F67)</f>
        <v>20.462413170615406</v>
      </c>
      <c r="AL67" s="1">
        <f t="shared" ref="AL67:AL130" si="47">_r2*SIN(H67)+_d*SIN(O67+F67)</f>
        <v>34.27026101478468</v>
      </c>
    </row>
    <row r="68" spans="1:38" x14ac:dyDescent="0.3">
      <c r="A68" s="1">
        <v>40</v>
      </c>
      <c r="B68" s="1">
        <v>15</v>
      </c>
      <c r="C68" s="1">
        <v>30</v>
      </c>
      <c r="D68" s="1">
        <v>35</v>
      </c>
      <c r="E68" s="1">
        <v>25</v>
      </c>
      <c r="F68" s="1">
        <f t="shared" ref="F68:F131" si="48">3.14/12</f>
        <v>0.26166666666666666</v>
      </c>
      <c r="G68" s="1">
        <v>65</v>
      </c>
      <c r="H68" s="1">
        <f t="shared" ref="H68:H131" si="49">RADIANS(G68)</f>
        <v>1.1344640137963142</v>
      </c>
      <c r="I68" s="1">
        <v>0.2</v>
      </c>
      <c r="J68" s="1">
        <v>0</v>
      </c>
      <c r="K68" s="1">
        <f t="shared" ref="K68:K131" si="50">SIN(H68)</f>
        <v>0.90630778703664994</v>
      </c>
      <c r="L68" s="1">
        <f t="shared" si="30"/>
        <v>-2.2440484049259672</v>
      </c>
      <c r="M68" s="1">
        <f t="shared" si="31"/>
        <v>1.1031756510124009</v>
      </c>
      <c r="N68" s="1">
        <f t="shared" si="32"/>
        <v>-1.5646267484868195</v>
      </c>
      <c r="O68" s="1">
        <f t="shared" ref="O68:O131" si="51">2*ATAN((K68-SQRT(K68^2+L68^2-M68^2))/(L68-M68))</f>
        <v>0.71365371267036115</v>
      </c>
      <c r="P68" s="1">
        <f t="shared" ref="P68:P131" si="52">2*ATAN((K68-SQRT(K68^2+L68^2-N68^2))/(L68-N68))</f>
        <v>1.8899428361840049</v>
      </c>
      <c r="Q68" s="1">
        <f t="shared" si="33"/>
        <v>-0.79991018660578384</v>
      </c>
      <c r="R68" s="1">
        <f t="shared" si="34"/>
        <v>2.1541008638193833</v>
      </c>
      <c r="S68" s="1">
        <f t="shared" ref="S68:S131" si="53">Q68/R68</f>
        <v>-0.37134295800219991</v>
      </c>
      <c r="T68" s="1">
        <f t="shared" si="35"/>
        <v>0.35014302523692786</v>
      </c>
      <c r="U68" s="1">
        <f t="shared" si="36"/>
        <v>1.8463721689880428</v>
      </c>
      <c r="V68" s="1">
        <f t="shared" ref="V68:V131" si="54">T68/U68</f>
        <v>0.18963837904296066</v>
      </c>
      <c r="W68" s="1">
        <f t="shared" ref="W68:W131" si="55">Q68/R68*I68</f>
        <v>-7.4268591600439984E-2</v>
      </c>
      <c r="X68" s="1">
        <f t="shared" si="37"/>
        <v>3.7927675808592132E-2</v>
      </c>
      <c r="Y68" s="1">
        <f t="shared" si="38"/>
        <v>0.6882135579280011</v>
      </c>
      <c r="Z68" s="2">
        <f t="shared" si="39"/>
        <v>0.50310172238971906</v>
      </c>
      <c r="AA68" s="2">
        <f t="shared" ref="AA68:AA131" si="56">Y68*R68-Q68*Z68/R68^2</f>
        <v>1.5692105440155693</v>
      </c>
      <c r="AB68" s="2">
        <f t="shared" si="40"/>
        <v>0.10690503623463049</v>
      </c>
      <c r="AC68" s="2">
        <f t="shared" si="41"/>
        <v>0.43123004776261664</v>
      </c>
      <c r="AD68" s="2">
        <f t="shared" ref="AD68:AD131" si="57">((AB68*U68)-(T68*AC68))/(U68^2)</f>
        <v>1.360899465684705E-2</v>
      </c>
      <c r="AE68" s="1">
        <f t="shared" ref="AE68:AE131" si="58">AA68*I68^2+S68*J68</f>
        <v>6.2768421760622778E-2</v>
      </c>
      <c r="AF68" s="1">
        <f t="shared" ref="AF68:AF131" si="59">AD68*I68^2+V68*J68</f>
        <v>5.4435978627388206E-4</v>
      </c>
      <c r="AG68" s="1">
        <f t="shared" si="42"/>
        <v>6.3392739261104918</v>
      </c>
      <c r="AH68" s="1">
        <f t="shared" si="43"/>
        <v>13.59461680554975</v>
      </c>
      <c r="AI68" s="1">
        <f t="shared" si="44"/>
        <v>29.018530108117503</v>
      </c>
      <c r="AJ68" s="1">
        <f t="shared" si="45"/>
        <v>33.232624317283133</v>
      </c>
      <c r="AK68" s="1">
        <f t="shared" si="46"/>
        <v>20.361845080403661</v>
      </c>
      <c r="AL68" s="1">
        <f t="shared" si="47"/>
        <v>34.291657613906509</v>
      </c>
    </row>
    <row r="69" spans="1:38" x14ac:dyDescent="0.3">
      <c r="A69" s="1">
        <v>40</v>
      </c>
      <c r="B69" s="1">
        <v>15</v>
      </c>
      <c r="C69" s="1">
        <v>30</v>
      </c>
      <c r="D69" s="1">
        <v>35</v>
      </c>
      <c r="E69" s="1">
        <v>25</v>
      </c>
      <c r="F69" s="1">
        <f t="shared" si="48"/>
        <v>0.26166666666666666</v>
      </c>
      <c r="G69" s="1">
        <v>66</v>
      </c>
      <c r="H69" s="1">
        <f t="shared" si="49"/>
        <v>1.1519173063162575</v>
      </c>
      <c r="I69" s="1">
        <v>0.2</v>
      </c>
      <c r="J69" s="1">
        <v>0</v>
      </c>
      <c r="K69" s="1">
        <f t="shared" si="50"/>
        <v>0.91354545764260087</v>
      </c>
      <c r="L69" s="1">
        <f t="shared" si="30"/>
        <v>-2.2599300235908664</v>
      </c>
      <c r="M69" s="1">
        <f t="shared" si="31"/>
        <v>1.1243511425655999</v>
      </c>
      <c r="N69" s="1">
        <f t="shared" si="32"/>
        <v>-1.582777169818133</v>
      </c>
      <c r="O69" s="1">
        <f t="shared" si="51"/>
        <v>0.70723420052789132</v>
      </c>
      <c r="P69" s="1">
        <f t="shared" si="52"/>
        <v>1.8933337623280422</v>
      </c>
      <c r="Q69" s="1">
        <f t="shared" si="33"/>
        <v>-0.787888783593369</v>
      </c>
      <c r="R69" s="1">
        <f t="shared" si="34"/>
        <v>2.162795303055348</v>
      </c>
      <c r="S69" s="1">
        <f t="shared" si="53"/>
        <v>-0.3642918876697811</v>
      </c>
      <c r="T69" s="1">
        <f t="shared" si="35"/>
        <v>0.368718708511513</v>
      </c>
      <c r="U69" s="1">
        <f t="shared" si="36"/>
        <v>1.8538245454760123</v>
      </c>
      <c r="V69" s="1">
        <f t="shared" si="54"/>
        <v>0.19889622748351082</v>
      </c>
      <c r="W69" s="1">
        <f t="shared" si="55"/>
        <v>-7.2858377533956228E-2</v>
      </c>
      <c r="X69" s="1">
        <f t="shared" si="37"/>
        <v>3.977924549670217E-2</v>
      </c>
      <c r="Y69" s="1">
        <f t="shared" si="38"/>
        <v>0.6892949251141387</v>
      </c>
      <c r="Z69" s="2">
        <f t="shared" si="39"/>
        <v>0.49315502955461377</v>
      </c>
      <c r="AA69" s="2">
        <f t="shared" si="56"/>
        <v>1.5738687269475631</v>
      </c>
      <c r="AB69" s="2">
        <f t="shared" si="40"/>
        <v>0.12598234372549016</v>
      </c>
      <c r="AC69" s="2">
        <f t="shared" si="41"/>
        <v>0.42270431104681178</v>
      </c>
      <c r="AD69" s="2">
        <f t="shared" si="57"/>
        <v>2.2606266067375813E-2</v>
      </c>
      <c r="AE69" s="1">
        <f t="shared" si="58"/>
        <v>6.2954749077902536E-2</v>
      </c>
      <c r="AF69" s="1">
        <f t="shared" si="59"/>
        <v>9.0425064269503272E-4</v>
      </c>
      <c r="AG69" s="1">
        <f t="shared" si="42"/>
        <v>6.1010496461370032</v>
      </c>
      <c r="AH69" s="1">
        <f t="shared" si="43"/>
        <v>13.703181864639014</v>
      </c>
      <c r="AI69" s="1">
        <f t="shared" si="44"/>
        <v>28.905904083939504</v>
      </c>
      <c r="AJ69" s="1">
        <f t="shared" si="45"/>
        <v>33.195195974798068</v>
      </c>
      <c r="AK69" s="1">
        <f t="shared" si="46"/>
        <v>20.256195857610074</v>
      </c>
      <c r="AL69" s="1">
        <f t="shared" si="47"/>
        <v>34.309778763006769</v>
      </c>
    </row>
    <row r="70" spans="1:38" x14ac:dyDescent="0.3">
      <c r="A70" s="1">
        <v>40</v>
      </c>
      <c r="B70" s="1">
        <v>15</v>
      </c>
      <c r="C70" s="1">
        <v>30</v>
      </c>
      <c r="D70" s="1">
        <v>35</v>
      </c>
      <c r="E70" s="1">
        <v>25</v>
      </c>
      <c r="F70" s="1">
        <f t="shared" si="48"/>
        <v>0.26166666666666666</v>
      </c>
      <c r="G70" s="1">
        <v>67</v>
      </c>
      <c r="H70" s="1">
        <f t="shared" si="49"/>
        <v>1.1693705988362009</v>
      </c>
      <c r="I70" s="1">
        <v>0.2</v>
      </c>
      <c r="J70" s="1">
        <v>0</v>
      </c>
      <c r="K70" s="1">
        <f t="shared" si="50"/>
        <v>0.92050485345244037</v>
      </c>
      <c r="L70" s="1">
        <f t="shared" si="30"/>
        <v>-2.2759355381773929</v>
      </c>
      <c r="M70" s="1">
        <f t="shared" si="31"/>
        <v>1.1456918286809685</v>
      </c>
      <c r="N70" s="1">
        <f t="shared" si="32"/>
        <v>-1.601069186488449</v>
      </c>
      <c r="O70" s="1">
        <f t="shared" si="51"/>
        <v>0.70093707429302798</v>
      </c>
      <c r="P70" s="1">
        <f t="shared" si="52"/>
        <v>1.8968843418093322</v>
      </c>
      <c r="Q70" s="1">
        <f t="shared" si="33"/>
        <v>-0.77585069415088803</v>
      </c>
      <c r="R70" s="1">
        <f t="shared" si="34"/>
        <v>2.1713134257545539</v>
      </c>
      <c r="S70" s="1">
        <f t="shared" si="53"/>
        <v>-0.35731860953297051</v>
      </c>
      <c r="T70" s="1">
        <f t="shared" si="35"/>
        <v>0.3869906661020277</v>
      </c>
      <c r="U70" s="1">
        <f t="shared" si="36"/>
        <v>1.8611257935039032</v>
      </c>
      <c r="V70" s="1">
        <f t="shared" si="54"/>
        <v>0.20793364288044622</v>
      </c>
      <c r="W70" s="1">
        <f t="shared" si="55"/>
        <v>-7.1463721906594099E-2</v>
      </c>
      <c r="X70" s="1">
        <f t="shared" si="37"/>
        <v>4.1586728576089249E-2</v>
      </c>
      <c r="Y70" s="1">
        <f t="shared" si="38"/>
        <v>0.69012883577496376</v>
      </c>
      <c r="Z70" s="2">
        <f t="shared" si="39"/>
        <v>0.48289961809326987</v>
      </c>
      <c r="AA70" s="2">
        <f t="shared" si="56"/>
        <v>1.5779535851055673</v>
      </c>
      <c r="AB70" s="2">
        <f t="shared" si="40"/>
        <v>0.14498914096222754</v>
      </c>
      <c r="AC70" s="2">
        <f t="shared" si="41"/>
        <v>0.41391395836565981</v>
      </c>
      <c r="AD70" s="2">
        <f t="shared" si="57"/>
        <v>3.1659603002577467E-2</v>
      </c>
      <c r="AE70" s="1">
        <f t="shared" si="58"/>
        <v>6.3118143404222699E-2</v>
      </c>
      <c r="AF70" s="1">
        <f t="shared" si="59"/>
        <v>1.2663841201030989E-3</v>
      </c>
      <c r="AG70" s="1">
        <f t="shared" si="42"/>
        <v>5.8609669273391054</v>
      </c>
      <c r="AH70" s="1">
        <f t="shared" si="43"/>
        <v>13.807572801786606</v>
      </c>
      <c r="AI70" s="1">
        <f t="shared" si="44"/>
        <v>28.788112079296951</v>
      </c>
      <c r="AJ70" s="1">
        <f t="shared" si="45"/>
        <v>33.155596348936221</v>
      </c>
      <c r="AK70" s="1">
        <f t="shared" si="46"/>
        <v>20.145593971426237</v>
      </c>
      <c r="AL70" s="1">
        <f t="shared" si="47"/>
        <v>34.324624983114568</v>
      </c>
    </row>
    <row r="71" spans="1:38" x14ac:dyDescent="0.3">
      <c r="A71" s="1">
        <v>40</v>
      </c>
      <c r="B71" s="1">
        <v>15</v>
      </c>
      <c r="C71" s="1">
        <v>30</v>
      </c>
      <c r="D71" s="1">
        <v>35</v>
      </c>
      <c r="E71" s="1">
        <v>25</v>
      </c>
      <c r="F71" s="1">
        <f t="shared" si="48"/>
        <v>0.26166666666666666</v>
      </c>
      <c r="G71" s="1">
        <v>68</v>
      </c>
      <c r="H71" s="1">
        <f t="shared" si="49"/>
        <v>1.1868238913561442</v>
      </c>
      <c r="I71" s="1">
        <v>0.2</v>
      </c>
      <c r="J71" s="1">
        <v>0</v>
      </c>
      <c r="K71" s="1">
        <f t="shared" si="50"/>
        <v>0.92718385456678742</v>
      </c>
      <c r="L71" s="1">
        <f t="shared" si="30"/>
        <v>-2.2920600732507546</v>
      </c>
      <c r="M71" s="1">
        <f t="shared" si="31"/>
        <v>1.1671912087787841</v>
      </c>
      <c r="N71" s="1">
        <f t="shared" si="32"/>
        <v>-1.6194972265722909</v>
      </c>
      <c r="O71" s="1">
        <f t="shared" si="51"/>
        <v>0.69476097460931485</v>
      </c>
      <c r="P71" s="1">
        <f t="shared" si="52"/>
        <v>1.9005907454702657</v>
      </c>
      <c r="Q71" s="1">
        <f t="shared" si="33"/>
        <v>-0.76380007471533173</v>
      </c>
      <c r="R71" s="1">
        <f t="shared" si="34"/>
        <v>2.1796499631154314</v>
      </c>
      <c r="S71" s="1">
        <f t="shared" si="53"/>
        <v>-0.35042327329642053</v>
      </c>
      <c r="T71" s="1">
        <f t="shared" si="35"/>
        <v>0.40495291260604394</v>
      </c>
      <c r="U71" s="1">
        <f t="shared" si="36"/>
        <v>1.868271396956084</v>
      </c>
      <c r="V71" s="1">
        <f t="shared" si="54"/>
        <v>0.21675272300685061</v>
      </c>
      <c r="W71" s="1">
        <f t="shared" si="55"/>
        <v>-7.008465465928411E-2</v>
      </c>
      <c r="X71" s="1">
        <f t="shared" si="37"/>
        <v>4.3350544601370125E-2</v>
      </c>
      <c r="Y71" s="1">
        <f t="shared" si="38"/>
        <v>0.69073376009138587</v>
      </c>
      <c r="Z71" s="2">
        <f t="shared" si="39"/>
        <v>0.47234915589101634</v>
      </c>
      <c r="AA71" s="2">
        <f t="shared" si="56"/>
        <v>1.5814975940956457</v>
      </c>
      <c r="AB71" s="2">
        <f t="shared" si="40"/>
        <v>0.16393568760300264</v>
      </c>
      <c r="AC71" s="2">
        <f t="shared" si="41"/>
        <v>0.40487070504944245</v>
      </c>
      <c r="AD71" s="2">
        <f t="shared" si="57"/>
        <v>4.0775050103506558E-2</v>
      </c>
      <c r="AE71" s="1">
        <f t="shared" si="58"/>
        <v>6.3259903763825842E-2</v>
      </c>
      <c r="AF71" s="1">
        <f t="shared" si="59"/>
        <v>1.6310020041402627E-3</v>
      </c>
      <c r="AG71" s="1">
        <f t="shared" si="42"/>
        <v>5.6190989012386794</v>
      </c>
      <c r="AH71" s="1">
        <f t="shared" si="43"/>
        <v>13.90775781850181</v>
      </c>
      <c r="AI71" s="1">
        <f t="shared" si="44"/>
        <v>28.665301348133436</v>
      </c>
      <c r="AJ71" s="1">
        <f t="shared" si="45"/>
        <v>33.113812925596086</v>
      </c>
      <c r="AK71" s="1">
        <f t="shared" si="46"/>
        <v>20.030168062217399</v>
      </c>
      <c r="AL71" s="1">
        <f t="shared" si="47"/>
        <v>34.336195978025614</v>
      </c>
    </row>
    <row r="72" spans="1:38" x14ac:dyDescent="0.3">
      <c r="A72" s="1">
        <v>40</v>
      </c>
      <c r="B72" s="1">
        <v>15</v>
      </c>
      <c r="C72" s="1">
        <v>30</v>
      </c>
      <c r="D72" s="1">
        <v>35</v>
      </c>
      <c r="E72" s="1">
        <v>25</v>
      </c>
      <c r="F72" s="1">
        <f t="shared" si="48"/>
        <v>0.26166666666666666</v>
      </c>
      <c r="G72" s="1">
        <v>69</v>
      </c>
      <c r="H72" s="1">
        <f t="shared" si="49"/>
        <v>1.2042771838760873</v>
      </c>
      <c r="I72" s="1">
        <v>0.2</v>
      </c>
      <c r="J72" s="1">
        <v>0</v>
      </c>
      <c r="K72" s="1">
        <f t="shared" si="50"/>
        <v>0.93358042649720174</v>
      </c>
      <c r="L72" s="1">
        <f t="shared" si="30"/>
        <v>-2.308298717121366</v>
      </c>
      <c r="M72" s="1">
        <f t="shared" si="31"/>
        <v>1.1888427339395995</v>
      </c>
      <c r="N72" s="1">
        <f t="shared" si="32"/>
        <v>-1.6380556767101329</v>
      </c>
      <c r="O72" s="1">
        <f t="shared" si="51"/>
        <v>0.68870454137770043</v>
      </c>
      <c r="P72" s="1">
        <f t="shared" si="52"/>
        <v>1.9044491818060336</v>
      </c>
      <c r="Q72" s="1">
        <f t="shared" si="33"/>
        <v>-0.75174076714444449</v>
      </c>
      <c r="R72" s="1">
        <f t="shared" si="34"/>
        <v>2.1877998843957047</v>
      </c>
      <c r="S72" s="1">
        <f t="shared" si="53"/>
        <v>-0.34360581719844263</v>
      </c>
      <c r="T72" s="1">
        <f t="shared" si="35"/>
        <v>0.42259982987299238</v>
      </c>
      <c r="U72" s="1">
        <f t="shared" si="36"/>
        <v>1.8752570437677472</v>
      </c>
      <c r="V72" s="1">
        <f t="shared" si="54"/>
        <v>0.22535568191969521</v>
      </c>
      <c r="W72" s="1">
        <f t="shared" si="55"/>
        <v>-6.8721163439688523E-2</v>
      </c>
      <c r="X72" s="1">
        <f t="shared" si="37"/>
        <v>4.5071136383939045E-2</v>
      </c>
      <c r="Y72" s="1">
        <f t="shared" si="38"/>
        <v>0.69112728075011109</v>
      </c>
      <c r="Z72" s="2">
        <f t="shared" si="39"/>
        <v>0.46151725411829547</v>
      </c>
      <c r="AA72" s="2">
        <f t="shared" si="56"/>
        <v>1.5845319684692383</v>
      </c>
      <c r="AB72" s="2">
        <f t="shared" si="40"/>
        <v>0.18283144116260919</v>
      </c>
      <c r="AC72" s="2">
        <f t="shared" si="41"/>
        <v>0.39558621781568204</v>
      </c>
      <c r="AD72" s="2">
        <f t="shared" si="57"/>
        <v>4.9957865563056078E-2</v>
      </c>
      <c r="AE72" s="1">
        <f t="shared" si="58"/>
        <v>6.3381278738769545E-2</v>
      </c>
      <c r="AF72" s="1">
        <f t="shared" si="59"/>
        <v>1.9983146225222436E-3</v>
      </c>
      <c r="AG72" s="1">
        <f t="shared" si="42"/>
        <v>5.3755192431795056</v>
      </c>
      <c r="AH72" s="1">
        <f t="shared" si="43"/>
        <v>14.003706397458027</v>
      </c>
      <c r="AI72" s="1">
        <f t="shared" si="44"/>
        <v>28.537618498882985</v>
      </c>
      <c r="AJ72" s="1">
        <f t="shared" si="45"/>
        <v>33.069832329826689</v>
      </c>
      <c r="AK72" s="1">
        <f t="shared" si="46"/>
        <v>19.910046818564432</v>
      </c>
      <c r="AL72" s="1">
        <f t="shared" si="47"/>
        <v>34.344490752058888</v>
      </c>
    </row>
    <row r="73" spans="1:38" x14ac:dyDescent="0.3">
      <c r="A73" s="1">
        <v>40</v>
      </c>
      <c r="B73" s="1">
        <v>15</v>
      </c>
      <c r="C73" s="1">
        <v>30</v>
      </c>
      <c r="D73" s="1">
        <v>35</v>
      </c>
      <c r="E73" s="1">
        <v>25</v>
      </c>
      <c r="F73" s="1">
        <f t="shared" si="48"/>
        <v>0.26166666666666666</v>
      </c>
      <c r="G73" s="1">
        <v>70</v>
      </c>
      <c r="H73" s="1">
        <f t="shared" si="49"/>
        <v>1.2217304763960306</v>
      </c>
      <c r="I73" s="1">
        <v>0.2</v>
      </c>
      <c r="J73" s="1">
        <v>0</v>
      </c>
      <c r="K73" s="1">
        <f t="shared" si="50"/>
        <v>0.93969262078590832</v>
      </c>
      <c r="L73" s="1">
        <f t="shared" si="30"/>
        <v>-2.3246465233409976</v>
      </c>
      <c r="M73" s="1">
        <f t="shared" si="31"/>
        <v>1.2106398088991084</v>
      </c>
      <c r="N73" s="1">
        <f t="shared" si="32"/>
        <v>-1.656738883818283</v>
      </c>
      <c r="O73" s="1">
        <f t="shared" si="51"/>
        <v>0.6827664173011716</v>
      </c>
      <c r="P73" s="1">
        <f t="shared" si="52"/>
        <v>1.9084558988478393</v>
      </c>
      <c r="Q73" s="1">
        <f t="shared" si="33"/>
        <v>-0.7396763139554432</v>
      </c>
      <c r="R73" s="1">
        <f t="shared" si="34"/>
        <v>2.1957583958964171</v>
      </c>
      <c r="S73" s="1">
        <f t="shared" si="53"/>
        <v>-0.33686598459001715</v>
      </c>
      <c r="T73" s="1">
        <f t="shared" si="35"/>
        <v>0.43992615465065799</v>
      </c>
      <c r="U73" s="1">
        <f t="shared" si="36"/>
        <v>1.882078625054072</v>
      </c>
      <c r="V73" s="1">
        <f t="shared" si="54"/>
        <v>0.23374483339558619</v>
      </c>
      <c r="W73" s="1">
        <f t="shared" si="55"/>
        <v>-6.7373196918003433E-2</v>
      </c>
      <c r="X73" s="1">
        <f t="shared" si="37"/>
        <v>4.6748966679117238E-2</v>
      </c>
      <c r="Y73" s="1">
        <f t="shared" si="38"/>
        <v>0.69132612184933606</v>
      </c>
      <c r="Z73" s="2">
        <f t="shared" si="39"/>
        <v>0.45041746432935181</v>
      </c>
      <c r="AA73" s="2">
        <f t="shared" si="56"/>
        <v>1.5870866927363549</v>
      </c>
      <c r="AB73" s="2">
        <f t="shared" si="40"/>
        <v>0.20168508349866671</v>
      </c>
      <c r="AC73" s="2">
        <f t="shared" si="41"/>
        <v>0.38607211228230198</v>
      </c>
      <c r="AD73" s="2">
        <f t="shared" si="57"/>
        <v>5.9212575102358563E-2</v>
      </c>
      <c r="AE73" s="1">
        <f t="shared" si="58"/>
        <v>6.3483467709454205E-2</v>
      </c>
      <c r="AF73" s="1">
        <f t="shared" si="59"/>
        <v>2.368503004094343E-3</v>
      </c>
      <c r="AG73" s="1">
        <f t="shared" si="42"/>
        <v>5.1303021498850327</v>
      </c>
      <c r="AH73" s="1">
        <f t="shared" si="43"/>
        <v>14.095389311788624</v>
      </c>
      <c r="AI73" s="1">
        <f t="shared" si="44"/>
        <v>28.405209399802729</v>
      </c>
      <c r="AJ73" s="1">
        <f t="shared" si="45"/>
        <v>33.023640485833432</v>
      </c>
      <c r="AK73" s="1">
        <f t="shared" si="46"/>
        <v>19.785358864193427</v>
      </c>
      <c r="AL73" s="1">
        <f t="shared" si="47"/>
        <v>34.349507725099144</v>
      </c>
    </row>
    <row r="74" spans="1:38" x14ac:dyDescent="0.3">
      <c r="A74" s="1">
        <v>40</v>
      </c>
      <c r="B74" s="1">
        <v>15</v>
      </c>
      <c r="C74" s="1">
        <v>30</v>
      </c>
      <c r="D74" s="1">
        <v>35</v>
      </c>
      <c r="E74" s="1">
        <v>25</v>
      </c>
      <c r="F74" s="1">
        <f t="shared" si="48"/>
        <v>0.26166666666666666</v>
      </c>
      <c r="G74" s="1">
        <v>71</v>
      </c>
      <c r="H74" s="1">
        <f t="shared" si="49"/>
        <v>1.2391837689159739</v>
      </c>
      <c r="I74" s="1">
        <v>0.2</v>
      </c>
      <c r="J74" s="1">
        <v>0</v>
      </c>
      <c r="K74" s="1">
        <f t="shared" si="50"/>
        <v>0.94551857559931674</v>
      </c>
      <c r="L74" s="1">
        <f t="shared" si="30"/>
        <v>-2.3410985122095096</v>
      </c>
      <c r="M74" s="1">
        <f t="shared" si="31"/>
        <v>1.2325757940571245</v>
      </c>
      <c r="N74" s="1">
        <f t="shared" si="32"/>
        <v>-1.6755411568108682</v>
      </c>
      <c r="O74" s="1">
        <f t="shared" si="51"/>
        <v>0.67694525114876591</v>
      </c>
      <c r="P74" s="1">
        <f t="shared" si="52"/>
        <v>1.9126071857674982</v>
      </c>
      <c r="Q74" s="1">
        <f t="shared" si="33"/>
        <v>-0.72760997305245445</v>
      </c>
      <c r="R74" s="1">
        <f t="shared" si="34"/>
        <v>2.2035209398999114</v>
      </c>
      <c r="S74" s="1">
        <f t="shared" si="53"/>
        <v>-0.33020333951784642</v>
      </c>
      <c r="T74" s="1">
        <f t="shared" si="35"/>
        <v>0.45692696663997223</v>
      </c>
      <c r="U74" s="1">
        <f t="shared" si="36"/>
        <v>1.8887322341999246</v>
      </c>
      <c r="V74" s="1">
        <f t="shared" si="54"/>
        <v>0.24192257555954114</v>
      </c>
      <c r="W74" s="1">
        <f t="shared" si="55"/>
        <v>-6.6040667903569286E-2</v>
      </c>
      <c r="X74" s="1">
        <f t="shared" si="37"/>
        <v>4.8384515111908229E-2</v>
      </c>
      <c r="Y74" s="1">
        <f t="shared" si="38"/>
        <v>0.6913461785338042</v>
      </c>
      <c r="Z74" s="2">
        <f t="shared" si="39"/>
        <v>0.43906327607760487</v>
      </c>
      <c r="AA74" s="2">
        <f t="shared" si="56"/>
        <v>1.5891905541094946</v>
      </c>
      <c r="AB74" s="2">
        <f t="shared" si="40"/>
        <v>0.22050454793508212</v>
      </c>
      <c r="AC74" s="2">
        <f t="shared" si="41"/>
        <v>0.37633995092366201</v>
      </c>
      <c r="AD74" s="2">
        <f t="shared" si="57"/>
        <v>6.8543023398188616E-2</v>
      </c>
      <c r="AE74" s="1">
        <f t="shared" si="58"/>
        <v>6.3567622164379792E-2</v>
      </c>
      <c r="AF74" s="1">
        <f t="shared" si="59"/>
        <v>2.7417209359275451E-3</v>
      </c>
      <c r="AG74" s="1">
        <f t="shared" si="42"/>
        <v>4.8835223168573512</v>
      </c>
      <c r="AH74" s="1">
        <f t="shared" si="43"/>
        <v>14.18277863398975</v>
      </c>
      <c r="AI74" s="1">
        <f t="shared" si="44"/>
        <v>28.268219094196454</v>
      </c>
      <c r="AJ74" s="1">
        <f t="shared" si="45"/>
        <v>32.975222770714126</v>
      </c>
      <c r="AK74" s="1">
        <f t="shared" si="46"/>
        <v>19.656232654102915</v>
      </c>
      <c r="AL74" s="1">
        <f t="shared" si="47"/>
        <v>34.351244844682071</v>
      </c>
    </row>
    <row r="75" spans="1:38" x14ac:dyDescent="0.3">
      <c r="A75" s="1">
        <v>40</v>
      </c>
      <c r="B75" s="1">
        <v>15</v>
      </c>
      <c r="C75" s="1">
        <v>30</v>
      </c>
      <c r="D75" s="1">
        <v>35</v>
      </c>
      <c r="E75" s="1">
        <v>25</v>
      </c>
      <c r="F75" s="1">
        <f t="shared" si="48"/>
        <v>0.26166666666666666</v>
      </c>
      <c r="G75" s="1">
        <v>72</v>
      </c>
      <c r="H75" s="1">
        <f t="shared" si="49"/>
        <v>1.2566370614359172</v>
      </c>
      <c r="I75" s="1">
        <v>0.2</v>
      </c>
      <c r="J75" s="1">
        <v>0</v>
      </c>
      <c r="K75" s="1">
        <f t="shared" si="50"/>
        <v>0.95105651629515353</v>
      </c>
      <c r="L75" s="1">
        <f t="shared" si="30"/>
        <v>-2.3576496722917191</v>
      </c>
      <c r="M75" s="1">
        <f t="shared" si="31"/>
        <v>1.2546440075000702</v>
      </c>
      <c r="N75" s="1">
        <f t="shared" si="32"/>
        <v>-1.6944567683333933</v>
      </c>
      <c r="O75" s="1">
        <f t="shared" si="51"/>
        <v>0.67123970075605455</v>
      </c>
      <c r="P75" s="1">
        <f t="shared" si="52"/>
        <v>1.9168993742237606</v>
      </c>
      <c r="Q75" s="1">
        <f t="shared" si="33"/>
        <v>-0.71554473193233825</v>
      </c>
      <c r="R75" s="1">
        <f t="shared" si="34"/>
        <v>2.2110831935702659</v>
      </c>
      <c r="S75" s="1">
        <f t="shared" si="53"/>
        <v>-0.32361728134568218</v>
      </c>
      <c r="T75" s="1">
        <f t="shared" si="35"/>
        <v>0.47359767696674249</v>
      </c>
      <c r="U75" s="1">
        <f t="shared" si="36"/>
        <v>1.8952141659173716</v>
      </c>
      <c r="V75" s="1">
        <f t="shared" si="54"/>
        <v>0.24989137664950875</v>
      </c>
      <c r="W75" s="1">
        <f t="shared" si="55"/>
        <v>-6.4723456269136434E-2</v>
      </c>
      <c r="X75" s="1">
        <f t="shared" si="37"/>
        <v>4.9978275329901754E-2</v>
      </c>
      <c r="Y75" s="1">
        <f t="shared" si="38"/>
        <v>0.6912025470905081</v>
      </c>
      <c r="Z75" s="2">
        <f t="shared" si="39"/>
        <v>0.42746811498730841</v>
      </c>
      <c r="AA75" s="2">
        <f t="shared" si="56"/>
        <v>1.5908711765823724</v>
      </c>
      <c r="AB75" s="2">
        <f t="shared" si="40"/>
        <v>0.23929704679192426</v>
      </c>
      <c r="AC75" s="2">
        <f t="shared" si="41"/>
        <v>0.36640124141769315</v>
      </c>
      <c r="AD75" s="2">
        <f t="shared" si="57"/>
        <v>7.7952422910714456E-2</v>
      </c>
      <c r="AE75" s="1">
        <f t="shared" si="58"/>
        <v>6.3634847063294905E-2</v>
      </c>
      <c r="AF75" s="1">
        <f t="shared" si="59"/>
        <v>3.1180969164285787E-3</v>
      </c>
      <c r="AG75" s="1">
        <f t="shared" si="42"/>
        <v>4.6352549156242118</v>
      </c>
      <c r="AH75" s="1">
        <f t="shared" si="43"/>
        <v>14.265847744427303</v>
      </c>
      <c r="AI75" s="1">
        <f t="shared" si="44"/>
        <v>28.126791724700247</v>
      </c>
      <c r="AJ75" s="1">
        <f t="shared" si="45"/>
        <v>32.924564161904307</v>
      </c>
      <c r="AK75" s="1">
        <f t="shared" si="46"/>
        <v>19.522796379227067</v>
      </c>
      <c r="AL75" s="1">
        <f t="shared" si="47"/>
        <v>34.349699694924887</v>
      </c>
    </row>
    <row r="76" spans="1:38" x14ac:dyDescent="0.3">
      <c r="A76" s="1">
        <v>40</v>
      </c>
      <c r="B76" s="1">
        <v>15</v>
      </c>
      <c r="C76" s="1">
        <v>30</v>
      </c>
      <c r="D76" s="1">
        <v>35</v>
      </c>
      <c r="E76" s="1">
        <v>25</v>
      </c>
      <c r="F76" s="1">
        <f t="shared" si="48"/>
        <v>0.26166666666666666</v>
      </c>
      <c r="G76" s="1">
        <v>73</v>
      </c>
      <c r="H76" s="1">
        <f t="shared" si="49"/>
        <v>1.2740903539558606</v>
      </c>
      <c r="I76" s="1">
        <v>0.2</v>
      </c>
      <c r="J76" s="1">
        <v>0</v>
      </c>
      <c r="K76" s="1">
        <f t="shared" si="50"/>
        <v>0.95630475596303544</v>
      </c>
      <c r="L76" s="1">
        <f t="shared" si="30"/>
        <v>-2.3742949619439297</v>
      </c>
      <c r="M76" s="1">
        <f t="shared" si="31"/>
        <v>1.2768377270363511</v>
      </c>
      <c r="N76" s="1">
        <f t="shared" si="32"/>
        <v>-1.7134799565073484</v>
      </c>
      <c r="O76" s="1">
        <f t="shared" si="51"/>
        <v>0.6656484357785627</v>
      </c>
      <c r="P76" s="1">
        <f t="shared" si="52"/>
        <v>1.9213288394696664</v>
      </c>
      <c r="Q76" s="1">
        <f t="shared" si="33"/>
        <v>-0.70348332136295633</v>
      </c>
      <c r="R76" s="1">
        <f t="shared" si="34"/>
        <v>2.2184410678236395</v>
      </c>
      <c r="S76" s="1">
        <f t="shared" si="53"/>
        <v>-0.31710705845032683</v>
      </c>
      <c r="T76" s="1">
        <f t="shared" si="35"/>
        <v>0.48993401707522044</v>
      </c>
      <c r="U76" s="1">
        <f t="shared" si="36"/>
        <v>1.9015209152774057</v>
      </c>
      <c r="V76" s="1">
        <f t="shared" si="54"/>
        <v>0.25765376185922512</v>
      </c>
      <c r="W76" s="1">
        <f t="shared" si="55"/>
        <v>-6.3421411690065363E-2</v>
      </c>
      <c r="X76" s="1">
        <f t="shared" si="37"/>
        <v>5.1530752371845026E-2</v>
      </c>
      <c r="Y76" s="1">
        <f t="shared" si="38"/>
        <v>0.69090955526948927</v>
      </c>
      <c r="Z76" s="2">
        <f t="shared" si="39"/>
        <v>0.41564534122550678</v>
      </c>
      <c r="AA76" s="2">
        <f t="shared" si="56"/>
        <v>1.5921550559914162</v>
      </c>
      <c r="AB76" s="2">
        <f t="shared" si="40"/>
        <v>0.25806909911929188</v>
      </c>
      <c r="AC76" s="2">
        <f t="shared" si="41"/>
        <v>0.35626743533614885</v>
      </c>
      <c r="AD76" s="2">
        <f t="shared" si="57"/>
        <v>8.7443400091519685E-2</v>
      </c>
      <c r="AE76" s="1">
        <f t="shared" si="58"/>
        <v>6.3686202239656653E-2</v>
      </c>
      <c r="AF76" s="1">
        <f t="shared" si="59"/>
        <v>3.4977360036607882E-3</v>
      </c>
      <c r="AG76" s="1">
        <f t="shared" si="42"/>
        <v>4.385575570841052</v>
      </c>
      <c r="AH76" s="1">
        <f t="shared" si="43"/>
        <v>14.344571339445531</v>
      </c>
      <c r="AI76" s="1">
        <f t="shared" si="44"/>
        <v>27.981070465849566</v>
      </c>
      <c r="AJ76" s="1">
        <f t="shared" si="45"/>
        <v>32.871649378349218</v>
      </c>
      <c r="AK76" s="1">
        <f t="shared" si="46"/>
        <v>19.385177879003304</v>
      </c>
      <c r="AL76" s="1">
        <f t="shared" si="47"/>
        <v>34.344869602145856</v>
      </c>
    </row>
    <row r="77" spans="1:38" x14ac:dyDescent="0.3">
      <c r="A77" s="1">
        <v>40</v>
      </c>
      <c r="B77" s="1">
        <v>15</v>
      </c>
      <c r="C77" s="1">
        <v>30</v>
      </c>
      <c r="D77" s="1">
        <v>35</v>
      </c>
      <c r="E77" s="1">
        <v>25</v>
      </c>
      <c r="F77" s="1">
        <f t="shared" si="48"/>
        <v>0.26166666666666666</v>
      </c>
      <c r="G77" s="1">
        <v>74</v>
      </c>
      <c r="H77" s="1">
        <f t="shared" si="49"/>
        <v>1.2915436464758039</v>
      </c>
      <c r="I77" s="1">
        <v>0.2</v>
      </c>
      <c r="J77" s="1">
        <v>0</v>
      </c>
      <c r="K77" s="1">
        <f t="shared" si="50"/>
        <v>0.96126169593831889</v>
      </c>
      <c r="L77" s="1">
        <f t="shared" si="30"/>
        <v>-2.3910293108496674</v>
      </c>
      <c r="M77" s="1">
        <f t="shared" si="31"/>
        <v>1.2991501922440012</v>
      </c>
      <c r="N77" s="1">
        <f t="shared" si="32"/>
        <v>-1.7326049266853341</v>
      </c>
      <c r="O77" s="1">
        <f t="shared" si="51"/>
        <v>0.66017014021395071</v>
      </c>
      <c r="P77" s="1">
        <f t="shared" si="52"/>
        <v>1.9258920012392624</v>
      </c>
      <c r="Q77" s="1">
        <f t="shared" si="33"/>
        <v>-0.69142822853179431</v>
      </c>
      <c r="R77" s="1">
        <f t="shared" si="34"/>
        <v>2.2255907061750646</v>
      </c>
      <c r="S77" s="1">
        <f t="shared" si="53"/>
        <v>-0.31067178103025683</v>
      </c>
      <c r="T77" s="1">
        <f t="shared" si="35"/>
        <v>0.50593202804511228</v>
      </c>
      <c r="U77" s="1">
        <f t="shared" si="36"/>
        <v>1.9076491767214845</v>
      </c>
      <c r="V77" s="1">
        <f t="shared" si="54"/>
        <v>0.26521230120237038</v>
      </c>
      <c r="W77" s="1">
        <f t="shared" si="55"/>
        <v>-6.2134356206051372E-2</v>
      </c>
      <c r="X77" s="1">
        <f t="shared" si="37"/>
        <v>5.3042460240474078E-2</v>
      </c>
      <c r="Y77" s="1">
        <f t="shared" si="38"/>
        <v>0.69048079262457307</v>
      </c>
      <c r="Z77" s="2">
        <f t="shared" si="39"/>
        <v>0.40360824832247644</v>
      </c>
      <c r="AA77" s="2">
        <f t="shared" si="56"/>
        <v>1.5930675957484486</v>
      </c>
      <c r="AB77" s="2">
        <f t="shared" si="40"/>
        <v>0.27682655845877796</v>
      </c>
      <c r="AC77" s="2">
        <f t="shared" si="41"/>
        <v>0.34594992713355155</v>
      </c>
      <c r="AD77" s="2">
        <f t="shared" si="57"/>
        <v>9.7018038977675941E-2</v>
      </c>
      <c r="AE77" s="1">
        <f t="shared" si="58"/>
        <v>6.3722703829937957E-2</v>
      </c>
      <c r="AF77" s="1">
        <f t="shared" si="59"/>
        <v>3.8807215591070382E-3</v>
      </c>
      <c r="AG77" s="1">
        <f t="shared" si="42"/>
        <v>4.1345603372549871</v>
      </c>
      <c r="AH77" s="1">
        <f t="shared" si="43"/>
        <v>14.418925439074783</v>
      </c>
      <c r="AI77" s="1">
        <f t="shared" si="44"/>
        <v>27.831197464193114</v>
      </c>
      <c r="AJ77" s="1">
        <f t="shared" si="45"/>
        <v>32.816463015452172</v>
      </c>
      <c r="AK77" s="1">
        <f t="shared" si="46"/>
        <v>19.243504561243171</v>
      </c>
      <c r="AL77" s="1">
        <f t="shared" si="47"/>
        <v>34.336751737052538</v>
      </c>
    </row>
    <row r="78" spans="1:38" x14ac:dyDescent="0.3">
      <c r="A78" s="1">
        <v>40</v>
      </c>
      <c r="B78" s="1">
        <v>15</v>
      </c>
      <c r="C78" s="1">
        <v>30</v>
      </c>
      <c r="D78" s="1">
        <v>35</v>
      </c>
      <c r="E78" s="1">
        <v>25</v>
      </c>
      <c r="F78" s="1">
        <f t="shared" si="48"/>
        <v>0.26166666666666666</v>
      </c>
      <c r="G78" s="1">
        <v>75</v>
      </c>
      <c r="H78" s="1">
        <f t="shared" si="49"/>
        <v>1.3089969389957472</v>
      </c>
      <c r="I78" s="1">
        <v>0.2</v>
      </c>
      <c r="J78" s="1">
        <v>0</v>
      </c>
      <c r="K78" s="1">
        <f t="shared" si="50"/>
        <v>0.96592582628906831</v>
      </c>
      <c r="L78" s="1">
        <f t="shared" si="30"/>
        <v>-2.4078476215641458</v>
      </c>
      <c r="M78" s="1">
        <f t="shared" si="31"/>
        <v>1.3215746065299725</v>
      </c>
      <c r="N78" s="1">
        <f t="shared" si="32"/>
        <v>-1.7518258532161666</v>
      </c>
      <c r="O78" s="1">
        <f t="shared" si="51"/>
        <v>0.65480351470810216</v>
      </c>
      <c r="P78" s="1">
        <f t="shared" si="52"/>
        <v>1.9305853244310123</v>
      </c>
      <c r="Q78" s="1">
        <f t="shared" si="33"/>
        <v>-0.67938170966616906</v>
      </c>
      <c r="R78" s="1">
        <f t="shared" si="34"/>
        <v>2.2325284835673389</v>
      </c>
      <c r="S78" s="1">
        <f t="shared" si="53"/>
        <v>-0.30431043306582617</v>
      </c>
      <c r="T78" s="1">
        <f t="shared" si="35"/>
        <v>0.52158805033079014</v>
      </c>
      <c r="U78" s="1">
        <f t="shared" si="36"/>
        <v>1.9135958430577189</v>
      </c>
      <c r="V78" s="1">
        <f t="shared" si="54"/>
        <v>0.272569598341805</v>
      </c>
      <c r="W78" s="1">
        <f t="shared" si="55"/>
        <v>-6.0862086613165237E-2</v>
      </c>
      <c r="X78" s="1">
        <f t="shared" si="37"/>
        <v>5.4513919668360999E-2</v>
      </c>
      <c r="Y78" s="1">
        <f t="shared" si="38"/>
        <v>0.68992914069649647</v>
      </c>
      <c r="Z78" s="2">
        <f t="shared" si="39"/>
        <v>0.39137006229272397</v>
      </c>
      <c r="AA78" s="2">
        <f t="shared" si="56"/>
        <v>1.5936331429698634</v>
      </c>
      <c r="AB78" s="2">
        <f t="shared" si="40"/>
        <v>0.29557464047983034</v>
      </c>
      <c r="AC78" s="2">
        <f t="shared" si="41"/>
        <v>0.33546005339376328</v>
      </c>
      <c r="AD78" s="2">
        <f t="shared" si="57"/>
        <v>0.10667792219927731</v>
      </c>
      <c r="AE78" s="1">
        <f t="shared" si="58"/>
        <v>6.3745325718794543E-2</v>
      </c>
      <c r="AF78" s="1">
        <f t="shared" si="59"/>
        <v>4.267116887971093E-3</v>
      </c>
      <c r="AG78" s="1">
        <f t="shared" si="42"/>
        <v>3.8822856765378111</v>
      </c>
      <c r="AH78" s="1">
        <f t="shared" si="43"/>
        <v>14.488887394336025</v>
      </c>
      <c r="AI78" s="1">
        <f t="shared" si="44"/>
        <v>27.677313785264907</v>
      </c>
      <c r="AJ78" s="1">
        <f t="shared" si="45"/>
        <v>32.758989673876968</v>
      </c>
      <c r="AK78" s="1">
        <f t="shared" si="46"/>
        <v>19.097903328736333</v>
      </c>
      <c r="AL78" s="1">
        <f t="shared" si="47"/>
        <v>34.325343213410783</v>
      </c>
    </row>
    <row r="79" spans="1:38" x14ac:dyDescent="0.3">
      <c r="A79" s="1">
        <v>40</v>
      </c>
      <c r="B79" s="1">
        <v>15</v>
      </c>
      <c r="C79" s="1">
        <v>30</v>
      </c>
      <c r="D79" s="1">
        <v>35</v>
      </c>
      <c r="E79" s="1">
        <v>25</v>
      </c>
      <c r="F79" s="1">
        <f t="shared" si="48"/>
        <v>0.26166666666666666</v>
      </c>
      <c r="G79" s="1">
        <v>76</v>
      </c>
      <c r="H79" s="1">
        <f t="shared" si="49"/>
        <v>1.3264502315156905</v>
      </c>
      <c r="I79" s="1">
        <v>0.2</v>
      </c>
      <c r="J79" s="1">
        <v>0</v>
      </c>
      <c r="K79" s="1">
        <f t="shared" si="50"/>
        <v>0.97029572627599647</v>
      </c>
      <c r="L79" s="1">
        <f t="shared" si="30"/>
        <v>-2.4247447710669987</v>
      </c>
      <c r="M79" s="1">
        <f t="shared" si="31"/>
        <v>1.3441041392004431</v>
      </c>
      <c r="N79" s="1">
        <f t="shared" si="32"/>
        <v>-1.7711368812194273</v>
      </c>
      <c r="O79" s="1">
        <f t="shared" si="51"/>
        <v>0.64954727865958539</v>
      </c>
      <c r="P79" s="1">
        <f t="shared" si="52"/>
        <v>1.9354053196042573</v>
      </c>
      <c r="Q79" s="1">
        <f t="shared" si="33"/>
        <v>-0.66734580212914907</v>
      </c>
      <c r="R79" s="1">
        <f t="shared" si="34"/>
        <v>2.2392510051868797</v>
      </c>
      <c r="S79" s="1">
        <f t="shared" si="53"/>
        <v>-0.29802188347056469</v>
      </c>
      <c r="T79" s="1">
        <f t="shared" si="35"/>
        <v>0.53689871391901067</v>
      </c>
      <c r="U79" s="1">
        <f t="shared" si="36"/>
        <v>1.9193580044458969</v>
      </c>
      <c r="V79" s="1">
        <f t="shared" si="54"/>
        <v>0.27972828032882224</v>
      </c>
      <c r="W79" s="1">
        <f t="shared" si="55"/>
        <v>-5.9604376694112941E-2</v>
      </c>
      <c r="X79" s="1">
        <f t="shared" si="37"/>
        <v>5.5945656065764453E-2</v>
      </c>
      <c r="Y79" s="1">
        <f t="shared" si="38"/>
        <v>0.68926680288599318</v>
      </c>
      <c r="Z79" s="2">
        <f t="shared" si="39"/>
        <v>0.37894394101228379</v>
      </c>
      <c r="AA79" s="2">
        <f t="shared" si="56"/>
        <v>1.5938750247614026</v>
      </c>
      <c r="AB79" s="2">
        <f t="shared" si="40"/>
        <v>0.3143179503598027</v>
      </c>
      <c r="AC79" s="2">
        <f t="shared" si="41"/>
        <v>0.32480909229624327</v>
      </c>
      <c r="AD79" s="2">
        <f t="shared" si="57"/>
        <v>0.11642416944572039</v>
      </c>
      <c r="AE79" s="1">
        <f t="shared" si="58"/>
        <v>6.3755000990456112E-2</v>
      </c>
      <c r="AF79" s="1">
        <f t="shared" si="59"/>
        <v>4.6569667778288163E-3</v>
      </c>
      <c r="AG79" s="1">
        <f t="shared" si="42"/>
        <v>3.628828433995015</v>
      </c>
      <c r="AH79" s="1">
        <f t="shared" si="43"/>
        <v>14.554435894139948</v>
      </c>
      <c r="AI79" s="1">
        <f t="shared" si="44"/>
        <v>27.519559366770544</v>
      </c>
      <c r="AJ79" s="1">
        <f t="shared" si="45"/>
        <v>32.699214082305332</v>
      </c>
      <c r="AK79" s="1">
        <f t="shared" si="46"/>
        <v>18.948500512048245</v>
      </c>
      <c r="AL79" s="1">
        <f t="shared" si="47"/>
        <v>34.310641183135004</v>
      </c>
    </row>
    <row r="80" spans="1:38" x14ac:dyDescent="0.3">
      <c r="A80" s="1">
        <v>40</v>
      </c>
      <c r="B80" s="1">
        <v>15</v>
      </c>
      <c r="C80" s="1">
        <v>30</v>
      </c>
      <c r="D80" s="1">
        <v>35</v>
      </c>
      <c r="E80" s="1">
        <v>25</v>
      </c>
      <c r="F80" s="1">
        <f t="shared" si="48"/>
        <v>0.26166666666666666</v>
      </c>
      <c r="G80" s="1">
        <v>77</v>
      </c>
      <c r="H80" s="1">
        <f t="shared" si="49"/>
        <v>1.3439035240356338</v>
      </c>
      <c r="I80" s="1">
        <v>0.2</v>
      </c>
      <c r="J80" s="1">
        <v>0</v>
      </c>
      <c r="K80" s="1">
        <f t="shared" si="50"/>
        <v>0.97437006478523525</v>
      </c>
      <c r="L80" s="1">
        <f t="shared" si="30"/>
        <v>-2.4417156123228017</v>
      </c>
      <c r="M80" s="1">
        <f t="shared" si="31"/>
        <v>1.3667319275415135</v>
      </c>
      <c r="N80" s="1">
        <f t="shared" si="32"/>
        <v>-1.7905321283689162</v>
      </c>
      <c r="O80" s="1">
        <f t="shared" si="51"/>
        <v>0.64440017213625811</v>
      </c>
      <c r="P80" s="1">
        <f t="shared" si="52"/>
        <v>1.9403485433041476</v>
      </c>
      <c r="Q80" s="1">
        <f t="shared" si="33"/>
        <v>-0.65532233599775069</v>
      </c>
      <c r="R80" s="1">
        <f t="shared" si="34"/>
        <v>2.2457551052706428</v>
      </c>
      <c r="S80" s="1">
        <f t="shared" si="53"/>
        <v>-0.29180489647324026</v>
      </c>
      <c r="T80" s="1">
        <f t="shared" si="35"/>
        <v>0.5518609288993398</v>
      </c>
      <c r="U80" s="1">
        <f t="shared" si="36"/>
        <v>1.9249329473748369</v>
      </c>
      <c r="V80" s="1">
        <f t="shared" si="54"/>
        <v>0.28669098819880995</v>
      </c>
      <c r="W80" s="1">
        <f t="shared" si="55"/>
        <v>-5.8360979294648056E-2</v>
      </c>
      <c r="X80" s="1">
        <f t="shared" si="37"/>
        <v>5.7338197639761994E-2</v>
      </c>
      <c r="Y80" s="1">
        <f t="shared" si="38"/>
        <v>0.68850533388701762</v>
      </c>
      <c r="Z80" s="2">
        <f t="shared" si="39"/>
        <v>0.3663429738114361</v>
      </c>
      <c r="AA80" s="2">
        <f t="shared" si="56"/>
        <v>1.5938155844482087</v>
      </c>
      <c r="AB80" s="2">
        <f t="shared" si="40"/>
        <v>0.33306050979588359</v>
      </c>
      <c r="AC80" s="2">
        <f t="shared" si="41"/>
        <v>0.3140082632669452</v>
      </c>
      <c r="AD80" s="2">
        <f t="shared" si="57"/>
        <v>0.12625747345056221</v>
      </c>
      <c r="AE80" s="1">
        <f t="shared" si="58"/>
        <v>6.3752623377928364E-2</v>
      </c>
      <c r="AF80" s="1">
        <f t="shared" si="59"/>
        <v>5.0502989380224895E-3</v>
      </c>
      <c r="AG80" s="1">
        <f t="shared" si="42"/>
        <v>3.3742658151579739</v>
      </c>
      <c r="AH80" s="1">
        <f t="shared" si="43"/>
        <v>14.615550971778529</v>
      </c>
      <c r="AI80" s="1">
        <f t="shared" si="44"/>
        <v>27.358072977386549</v>
      </c>
      <c r="AJ80" s="1">
        <f t="shared" si="45"/>
        <v>32.637121214269428</v>
      </c>
      <c r="AK80" s="1">
        <f t="shared" si="46"/>
        <v>18.795421808002896</v>
      </c>
      <c r="AL80" s="1">
        <f t="shared" si="47"/>
        <v>34.292642927764888</v>
      </c>
    </row>
    <row r="81" spans="1:38" x14ac:dyDescent="0.3">
      <c r="A81" s="1">
        <v>40</v>
      </c>
      <c r="B81" s="1">
        <v>15</v>
      </c>
      <c r="C81" s="1">
        <v>30</v>
      </c>
      <c r="D81" s="1">
        <v>35</v>
      </c>
      <c r="E81" s="1">
        <v>25</v>
      </c>
      <c r="F81" s="1">
        <f t="shared" si="48"/>
        <v>0.26166666666666666</v>
      </c>
      <c r="G81" s="1">
        <v>78</v>
      </c>
      <c r="H81" s="1">
        <f t="shared" si="49"/>
        <v>1.3613568165555769</v>
      </c>
      <c r="I81" s="1">
        <v>0.2</v>
      </c>
      <c r="J81" s="1">
        <v>0</v>
      </c>
      <c r="K81" s="1">
        <f t="shared" si="50"/>
        <v>0.97814760073380558</v>
      </c>
      <c r="L81" s="1">
        <f t="shared" si="30"/>
        <v>-2.4587549758489069</v>
      </c>
      <c r="M81" s="1">
        <f t="shared" si="31"/>
        <v>1.3894510789096541</v>
      </c>
      <c r="N81" s="1">
        <f t="shared" si="32"/>
        <v>-1.8100056866844652</v>
      </c>
      <c r="O81" s="1">
        <f t="shared" si="51"/>
        <v>0.63936095761709411</v>
      </c>
      <c r="P81" s="1">
        <f t="shared" si="52"/>
        <v>1.9454115982295299</v>
      </c>
      <c r="Q81" s="1">
        <f t="shared" si="33"/>
        <v>-0.64331294513207615</v>
      </c>
      <c r="R81" s="1">
        <f t="shared" si="34"/>
        <v>2.2520378459075365</v>
      </c>
      <c r="S81" s="1">
        <f t="shared" si="53"/>
        <v>-0.28565814127019296</v>
      </c>
      <c r="T81" s="1">
        <f t="shared" si="35"/>
        <v>0.5664718764397122</v>
      </c>
      <c r="U81" s="1">
        <f t="shared" si="36"/>
        <v>1.9303181536350316</v>
      </c>
      <c r="V81" s="1">
        <f t="shared" si="54"/>
        <v>0.29346036837138711</v>
      </c>
      <c r="W81" s="1">
        <f t="shared" si="55"/>
        <v>-5.7131628254038593E-2</v>
      </c>
      <c r="X81" s="1">
        <f t="shared" si="37"/>
        <v>5.8692073674277423E-2</v>
      </c>
      <c r="Y81" s="1">
        <f t="shared" si="38"/>
        <v>0.68765566857066185</v>
      </c>
      <c r="Z81" s="2">
        <f t="shared" si="39"/>
        <v>0.35358018124511581</v>
      </c>
      <c r="AA81" s="2">
        <f t="shared" si="56"/>
        <v>1.5934762175675954</v>
      </c>
      <c r="AB81" s="2">
        <f t="shared" si="40"/>
        <v>0.35180578355455672</v>
      </c>
      <c r="AC81" s="2">
        <f t="shared" si="41"/>
        <v>0.30306872678152791</v>
      </c>
      <c r="AD81" s="2">
        <f t="shared" si="57"/>
        <v>0.13617813356642292</v>
      </c>
      <c r="AE81" s="1">
        <f t="shared" si="58"/>
        <v>6.3739048702703832E-2</v>
      </c>
      <c r="AF81" s="1">
        <f t="shared" si="59"/>
        <v>5.4471253426569173E-3</v>
      </c>
      <c r="AG81" s="1">
        <f t="shared" si="42"/>
        <v>3.1186753622663916</v>
      </c>
      <c r="AH81" s="1">
        <f t="shared" si="43"/>
        <v>14.672214011007084</v>
      </c>
      <c r="AI81" s="1">
        <f t="shared" si="44"/>
        <v>27.192992180613512</v>
      </c>
      <c r="AJ81" s="1">
        <f t="shared" si="45"/>
        <v>32.57269639919565</v>
      </c>
      <c r="AK81" s="1">
        <f t="shared" si="46"/>
        <v>18.638792223371954</v>
      </c>
      <c r="AL81" s="1">
        <f t="shared" si="47"/>
        <v>34.271345946315513</v>
      </c>
    </row>
    <row r="82" spans="1:38" x14ac:dyDescent="0.3">
      <c r="A82" s="1">
        <v>40</v>
      </c>
      <c r="B82" s="1">
        <v>15</v>
      </c>
      <c r="C82" s="1">
        <v>30</v>
      </c>
      <c r="D82" s="1">
        <v>35</v>
      </c>
      <c r="E82" s="1">
        <v>25</v>
      </c>
      <c r="F82" s="1">
        <f t="shared" si="48"/>
        <v>0.26166666666666666</v>
      </c>
      <c r="G82" s="1">
        <v>79</v>
      </c>
      <c r="H82" s="1">
        <f t="shared" si="49"/>
        <v>1.3788101090755203</v>
      </c>
      <c r="I82" s="1">
        <v>0.2</v>
      </c>
      <c r="J82" s="1">
        <v>0</v>
      </c>
      <c r="K82" s="1">
        <f t="shared" si="50"/>
        <v>0.98162718344766398</v>
      </c>
      <c r="L82" s="1">
        <f t="shared" si="30"/>
        <v>-2.4758576712901217</v>
      </c>
      <c r="M82" s="1">
        <f t="shared" si="31"/>
        <v>1.4122546728312735</v>
      </c>
      <c r="N82" s="1">
        <f t="shared" si="32"/>
        <v>-1.8295516243315675</v>
      </c>
      <c r="O82" s="1">
        <f t="shared" si="51"/>
        <v>0.63442842157163304</v>
      </c>
      <c r="P82" s="1">
        <f t="shared" si="52"/>
        <v>1.9505911332573915</v>
      </c>
      <c r="Q82" s="1">
        <f t="shared" si="33"/>
        <v>-0.63131907774580687</v>
      </c>
      <c r="R82" s="1">
        <f t="shared" si="34"/>
        <v>2.2580965158371269</v>
      </c>
      <c r="S82" s="1">
        <f t="shared" si="53"/>
        <v>-0.2795802009870082</v>
      </c>
      <c r="T82" s="1">
        <f t="shared" si="35"/>
        <v>0.58072900015806739</v>
      </c>
      <c r="U82" s="1">
        <f t="shared" si="36"/>
        <v>1.9355112992889658</v>
      </c>
      <c r="V82" s="1">
        <f t="shared" si="54"/>
        <v>0.30003906480494608</v>
      </c>
      <c r="W82" s="1">
        <f t="shared" si="55"/>
        <v>-5.5916040197401644E-2</v>
      </c>
      <c r="X82" s="1">
        <f t="shared" si="37"/>
        <v>6.0007812960989219E-2</v>
      </c>
      <c r="Y82" s="1">
        <f t="shared" si="38"/>
        <v>0.68672815022856559</v>
      </c>
      <c r="Z82" s="2">
        <f t="shared" si="39"/>
        <v>0.34066851500618911</v>
      </c>
      <c r="AA82" s="2">
        <f t="shared" si="56"/>
        <v>1.5928774074670553</v>
      </c>
      <c r="AB82" s="2">
        <f t="shared" si="40"/>
        <v>0.37055670547986219</v>
      </c>
      <c r="AC82" s="2">
        <f t="shared" si="41"/>
        <v>0.29200158429101936</v>
      </c>
      <c r="AD82" s="2">
        <f t="shared" si="57"/>
        <v>0.14618608701047905</v>
      </c>
      <c r="AE82" s="1">
        <f t="shared" si="58"/>
        <v>6.3715096298682231E-2</v>
      </c>
      <c r="AF82" s="1">
        <f t="shared" si="59"/>
        <v>5.8474434804191636E-3</v>
      </c>
      <c r="AG82" s="1">
        <f t="shared" si="42"/>
        <v>2.8621349306481738</v>
      </c>
      <c r="AH82" s="1">
        <f t="shared" si="43"/>
        <v>14.72440775171496</v>
      </c>
      <c r="AI82" s="1">
        <f t="shared" si="44"/>
        <v>27.024453303163483</v>
      </c>
      <c r="AJ82" s="1">
        <f t="shared" si="45"/>
        <v>32.505925427808002</v>
      </c>
      <c r="AK82" s="1">
        <f t="shared" si="46"/>
        <v>18.47873602332086</v>
      </c>
      <c r="AL82" s="1">
        <f t="shared" si="47"/>
        <v>34.246748039506642</v>
      </c>
    </row>
    <row r="83" spans="1:38" x14ac:dyDescent="0.3">
      <c r="A83" s="1">
        <v>40</v>
      </c>
      <c r="B83" s="1">
        <v>15</v>
      </c>
      <c r="C83" s="1">
        <v>30</v>
      </c>
      <c r="D83" s="1">
        <v>35</v>
      </c>
      <c r="E83" s="1">
        <v>25</v>
      </c>
      <c r="F83" s="1">
        <f t="shared" si="48"/>
        <v>0.26166666666666666</v>
      </c>
      <c r="G83" s="1">
        <v>80</v>
      </c>
      <c r="H83" s="1">
        <f t="shared" si="49"/>
        <v>1.3962634015954636</v>
      </c>
      <c r="I83" s="1">
        <v>0.2</v>
      </c>
      <c r="J83" s="1">
        <v>0</v>
      </c>
      <c r="K83" s="1">
        <f t="shared" si="50"/>
        <v>0.98480775301220802</v>
      </c>
      <c r="L83" s="1">
        <f t="shared" si="30"/>
        <v>-2.493018488999736</v>
      </c>
      <c r="M83" s="1">
        <f t="shared" si="31"/>
        <v>1.4351357631107595</v>
      </c>
      <c r="N83" s="1">
        <f t="shared" si="32"/>
        <v>-1.8491639874282699</v>
      </c>
      <c r="O83" s="1">
        <f t="shared" si="51"/>
        <v>0.62960137588876131</v>
      </c>
      <c r="P83" s="1">
        <f t="shared" si="52"/>
        <v>1.9558838433366126</v>
      </c>
      <c r="Q83" s="1">
        <f t="shared" si="33"/>
        <v>-0.61934200648989302</v>
      </c>
      <c r="R83" s="1">
        <f t="shared" si="34"/>
        <v>2.2639286292478347</v>
      </c>
      <c r="S83" s="1">
        <f t="shared" si="53"/>
        <v>-0.273569580987923</v>
      </c>
      <c r="T83" s="1">
        <f t="shared" si="35"/>
        <v>0.59462999787975779</v>
      </c>
      <c r="U83" s="1">
        <f t="shared" si="36"/>
        <v>1.940510253641001</v>
      </c>
      <c r="V83" s="1">
        <f t="shared" si="54"/>
        <v>0.30642971185751111</v>
      </c>
      <c r="W83" s="1">
        <f t="shared" si="55"/>
        <v>-5.4713916197584603E-2</v>
      </c>
      <c r="X83" s="1">
        <f t="shared" si="37"/>
        <v>6.1285942371502228E-2</v>
      </c>
      <c r="Y83" s="1">
        <f t="shared" si="38"/>
        <v>0.68573255810085199</v>
      </c>
      <c r="Z83" s="2">
        <f t="shared" si="39"/>
        <v>0.3276208579494353</v>
      </c>
      <c r="AA83" s="2">
        <f t="shared" si="56"/>
        <v>1.5920387603724404</v>
      </c>
      <c r="AB83" s="2">
        <f t="shared" si="40"/>
        <v>0.38931570389566705</v>
      </c>
      <c r="AC83" s="2">
        <f t="shared" si="41"/>
        <v>0.28081787824237336</v>
      </c>
      <c r="AD83" s="2">
        <f t="shared" si="57"/>
        <v>0.15628093786796532</v>
      </c>
      <c r="AE83" s="1">
        <f t="shared" si="58"/>
        <v>6.3681550414897634E-2</v>
      </c>
      <c r="AF83" s="1">
        <f t="shared" si="59"/>
        <v>6.2512375147186139E-3</v>
      </c>
      <c r="AG83" s="1">
        <f t="shared" si="42"/>
        <v>2.6047226650039561</v>
      </c>
      <c r="AH83" s="1">
        <f t="shared" si="43"/>
        <v>14.772116295183121</v>
      </c>
      <c r="AI83" s="1">
        <f t="shared" si="44"/>
        <v>26.852591407399828</v>
      </c>
      <c r="AJ83" s="1">
        <f t="shared" si="45"/>
        <v>32.436794652049443</v>
      </c>
      <c r="AK83" s="1">
        <f t="shared" si="46"/>
        <v>18.315376684191463</v>
      </c>
      <c r="AL83" s="1">
        <f t="shared" si="47"/>
        <v>34.218847390392611</v>
      </c>
    </row>
    <row r="84" spans="1:38" x14ac:dyDescent="0.3">
      <c r="A84" s="1">
        <v>40</v>
      </c>
      <c r="B84" s="1">
        <v>15</v>
      </c>
      <c r="C84" s="1">
        <v>30</v>
      </c>
      <c r="D84" s="1">
        <v>35</v>
      </c>
      <c r="E84" s="1">
        <v>25</v>
      </c>
      <c r="F84" s="1">
        <f t="shared" si="48"/>
        <v>0.26166666666666666</v>
      </c>
      <c r="G84" s="1">
        <v>81</v>
      </c>
      <c r="H84" s="1">
        <f t="shared" si="49"/>
        <v>1.4137166941154069</v>
      </c>
      <c r="I84" s="1">
        <v>0.2</v>
      </c>
      <c r="J84" s="1">
        <v>0</v>
      </c>
      <c r="K84" s="1">
        <f t="shared" si="50"/>
        <v>0.98768834059513777</v>
      </c>
      <c r="L84" s="1">
        <f t="shared" si="30"/>
        <v>-2.5102322016264358</v>
      </c>
      <c r="M84" s="1">
        <f t="shared" si="31"/>
        <v>1.4580873799463587</v>
      </c>
      <c r="N84" s="1">
        <f t="shared" si="32"/>
        <v>-1.8688368018587835</v>
      </c>
      <c r="O84" s="1">
        <f t="shared" si="51"/>
        <v>0.62487865916588969</v>
      </c>
      <c r="P84" s="1">
        <f t="shared" si="52"/>
        <v>1.9612864692629393</v>
      </c>
      <c r="Q84" s="1">
        <f t="shared" si="33"/>
        <v>-0.60738283806249282</v>
      </c>
      <c r="R84" s="1">
        <f t="shared" si="34"/>
        <v>2.2695319245763086</v>
      </c>
      <c r="S84" s="1">
        <f t="shared" si="53"/>
        <v>-0.26762471657052506</v>
      </c>
      <c r="T84" s="1">
        <f t="shared" si="35"/>
        <v>0.60817281376944954</v>
      </c>
      <c r="U84" s="1">
        <f t="shared" si="36"/>
        <v>1.9453130782082648</v>
      </c>
      <c r="V84" s="1">
        <f t="shared" si="54"/>
        <v>0.31263492780792312</v>
      </c>
      <c r="W84" s="1">
        <f t="shared" si="55"/>
        <v>-5.3524943314105011E-2</v>
      </c>
      <c r="X84" s="1">
        <f t="shared" si="37"/>
        <v>6.2526985561584633E-2</v>
      </c>
      <c r="Y84" s="1">
        <f t="shared" si="38"/>
        <v>0.68467813412809653</v>
      </c>
      <c r="Z84" s="2">
        <f t="shared" si="39"/>
        <v>0.31445002419651913</v>
      </c>
      <c r="AA84" s="2">
        <f t="shared" si="56"/>
        <v>1.5909790398115491</v>
      </c>
      <c r="AB84" s="2">
        <f t="shared" si="40"/>
        <v>0.40808472634953297</v>
      </c>
      <c r="AC84" s="2">
        <f t="shared" si="41"/>
        <v>0.26952859216844482</v>
      </c>
      <c r="AD84" s="2">
        <f t="shared" si="57"/>
        <v>0.16646198394606787</v>
      </c>
      <c r="AE84" s="1">
        <f t="shared" si="58"/>
        <v>6.3639161592461982E-2</v>
      </c>
      <c r="AF84" s="1">
        <f t="shared" si="59"/>
        <v>6.6584793578427165E-3</v>
      </c>
      <c r="AG84" s="1">
        <f t="shared" si="42"/>
        <v>2.3465169756034641</v>
      </c>
      <c r="AH84" s="1">
        <f t="shared" si="43"/>
        <v>14.815325108927066</v>
      </c>
      <c r="AI84" s="1">
        <f t="shared" si="44"/>
        <v>26.677540267384387</v>
      </c>
      <c r="AJ84" s="1">
        <f t="shared" si="45"/>
        <v>32.365291079686514</v>
      </c>
      <c r="AK84" s="1">
        <f t="shared" si="46"/>
        <v>18.148836850227738</v>
      </c>
      <c r="AL84" s="1">
        <f t="shared" si="47"/>
        <v>34.187642641428297</v>
      </c>
    </row>
    <row r="85" spans="1:38" x14ac:dyDescent="0.3">
      <c r="A85" s="1">
        <v>40</v>
      </c>
      <c r="B85" s="1">
        <v>15</v>
      </c>
      <c r="C85" s="1">
        <v>30</v>
      </c>
      <c r="D85" s="1">
        <v>35</v>
      </c>
      <c r="E85" s="1">
        <v>25</v>
      </c>
      <c r="F85" s="1">
        <f t="shared" si="48"/>
        <v>0.26166666666666666</v>
      </c>
      <c r="G85" s="1">
        <v>82</v>
      </c>
      <c r="H85" s="1">
        <f t="shared" si="49"/>
        <v>1.4311699866353502</v>
      </c>
      <c r="I85" s="1">
        <v>0.2</v>
      </c>
      <c r="J85" s="1">
        <v>0</v>
      </c>
      <c r="K85" s="1">
        <f t="shared" si="50"/>
        <v>0.99026806874157036</v>
      </c>
      <c r="L85" s="1">
        <f t="shared" si="30"/>
        <v>-2.5274935657066009</v>
      </c>
      <c r="M85" s="1">
        <f t="shared" si="31"/>
        <v>1.481102532053246</v>
      </c>
      <c r="N85" s="1">
        <f t="shared" si="32"/>
        <v>-1.8885640750932584</v>
      </c>
      <c r="O85" s="1">
        <f t="shared" si="51"/>
        <v>0.62025913786892672</v>
      </c>
      <c r="P85" s="1">
        <f t="shared" si="52"/>
        <v>1.9667957973463268</v>
      </c>
      <c r="Q85" s="1">
        <f t="shared" si="33"/>
        <v>-0.59544252235912076</v>
      </c>
      <c r="R85" s="1">
        <f t="shared" si="34"/>
        <v>2.2749043633091239</v>
      </c>
      <c r="S85" s="1">
        <f t="shared" si="53"/>
        <v>-0.26174398008230004</v>
      </c>
      <c r="T85" s="1">
        <f t="shared" si="35"/>
        <v>0.62135563082540535</v>
      </c>
      <c r="U85" s="1">
        <f t="shared" si="36"/>
        <v>1.9499180256935349</v>
      </c>
      <c r="V85" s="1">
        <f t="shared" si="54"/>
        <v>0.31865730899349237</v>
      </c>
      <c r="W85" s="1">
        <f t="shared" si="55"/>
        <v>-5.234879601646001E-2</v>
      </c>
      <c r="X85" s="1">
        <f t="shared" si="37"/>
        <v>6.3731461798698472E-2</v>
      </c>
      <c r="Y85" s="1">
        <f t="shared" si="38"/>
        <v>0.68357360887957119</v>
      </c>
      <c r="Z85" s="2">
        <f t="shared" si="39"/>
        <v>0.30116875929446063</v>
      </c>
      <c r="AA85" s="2">
        <f t="shared" si="56"/>
        <v>1.5897162002962679</v>
      </c>
      <c r="AB85" s="2">
        <f t="shared" si="40"/>
        <v>0.42686526365670058</v>
      </c>
      <c r="AC85" s="2">
        <f t="shared" si="41"/>
        <v>0.25814465082382354</v>
      </c>
      <c r="AD85" s="2">
        <f t="shared" si="57"/>
        <v>0.17672824157392411</v>
      </c>
      <c r="AE85" s="1">
        <f t="shared" si="58"/>
        <v>6.3588648011850726E-2</v>
      </c>
      <c r="AF85" s="1">
        <f t="shared" si="59"/>
        <v>7.0691296629569658E-3</v>
      </c>
      <c r="AG85" s="1">
        <f t="shared" si="42"/>
        <v>2.0875965144009818</v>
      </c>
      <c r="AH85" s="1">
        <f t="shared" si="43"/>
        <v>14.854021031123555</v>
      </c>
      <c r="AI85" s="1">
        <f t="shared" si="44"/>
        <v>26.499432348120564</v>
      </c>
      <c r="AJ85" s="1">
        <f t="shared" si="45"/>
        <v>32.29140246376776</v>
      </c>
      <c r="AK85" s="1">
        <f t="shared" si="46"/>
        <v>17.979238293878204</v>
      </c>
      <c r="AL85" s="1">
        <f t="shared" si="47"/>
        <v>34.1531329680178</v>
      </c>
    </row>
    <row r="86" spans="1:38" x14ac:dyDescent="0.3">
      <c r="A86" s="1">
        <v>40</v>
      </c>
      <c r="B86" s="1">
        <v>15</v>
      </c>
      <c r="C86" s="1">
        <v>30</v>
      </c>
      <c r="D86" s="1">
        <v>35</v>
      </c>
      <c r="E86" s="1">
        <v>25</v>
      </c>
      <c r="F86" s="1">
        <f t="shared" si="48"/>
        <v>0.26166666666666666</v>
      </c>
      <c r="G86" s="1">
        <v>83</v>
      </c>
      <c r="H86" s="1">
        <f t="shared" si="49"/>
        <v>1.4486232791552935</v>
      </c>
      <c r="I86" s="1">
        <v>0.2</v>
      </c>
      <c r="J86" s="1">
        <v>0</v>
      </c>
      <c r="K86" s="1">
        <f t="shared" si="50"/>
        <v>0.99254615164132198</v>
      </c>
      <c r="L86" s="1">
        <f t="shared" si="30"/>
        <v>-2.5447973232615189</v>
      </c>
      <c r="M86" s="1">
        <f t="shared" si="31"/>
        <v>1.5041742087931367</v>
      </c>
      <c r="N86" s="1">
        <f t="shared" si="32"/>
        <v>-1.9083397980131647</v>
      </c>
      <c r="O86" s="1">
        <f t="shared" si="51"/>
        <v>0.61574170737283596</v>
      </c>
      <c r="P86" s="1">
        <f t="shared" si="52"/>
        <v>1.972408658981037</v>
      </c>
      <c r="Q86" s="1">
        <f t="shared" si="33"/>
        <v>-0.58352186117773108</v>
      </c>
      <c r="R86" s="1">
        <f t="shared" si="34"/>
        <v>2.2800441287875395</v>
      </c>
      <c r="S86" s="1">
        <f t="shared" si="53"/>
        <v>-0.25592568749449202</v>
      </c>
      <c r="T86" s="1">
        <f t="shared" si="35"/>
        <v>0.63417686372345528</v>
      </c>
      <c r="U86" s="1">
        <f t="shared" si="36"/>
        <v>1.9543235389607485</v>
      </c>
      <c r="V86" s="1">
        <f t="shared" si="54"/>
        <v>0.32449942452245739</v>
      </c>
      <c r="W86" s="1">
        <f t="shared" si="55"/>
        <v>-5.1185137498898407E-2</v>
      </c>
      <c r="X86" s="1">
        <f t="shared" si="37"/>
        <v>6.4899884904491487E-2</v>
      </c>
      <c r="Y86" s="1">
        <f t="shared" si="38"/>
        <v>0.68242722662125443</v>
      </c>
      <c r="Z86" s="2">
        <f t="shared" si="39"/>
        <v>0.28778974040213601</v>
      </c>
      <c r="AA86" s="2">
        <f t="shared" si="56"/>
        <v>1.5882674201825362</v>
      </c>
      <c r="AB86" s="2">
        <f t="shared" si="40"/>
        <v>0.44565837321233553</v>
      </c>
      <c r="AC86" s="2">
        <f t="shared" si="41"/>
        <v>0.24667692034468841</v>
      </c>
      <c r="AD86" s="2">
        <f t="shared" si="57"/>
        <v>0.18707846844639331</v>
      </c>
      <c r="AE86" s="1">
        <f t="shared" si="58"/>
        <v>6.3530696807301459E-2</v>
      </c>
      <c r="AF86" s="1">
        <f t="shared" si="59"/>
        <v>7.4831387378557334E-3</v>
      </c>
      <c r="AG86" s="1">
        <f t="shared" si="42"/>
        <v>1.8280401510772124</v>
      </c>
      <c r="AH86" s="1">
        <f t="shared" si="43"/>
        <v>14.888192274619829</v>
      </c>
      <c r="AI86" s="1">
        <f t="shared" si="44"/>
        <v>26.318398787613788</v>
      </c>
      <c r="AJ86" s="1">
        <f t="shared" si="45"/>
        <v>32.215117387109302</v>
      </c>
      <c r="AK86" s="1">
        <f t="shared" si="46"/>
        <v>17.806701879333694</v>
      </c>
      <c r="AL86" s="1">
        <f t="shared" si="47"/>
        <v>34.115318148601915</v>
      </c>
    </row>
    <row r="87" spans="1:38" x14ac:dyDescent="0.3">
      <c r="A87" s="1">
        <v>40</v>
      </c>
      <c r="B87" s="1">
        <v>15</v>
      </c>
      <c r="C87" s="1">
        <v>30</v>
      </c>
      <c r="D87" s="1">
        <v>35</v>
      </c>
      <c r="E87" s="1">
        <v>25</v>
      </c>
      <c r="F87" s="1">
        <f t="shared" si="48"/>
        <v>0.26166666666666666</v>
      </c>
      <c r="G87" s="1">
        <v>84</v>
      </c>
      <c r="H87" s="1">
        <f t="shared" si="49"/>
        <v>1.4660765716752369</v>
      </c>
      <c r="I87" s="1">
        <v>0.2</v>
      </c>
      <c r="J87" s="1">
        <v>0</v>
      </c>
      <c r="K87" s="1">
        <f t="shared" si="50"/>
        <v>0.99452189536827329</v>
      </c>
      <c r="L87" s="1">
        <f t="shared" si="30"/>
        <v>-2.5621382033990132</v>
      </c>
      <c r="M87" s="1">
        <f t="shared" si="31"/>
        <v>1.5272953823097954</v>
      </c>
      <c r="N87" s="1">
        <f t="shared" si="32"/>
        <v>-1.9281579467417291</v>
      </c>
      <c r="O87" s="1">
        <f t="shared" si="51"/>
        <v>0.6113252928919386</v>
      </c>
      <c r="P87" s="1">
        <f t="shared" si="52"/>
        <v>1.9781219301281798</v>
      </c>
      <c r="Q87" s="1">
        <f t="shared" si="33"/>
        <v>-0.57162151649398441</v>
      </c>
      <c r="R87" s="1">
        <f t="shared" si="34"/>
        <v>2.2849496250155719</v>
      </c>
      <c r="S87" s="1">
        <f t="shared" si="53"/>
        <v>-0.25016810446754983</v>
      </c>
      <c r="T87" s="1">
        <f t="shared" si="35"/>
        <v>0.64663515199746824</v>
      </c>
      <c r="U87" s="1">
        <f t="shared" si="36"/>
        <v>1.9585282500133467</v>
      </c>
      <c r="V87" s="1">
        <f t="shared" si="54"/>
        <v>0.33016381152176977</v>
      </c>
      <c r="W87" s="1">
        <f t="shared" si="55"/>
        <v>-5.0033620893509968E-2</v>
      </c>
      <c r="X87" s="1">
        <f t="shared" si="37"/>
        <v>6.6032762304353954E-2</v>
      </c>
      <c r="Y87" s="1">
        <f t="shared" si="38"/>
        <v>0.68124676949691698</v>
      </c>
      <c r="Z87" s="2">
        <f t="shared" si="39"/>
        <v>0.27432557648115574</v>
      </c>
      <c r="AA87" s="2">
        <f t="shared" si="56"/>
        <v>1.5866491336415562</v>
      </c>
      <c r="AB87" s="2">
        <f t="shared" si="40"/>
        <v>0.46446470154861053</v>
      </c>
      <c r="AC87" s="2">
        <f t="shared" si="41"/>
        <v>0.23513620841241872</v>
      </c>
      <c r="AD87" s="2">
        <f t="shared" si="57"/>
        <v>0.19751118461005249</v>
      </c>
      <c r="AE87" s="1">
        <f t="shared" si="58"/>
        <v>6.3465965345662262E-2</v>
      </c>
      <c r="AF87" s="1">
        <f t="shared" si="59"/>
        <v>7.9004473844021018E-3</v>
      </c>
      <c r="AG87" s="1">
        <f t="shared" si="42"/>
        <v>1.5679269490148018</v>
      </c>
      <c r="AH87" s="1">
        <f t="shared" si="43"/>
        <v>14.9178284305241</v>
      </c>
      <c r="AI87" s="1">
        <f t="shared" si="44"/>
        <v>26.134569381400929</v>
      </c>
      <c r="AJ87" s="1">
        <f t="shared" si="45"/>
        <v>32.136425341982509</v>
      </c>
      <c r="AK87" s="1">
        <f t="shared" si="46"/>
        <v>17.631347528983898</v>
      </c>
      <c r="AL87" s="1">
        <f t="shared" si="47"/>
        <v>34.074198631348295</v>
      </c>
    </row>
    <row r="88" spans="1:38" x14ac:dyDescent="0.3">
      <c r="A88" s="1">
        <v>40</v>
      </c>
      <c r="B88" s="1">
        <v>15</v>
      </c>
      <c r="C88" s="1">
        <v>30</v>
      </c>
      <c r="D88" s="1">
        <v>35</v>
      </c>
      <c r="E88" s="1">
        <v>25</v>
      </c>
      <c r="F88" s="1">
        <f t="shared" si="48"/>
        <v>0.26166666666666666</v>
      </c>
      <c r="G88" s="1">
        <v>85</v>
      </c>
      <c r="H88" s="1">
        <f t="shared" si="49"/>
        <v>1.4835298641951802</v>
      </c>
      <c r="I88" s="1">
        <v>0.2</v>
      </c>
      <c r="J88" s="1">
        <v>0</v>
      </c>
      <c r="K88" s="1">
        <f t="shared" si="50"/>
        <v>0.99619469809174555</v>
      </c>
      <c r="L88" s="1">
        <f t="shared" si="30"/>
        <v>-2.5795109239190084</v>
      </c>
      <c r="M88" s="1">
        <f t="shared" si="31"/>
        <v>1.5504590096697892</v>
      </c>
      <c r="N88" s="1">
        <f t="shared" si="32"/>
        <v>-1.9480124844788667</v>
      </c>
      <c r="O88" s="1">
        <f t="shared" si="51"/>
        <v>0.60700885030855245</v>
      </c>
      <c r="P88" s="1">
        <f t="shared" si="52"/>
        <v>1.9839325307197113</v>
      </c>
      <c r="Q88" s="1">
        <f t="shared" si="33"/>
        <v>-0.55974201832235426</v>
      </c>
      <c r="R88" s="1">
        <f t="shared" si="34"/>
        <v>2.2896194754712798</v>
      </c>
      <c r="S88" s="1">
        <f t="shared" si="53"/>
        <v>-0.24446945194119679</v>
      </c>
      <c r="T88" s="1">
        <f t="shared" si="35"/>
        <v>0.65872935354283424</v>
      </c>
      <c r="U88" s="1">
        <f t="shared" si="36"/>
        <v>1.9625309789753829</v>
      </c>
      <c r="V88" s="1">
        <f t="shared" si="54"/>
        <v>0.33565297088291063</v>
      </c>
      <c r="W88" s="1">
        <f t="shared" si="55"/>
        <v>-4.889389038823936E-2</v>
      </c>
      <c r="X88" s="1">
        <f t="shared" si="37"/>
        <v>6.7130594176582126E-2</v>
      </c>
      <c r="Y88" s="1">
        <f t="shared" si="38"/>
        <v>0.68003958080415761</v>
      </c>
      <c r="Z88" s="2">
        <f t="shared" si="39"/>
        <v>0.26078880846911079</v>
      </c>
      <c r="AA88" s="2">
        <f t="shared" si="56"/>
        <v>1.5848770616882675</v>
      </c>
      <c r="AB88" s="2">
        <f t="shared" si="40"/>
        <v>0.4832845061205257</v>
      </c>
      <c r="AC88" s="2">
        <f t="shared" si="41"/>
        <v>0.22353326440209476</v>
      </c>
      <c r="AD88" s="2">
        <f t="shared" si="57"/>
        <v>0.20802469168968385</v>
      </c>
      <c r="AE88" s="1">
        <f t="shared" si="58"/>
        <v>6.3395082467530714E-2</v>
      </c>
      <c r="AF88" s="1">
        <f t="shared" si="59"/>
        <v>8.3209876675873554E-3</v>
      </c>
      <c r="AG88" s="1">
        <f t="shared" si="42"/>
        <v>1.3073361412148721</v>
      </c>
      <c r="AH88" s="1">
        <f t="shared" si="43"/>
        <v>14.942920471376183</v>
      </c>
      <c r="AI88" s="1">
        <f t="shared" si="44"/>
        <v>25.948072569229218</v>
      </c>
      <c r="AJ88" s="1">
        <f t="shared" si="45"/>
        <v>32.055316805178386</v>
      </c>
      <c r="AK88" s="1">
        <f t="shared" si="46"/>
        <v>17.453294192498632</v>
      </c>
      <c r="AL88" s="1">
        <f t="shared" si="47"/>
        <v>34.029775597514302</v>
      </c>
    </row>
    <row r="89" spans="1:38" x14ac:dyDescent="0.3">
      <c r="A89" s="1">
        <v>40</v>
      </c>
      <c r="B89" s="1">
        <v>15</v>
      </c>
      <c r="C89" s="1">
        <v>30</v>
      </c>
      <c r="D89" s="1">
        <v>35</v>
      </c>
      <c r="E89" s="1">
        <v>25</v>
      </c>
      <c r="F89" s="1">
        <f t="shared" si="48"/>
        <v>0.26166666666666666</v>
      </c>
      <c r="G89" s="1">
        <v>86</v>
      </c>
      <c r="H89" s="1">
        <f t="shared" si="49"/>
        <v>1.5009831567151235</v>
      </c>
      <c r="I89" s="1">
        <v>0.2</v>
      </c>
      <c r="J89" s="1">
        <v>0</v>
      </c>
      <c r="K89" s="1">
        <f t="shared" si="50"/>
        <v>0.9975640502598242</v>
      </c>
      <c r="L89" s="1">
        <f t="shared" si="30"/>
        <v>-2.5969101929225413</v>
      </c>
      <c r="M89" s="1">
        <f t="shared" si="31"/>
        <v>1.5736580350078331</v>
      </c>
      <c r="N89" s="1">
        <f t="shared" si="32"/>
        <v>-1.9678973633400472</v>
      </c>
      <c r="O89" s="1">
        <f t="shared" si="51"/>
        <v>0.60279136690798274</v>
      </c>
      <c r="P89" s="1">
        <f t="shared" si="52"/>
        <v>1.9898374239922729</v>
      </c>
      <c r="Q89" s="1">
        <f t="shared" si="33"/>
        <v>-0.54788377217897111</v>
      </c>
      <c r="R89" s="1">
        <f t="shared" si="34"/>
        <v>2.2940525219207735</v>
      </c>
      <c r="S89" s="1">
        <f t="shared" si="53"/>
        <v>-0.23882791128087896</v>
      </c>
      <c r="T89" s="1">
        <f t="shared" si="35"/>
        <v>0.67045853842925207</v>
      </c>
      <c r="U89" s="1">
        <f t="shared" si="36"/>
        <v>1.9663307330749487</v>
      </c>
      <c r="V89" s="1">
        <f t="shared" si="54"/>
        <v>0.34096936347060436</v>
      </c>
      <c r="W89" s="1">
        <f t="shared" si="55"/>
        <v>-4.7765582256175797E-2</v>
      </c>
      <c r="X89" s="1">
        <f t="shared" si="37"/>
        <v>6.8193872694120874E-2</v>
      </c>
      <c r="Y89" s="1">
        <f t="shared" si="38"/>
        <v>0.67881258735467775</v>
      </c>
      <c r="Z89" s="2">
        <f t="shared" si="39"/>
        <v>0.24719190941465063</v>
      </c>
      <c r="AA89" s="2">
        <f t="shared" si="56"/>
        <v>1.5829662422241559</v>
      </c>
      <c r="AB89" s="2">
        <f t="shared" si="40"/>
        <v>0.50211767631072379</v>
      </c>
      <c r="AC89" s="2">
        <f t="shared" si="41"/>
        <v>0.21187877949827227</v>
      </c>
      <c r="AD89" s="2">
        <f t="shared" si="57"/>
        <v>0.2186170904525471</v>
      </c>
      <c r="AE89" s="1">
        <f t="shared" si="58"/>
        <v>6.331864968896625E-2</v>
      </c>
      <c r="AF89" s="1">
        <f t="shared" si="59"/>
        <v>8.7446836181018853E-3</v>
      </c>
      <c r="AG89" s="1">
        <f t="shared" si="42"/>
        <v>1.0463471061618785</v>
      </c>
      <c r="AH89" s="1">
        <f t="shared" si="43"/>
        <v>14.963460753897364</v>
      </c>
      <c r="AI89" s="1">
        <f t="shared" si="44"/>
        <v>25.759035423591868</v>
      </c>
      <c r="AJ89" s="1">
        <f t="shared" si="45"/>
        <v>31.971783308622133</v>
      </c>
      <c r="AK89" s="1">
        <f t="shared" si="46"/>
        <v>17.272659818262312</v>
      </c>
      <c r="AL89" s="1">
        <f t="shared" si="47"/>
        <v>33.982051021557261</v>
      </c>
    </row>
    <row r="90" spans="1:38" x14ac:dyDescent="0.3">
      <c r="A90" s="1">
        <v>40</v>
      </c>
      <c r="B90" s="1">
        <v>15</v>
      </c>
      <c r="C90" s="1">
        <v>30</v>
      </c>
      <c r="D90" s="1">
        <v>35</v>
      </c>
      <c r="E90" s="1">
        <v>25</v>
      </c>
      <c r="F90" s="1">
        <f t="shared" si="48"/>
        <v>0.26166666666666666</v>
      </c>
      <c r="G90" s="1">
        <v>87</v>
      </c>
      <c r="H90" s="1">
        <f t="shared" si="49"/>
        <v>1.5184364492350666</v>
      </c>
      <c r="I90" s="1">
        <v>0.2</v>
      </c>
      <c r="J90" s="1">
        <v>0</v>
      </c>
      <c r="K90" s="1">
        <f t="shared" si="50"/>
        <v>0.99862953475457383</v>
      </c>
      <c r="L90" s="1">
        <f t="shared" si="30"/>
        <v>-2.6143307104237223</v>
      </c>
      <c r="M90" s="1">
        <f t="shared" si="31"/>
        <v>1.5968853916760748</v>
      </c>
      <c r="N90" s="1">
        <f t="shared" si="32"/>
        <v>-1.98780652619854</v>
      </c>
      <c r="O90" s="1">
        <f t="shared" si="51"/>
        <v>0.59867186202733846</v>
      </c>
      <c r="P90" s="1">
        <f t="shared" si="52"/>
        <v>1.9958336157586547</v>
      </c>
      <c r="Q90" s="1">
        <f t="shared" si="33"/>
        <v>-0.53604706616223408</v>
      </c>
      <c r="R90" s="1">
        <f t="shared" si="34"/>
        <v>2.298247823234103</v>
      </c>
      <c r="S90" s="1">
        <f t="shared" si="53"/>
        <v>-0.2332416290110553</v>
      </c>
      <c r="T90" s="1">
        <f t="shared" si="35"/>
        <v>0.68182198300902641</v>
      </c>
      <c r="U90" s="1">
        <f t="shared" si="36"/>
        <v>1.9699267056292309</v>
      </c>
      <c r="V90" s="1">
        <f t="shared" si="54"/>
        <v>0.34611540676141039</v>
      </c>
      <c r="W90" s="1">
        <f t="shared" si="55"/>
        <v>-4.6648325802211066E-2</v>
      </c>
      <c r="X90" s="1">
        <f t="shared" si="37"/>
        <v>6.9223081352282084E-2</v>
      </c>
      <c r="Y90" s="1">
        <f t="shared" si="38"/>
        <v>0.67757232091444008</v>
      </c>
      <c r="Z90" s="2">
        <f t="shared" si="39"/>
        <v>0.23354728455512797</v>
      </c>
      <c r="AA90" s="2">
        <f t="shared" si="56"/>
        <v>1.5809310590610954</v>
      </c>
      <c r="AB90" s="2">
        <f t="shared" si="40"/>
        <v>0.52096375364901271</v>
      </c>
      <c r="AC90" s="2">
        <f t="shared" si="41"/>
        <v>0.20018338676153818</v>
      </c>
      <c r="AD90" s="2">
        <f t="shared" si="57"/>
        <v>0.22928629680609974</v>
      </c>
      <c r="AE90" s="1">
        <f t="shared" si="58"/>
        <v>6.3237242362443824E-2</v>
      </c>
      <c r="AF90" s="1">
        <f t="shared" si="59"/>
        <v>9.1714518722439912E-3</v>
      </c>
      <c r="AG90" s="1">
        <f t="shared" si="42"/>
        <v>0.7850393436441595</v>
      </c>
      <c r="AH90" s="1">
        <f t="shared" si="43"/>
        <v>14.979443021318607</v>
      </c>
      <c r="AI90" s="1">
        <f t="shared" si="44"/>
        <v>25.567583639853144</v>
      </c>
      <c r="AJ90" s="1">
        <f t="shared" si="45"/>
        <v>31.885817505708793</v>
      </c>
      <c r="AK90" s="1">
        <f t="shared" si="46"/>
        <v>17.089561326910662</v>
      </c>
      <c r="AL90" s="1">
        <f t="shared" si="47"/>
        <v>33.931027728070163</v>
      </c>
    </row>
    <row r="91" spans="1:38" x14ac:dyDescent="0.3">
      <c r="A91" s="1">
        <v>40</v>
      </c>
      <c r="B91" s="1">
        <v>15</v>
      </c>
      <c r="C91" s="1">
        <v>30</v>
      </c>
      <c r="D91" s="1">
        <v>35</v>
      </c>
      <c r="E91" s="1">
        <v>25</v>
      </c>
      <c r="F91" s="1">
        <f t="shared" si="48"/>
        <v>0.26166666666666666</v>
      </c>
      <c r="G91" s="1">
        <v>88</v>
      </c>
      <c r="H91" s="1">
        <f t="shared" si="49"/>
        <v>1.5358897417550099</v>
      </c>
      <c r="I91" s="1">
        <v>0.2</v>
      </c>
      <c r="J91" s="1">
        <v>0</v>
      </c>
      <c r="K91" s="1">
        <f t="shared" si="50"/>
        <v>0.99939082701909576</v>
      </c>
      <c r="L91" s="1">
        <f t="shared" si="30"/>
        <v>-2.6317671699641654</v>
      </c>
      <c r="M91" s="1">
        <f t="shared" si="31"/>
        <v>1.6201340043966652</v>
      </c>
      <c r="N91" s="1">
        <f t="shared" si="32"/>
        <v>-2.0077339085304748</v>
      </c>
      <c r="O91" s="1">
        <f t="shared" si="51"/>
        <v>0.59464938762512831</v>
      </c>
      <c r="P91" s="1">
        <f t="shared" si="52"/>
        <v>2.0019181536241195</v>
      </c>
      <c r="Q91" s="1">
        <f t="shared" si="33"/>
        <v>-0.52423207766724345</v>
      </c>
      <c r="R91" s="1">
        <f t="shared" si="34"/>
        <v>2.3022046542018657</v>
      </c>
      <c r="S91" s="1">
        <f t="shared" si="53"/>
        <v>-0.22770872116448987</v>
      </c>
      <c r="T91" s="1">
        <f t="shared" si="35"/>
        <v>0.69281916430704316</v>
      </c>
      <c r="U91" s="1">
        <f t="shared" si="36"/>
        <v>1.9733182750301697</v>
      </c>
      <c r="V91" s="1">
        <f t="shared" si="54"/>
        <v>0.35109347188124063</v>
      </c>
      <c r="W91" s="1">
        <f t="shared" si="55"/>
        <v>-4.5541744232897974E-2</v>
      </c>
      <c r="X91" s="1">
        <f t="shared" si="37"/>
        <v>7.0218694376248128E-2</v>
      </c>
      <c r="Y91" s="1">
        <f t="shared" si="38"/>
        <v>0.67632493872480171</v>
      </c>
      <c r="Z91" s="2">
        <f t="shared" si="39"/>
        <v>0.2198672713187102</v>
      </c>
      <c r="AA91" s="2">
        <f t="shared" si="56"/>
        <v>1.5787852699013831</v>
      </c>
      <c r="AB91" s="2">
        <f t="shared" si="40"/>
        <v>0.53982195124697152</v>
      </c>
      <c r="AC91" s="2">
        <f t="shared" si="41"/>
        <v>0.18845766113032264</v>
      </c>
      <c r="AD91" s="2">
        <f t="shared" si="57"/>
        <v>0.24003005632270172</v>
      </c>
      <c r="AE91" s="1">
        <f t="shared" si="58"/>
        <v>6.3151410796055338E-2</v>
      </c>
      <c r="AF91" s="1">
        <f t="shared" si="59"/>
        <v>9.6012022529080709E-3</v>
      </c>
      <c r="AG91" s="1">
        <f t="shared" si="42"/>
        <v>0.52349245053751625</v>
      </c>
      <c r="AH91" s="1">
        <f t="shared" si="43"/>
        <v>14.990862405286437</v>
      </c>
      <c r="AI91" s="1">
        <f t="shared" si="44"/>
        <v>25.373841527718504</v>
      </c>
      <c r="AJ91" s="1">
        <f t="shared" si="45"/>
        <v>31.797413233527472</v>
      </c>
      <c r="AK91" s="1">
        <f t="shared" si="46"/>
        <v>16.904114586738345</v>
      </c>
      <c r="AL91" s="1">
        <f t="shared" si="47"/>
        <v>33.876709445623476</v>
      </c>
    </row>
    <row r="92" spans="1:38" x14ac:dyDescent="0.3">
      <c r="A92" s="1">
        <v>40</v>
      </c>
      <c r="B92" s="1">
        <v>15</v>
      </c>
      <c r="C92" s="1">
        <v>30</v>
      </c>
      <c r="D92" s="1">
        <v>35</v>
      </c>
      <c r="E92" s="1">
        <v>25</v>
      </c>
      <c r="F92" s="1">
        <f t="shared" si="48"/>
        <v>0.26166666666666666</v>
      </c>
      <c r="G92" s="1">
        <v>89</v>
      </c>
      <c r="H92" s="1">
        <f t="shared" si="49"/>
        <v>1.5533430342749532</v>
      </c>
      <c r="I92" s="1">
        <v>0.2</v>
      </c>
      <c r="J92" s="1">
        <v>0</v>
      </c>
      <c r="K92" s="1">
        <f t="shared" si="50"/>
        <v>0.99984769515639127</v>
      </c>
      <c r="L92" s="1">
        <f t="shared" si="30"/>
        <v>-2.6492142602293831</v>
      </c>
      <c r="M92" s="1">
        <f t="shared" si="31"/>
        <v>1.6433967914169554</v>
      </c>
      <c r="N92" s="1">
        <f t="shared" si="32"/>
        <v>-2.0276734402621521</v>
      </c>
      <c r="O92" s="1">
        <f t="shared" si="51"/>
        <v>0.5907230287780969</v>
      </c>
      <c r="P92" s="1">
        <f t="shared" si="52"/>
        <v>2.0080881261542878</v>
      </c>
      <c r="Q92" s="1">
        <f t="shared" si="33"/>
        <v>-0.51243887975005709</v>
      </c>
      <c r="R92" s="1">
        <f t="shared" si="34"/>
        <v>2.3059225043510718</v>
      </c>
      <c r="S92" s="1">
        <f t="shared" si="53"/>
        <v>-0.22222727727542024</v>
      </c>
      <c r="T92" s="1">
        <f t="shared" si="35"/>
        <v>0.70344975467868398</v>
      </c>
      <c r="U92" s="1">
        <f t="shared" si="36"/>
        <v>1.9765050037294909</v>
      </c>
      <c r="V92" s="1">
        <f t="shared" si="54"/>
        <v>0.3559058810128668</v>
      </c>
      <c r="W92" s="1">
        <f t="shared" si="55"/>
        <v>-4.4445455455084049E-2</v>
      </c>
      <c r="X92" s="1">
        <f t="shared" si="37"/>
        <v>7.118117620257336E-2</v>
      </c>
      <c r="Y92" s="1">
        <f t="shared" si="38"/>
        <v>0.67507624311031411</v>
      </c>
      <c r="Z92" s="2">
        <f t="shared" si="39"/>
        <v>0.20616413923385229</v>
      </c>
      <c r="AA92" s="2">
        <f t="shared" si="56"/>
        <v>1.5765420332564424</v>
      </c>
      <c r="AB92" s="2">
        <f t="shared" si="40"/>
        <v>0.55869117245194511</v>
      </c>
      <c r="AC92" s="2">
        <f t="shared" si="41"/>
        <v>0.176712119343302</v>
      </c>
      <c r="AD92" s="2">
        <f t="shared" si="57"/>
        <v>0.25084595738229282</v>
      </c>
      <c r="AE92" s="1">
        <f t="shared" si="58"/>
        <v>6.3061681330257705E-2</v>
      </c>
      <c r="AF92" s="1">
        <f t="shared" si="59"/>
        <v>1.0033838295291714E-2</v>
      </c>
      <c r="AG92" s="1">
        <f t="shared" si="42"/>
        <v>0.261786096559254</v>
      </c>
      <c r="AH92" s="1">
        <f t="shared" si="43"/>
        <v>14.997715427345868</v>
      </c>
      <c r="AI92" s="1">
        <f t="shared" si="44"/>
        <v>25.177932003828047</v>
      </c>
      <c r="AJ92" s="1">
        <f t="shared" si="45"/>
        <v>31.706565571137709</v>
      </c>
      <c r="AK92" s="1">
        <f t="shared" si="46"/>
        <v>16.716434390764835</v>
      </c>
      <c r="AL92" s="1">
        <f t="shared" si="47"/>
        <v>33.819100857595082</v>
      </c>
    </row>
    <row r="93" spans="1:38" x14ac:dyDescent="0.3">
      <c r="A93" s="1">
        <v>40</v>
      </c>
      <c r="B93" s="1">
        <v>15</v>
      </c>
      <c r="C93" s="1">
        <v>30</v>
      </c>
      <c r="D93" s="1">
        <v>35</v>
      </c>
      <c r="E93" s="1">
        <v>25</v>
      </c>
      <c r="F93" s="1">
        <f t="shared" si="48"/>
        <v>0.26166666666666666</v>
      </c>
      <c r="G93" s="1">
        <v>90</v>
      </c>
      <c r="H93" s="1">
        <f t="shared" si="49"/>
        <v>1.5707963267948966</v>
      </c>
      <c r="I93" s="1">
        <v>0.2</v>
      </c>
      <c r="J93" s="1">
        <v>0</v>
      </c>
      <c r="K93" s="1">
        <f t="shared" si="50"/>
        <v>1</v>
      </c>
      <c r="L93" s="1">
        <f t="shared" si="30"/>
        <v>-2.6666666666666665</v>
      </c>
      <c r="M93" s="1">
        <f t="shared" si="31"/>
        <v>1.6666666666666667</v>
      </c>
      <c r="N93" s="1">
        <f t="shared" si="32"/>
        <v>-2.0476190476190474</v>
      </c>
      <c r="O93" s="1">
        <f t="shared" si="51"/>
        <v>0.58689190411128012</v>
      </c>
      <c r="P93" s="1">
        <f t="shared" si="52"/>
        <v>2.0143406620008113</v>
      </c>
      <c r="Q93" s="1">
        <f t="shared" si="33"/>
        <v>-0.50066744715762745</v>
      </c>
      <c r="R93" s="1">
        <f t="shared" si="34"/>
        <v>2.3094010767585029</v>
      </c>
      <c r="S93" s="1">
        <f t="shared" si="53"/>
        <v>-0.21679536404320421</v>
      </c>
      <c r="T93" s="1">
        <f t="shared" si="35"/>
        <v>0.71371361672203348</v>
      </c>
      <c r="U93" s="1">
        <f t="shared" si="36"/>
        <v>1.979486637221574</v>
      </c>
      <c r="V93" s="1">
        <f t="shared" si="54"/>
        <v>0.36055490514642152</v>
      </c>
      <c r="W93" s="1">
        <f t="shared" si="55"/>
        <v>-4.3359072808640847E-2</v>
      </c>
      <c r="X93" s="1">
        <f t="shared" si="37"/>
        <v>7.2110981029284302E-2</v>
      </c>
      <c r="Y93" s="1">
        <f t="shared" si="38"/>
        <v>0.67383170018272698</v>
      </c>
      <c r="Z93" s="2">
        <f t="shared" si="39"/>
        <v>0.19245008972987543</v>
      </c>
      <c r="AA93" s="2">
        <f t="shared" si="56"/>
        <v>1.5742139342929362</v>
      </c>
      <c r="AB93" s="2">
        <f t="shared" si="40"/>
        <v>0.57757002872805163</v>
      </c>
      <c r="AC93" s="2">
        <f t="shared" si="41"/>
        <v>0.16495721976846467</v>
      </c>
      <c r="AD93" s="2">
        <f t="shared" si="57"/>
        <v>0.26173144302121526</v>
      </c>
      <c r="AE93" s="1">
        <f t="shared" si="58"/>
        <v>6.2968557371717457E-2</v>
      </c>
      <c r="AF93" s="1">
        <f t="shared" si="59"/>
        <v>1.0469257720848613E-2</v>
      </c>
      <c r="AG93" s="1">
        <f t="shared" si="42"/>
        <v>9.1886134118146501E-16</v>
      </c>
      <c r="AH93" s="1">
        <f t="shared" si="43"/>
        <v>15</v>
      </c>
      <c r="AI93" s="1">
        <f t="shared" si="44"/>
        <v>24.979976585271178</v>
      </c>
      <c r="AJ93" s="1">
        <f t="shared" si="45"/>
        <v>31.61327089405647</v>
      </c>
      <c r="AK93" s="1">
        <f t="shared" si="46"/>
        <v>16.526634435263222</v>
      </c>
      <c r="AL93" s="1">
        <f t="shared" si="47"/>
        <v>33.75820765007073</v>
      </c>
    </row>
    <row r="94" spans="1:38" x14ac:dyDescent="0.3">
      <c r="A94" s="1">
        <v>40</v>
      </c>
      <c r="B94" s="1">
        <v>15</v>
      </c>
      <c r="C94" s="1">
        <v>30</v>
      </c>
      <c r="D94" s="1">
        <v>35</v>
      </c>
      <c r="E94" s="1">
        <v>25</v>
      </c>
      <c r="F94" s="1">
        <f t="shared" si="48"/>
        <v>0.26166666666666666</v>
      </c>
      <c r="G94" s="1">
        <v>91</v>
      </c>
      <c r="H94" s="1">
        <f t="shared" si="49"/>
        <v>1.5882496193148399</v>
      </c>
      <c r="I94" s="1">
        <v>0.2</v>
      </c>
      <c r="J94" s="1">
        <v>0</v>
      </c>
      <c r="K94" s="1">
        <f t="shared" si="50"/>
        <v>0.99984769515639127</v>
      </c>
      <c r="L94" s="1">
        <f t="shared" si="30"/>
        <v>-2.6841190731039499</v>
      </c>
      <c r="M94" s="1">
        <f t="shared" si="31"/>
        <v>1.6899365419163781</v>
      </c>
      <c r="N94" s="1">
        <f t="shared" si="32"/>
        <v>-2.0675646549759428</v>
      </c>
      <c r="O94" s="1">
        <f t="shared" si="51"/>
        <v>0.58315516616680529</v>
      </c>
      <c r="P94" s="1">
        <f t="shared" si="52"/>
        <v>2.0206729289905878</v>
      </c>
      <c r="Q94" s="1">
        <f t="shared" si="33"/>
        <v>-0.48891766203908893</v>
      </c>
      <c r="R94" s="1">
        <f t="shared" si="34"/>
        <v>2.3126402868595166</v>
      </c>
      <c r="S94" s="1">
        <f t="shared" si="53"/>
        <v>-0.21141102869180825</v>
      </c>
      <c r="T94" s="1">
        <f t="shared" si="35"/>
        <v>0.72361079843094234</v>
      </c>
      <c r="U94" s="1">
        <f t="shared" si="36"/>
        <v>1.9822631030224438</v>
      </c>
      <c r="V94" s="1">
        <f t="shared" si="54"/>
        <v>0.36504276214778003</v>
      </c>
      <c r="W94" s="1">
        <f t="shared" si="55"/>
        <v>-4.2282205738361653E-2</v>
      </c>
      <c r="X94" s="1">
        <f t="shared" si="37"/>
        <v>7.3008552429556006E-2</v>
      </c>
      <c r="Y94" s="1">
        <f t="shared" si="38"/>
        <v>0.6725964576539174</v>
      </c>
      <c r="Z94" s="2">
        <f t="shared" si="39"/>
        <v>0.17873725581313538</v>
      </c>
      <c r="AA94" s="2">
        <f t="shared" si="56"/>
        <v>1.5718130096004266</v>
      </c>
      <c r="AB94" s="2">
        <f t="shared" si="40"/>
        <v>0.59645685677453919</v>
      </c>
      <c r="AC94" s="2">
        <f t="shared" si="41"/>
        <v>0.15320336212554497</v>
      </c>
      <c r="AD94" s="2">
        <f t="shared" si="57"/>
        <v>0.27268382157228882</v>
      </c>
      <c r="AE94" s="1">
        <f t="shared" si="58"/>
        <v>6.2872520384017069E-2</v>
      </c>
      <c r="AF94" s="1">
        <f t="shared" si="59"/>
        <v>1.0907352862891555E-2</v>
      </c>
      <c r="AG94" s="1">
        <f t="shared" si="42"/>
        <v>-0.26178609655925217</v>
      </c>
      <c r="AH94" s="1">
        <f t="shared" si="43"/>
        <v>14.997715427345868</v>
      </c>
      <c r="AI94" s="1">
        <f t="shared" si="44"/>
        <v>24.780095383839992</v>
      </c>
      <c r="AJ94" s="1">
        <f t="shared" si="45"/>
        <v>31.517526925109326</v>
      </c>
      <c r="AK94" s="1">
        <f t="shared" si="46"/>
        <v>16.334827299573188</v>
      </c>
      <c r="AL94" s="1">
        <f t="shared" si="47"/>
        <v>33.694036556897458</v>
      </c>
    </row>
    <row r="95" spans="1:38" x14ac:dyDescent="0.3">
      <c r="A95" s="1">
        <v>40</v>
      </c>
      <c r="B95" s="1">
        <v>15</v>
      </c>
      <c r="C95" s="1">
        <v>30</v>
      </c>
      <c r="D95" s="1">
        <v>35</v>
      </c>
      <c r="E95" s="1">
        <v>25</v>
      </c>
      <c r="F95" s="1">
        <f t="shared" si="48"/>
        <v>0.26166666666666666</v>
      </c>
      <c r="G95" s="1">
        <v>92</v>
      </c>
      <c r="H95" s="1">
        <f t="shared" si="49"/>
        <v>1.6057029118347832</v>
      </c>
      <c r="I95" s="1">
        <v>0.2</v>
      </c>
      <c r="J95" s="1">
        <v>0</v>
      </c>
      <c r="K95" s="1">
        <f t="shared" si="50"/>
        <v>0.99939082701909576</v>
      </c>
      <c r="L95" s="1">
        <f t="shared" si="30"/>
        <v>-2.7015661633691677</v>
      </c>
      <c r="M95" s="1">
        <f t="shared" si="31"/>
        <v>1.713199328936668</v>
      </c>
      <c r="N95" s="1">
        <f t="shared" si="32"/>
        <v>-2.0875041867076201</v>
      </c>
      <c r="O95" s="1">
        <f t="shared" si="51"/>
        <v>0.57951200171654016</v>
      </c>
      <c r="P95" s="1">
        <f t="shared" si="52"/>
        <v>2.0270821331838724</v>
      </c>
      <c r="Q95" s="1">
        <f t="shared" si="33"/>
        <v>-0.47718931935381881</v>
      </c>
      <c r="R95" s="1">
        <f t="shared" si="34"/>
        <v>2.3156402612500209</v>
      </c>
      <c r="S95" s="1">
        <f t="shared" si="53"/>
        <v>-0.20607230204929333</v>
      </c>
      <c r="T95" s="1">
        <f t="shared" si="35"/>
        <v>0.73314152857569326</v>
      </c>
      <c r="U95" s="1">
        <f t="shared" si="36"/>
        <v>1.9848345096428757</v>
      </c>
      <c r="V95" s="1">
        <f t="shared" si="54"/>
        <v>0.36937161512150696</v>
      </c>
      <c r="W95" s="1">
        <f t="shared" si="55"/>
        <v>-4.1214460409858669E-2</v>
      </c>
      <c r="X95" s="1">
        <f t="shared" si="37"/>
        <v>7.38743230243014E-2</v>
      </c>
      <c r="Y95" s="1">
        <f t="shared" si="38"/>
        <v>0.67137536177307622</v>
      </c>
      <c r="Z95" s="2">
        <f t="shared" si="39"/>
        <v>0.1650377016038978</v>
      </c>
      <c r="AA95" s="2">
        <f t="shared" si="56"/>
        <v>1.5693507708793468</v>
      </c>
      <c r="AB95" s="2">
        <f t="shared" si="40"/>
        <v>0.61534973489406664</v>
      </c>
      <c r="AC95" s="2">
        <f t="shared" si="41"/>
        <v>0.14146088708905552</v>
      </c>
      <c r="AD95" s="2">
        <f t="shared" si="57"/>
        <v>0.28370027617807658</v>
      </c>
      <c r="AE95" s="1">
        <f t="shared" si="58"/>
        <v>6.2774030835173883E-2</v>
      </c>
      <c r="AF95" s="1">
        <f t="shared" si="59"/>
        <v>1.1348011047123066E-2</v>
      </c>
      <c r="AG95" s="1">
        <f t="shared" si="42"/>
        <v>-0.52349245053751436</v>
      </c>
      <c r="AH95" s="1">
        <f t="shared" si="43"/>
        <v>14.990862405286437</v>
      </c>
      <c r="AI95" s="1">
        <f t="shared" si="44"/>
        <v>24.578407100855799</v>
      </c>
      <c r="AJ95" s="1">
        <f t="shared" si="45"/>
        <v>31.419332781793205</v>
      </c>
      <c r="AK95" s="1">
        <f t="shared" si="46"/>
        <v>16.141124427034502</v>
      </c>
      <c r="AL95" s="1">
        <f t="shared" si="47"/>
        <v>33.626595401971649</v>
      </c>
    </row>
    <row r="96" spans="1:38" x14ac:dyDescent="0.3">
      <c r="A96" s="1">
        <v>40</v>
      </c>
      <c r="B96" s="1">
        <v>15</v>
      </c>
      <c r="C96" s="1">
        <v>30</v>
      </c>
      <c r="D96" s="1">
        <v>35</v>
      </c>
      <c r="E96" s="1">
        <v>25</v>
      </c>
      <c r="F96" s="1">
        <f t="shared" si="48"/>
        <v>0.26166666666666666</v>
      </c>
      <c r="G96" s="1">
        <v>93</v>
      </c>
      <c r="H96" s="1">
        <f t="shared" si="49"/>
        <v>1.6231562043547265</v>
      </c>
      <c r="I96" s="1">
        <v>0.2</v>
      </c>
      <c r="J96" s="1">
        <v>0</v>
      </c>
      <c r="K96" s="1">
        <f t="shared" si="50"/>
        <v>0.99862953475457383</v>
      </c>
      <c r="L96" s="1">
        <f t="shared" si="30"/>
        <v>-2.7190026229096103</v>
      </c>
      <c r="M96" s="1">
        <f t="shared" si="31"/>
        <v>1.7364479416572585</v>
      </c>
      <c r="N96" s="1">
        <f t="shared" si="32"/>
        <v>-2.1074315690395546</v>
      </c>
      <c r="O96" s="1">
        <f t="shared" si="51"/>
        <v>0.57596163202326367</v>
      </c>
      <c r="P96" s="1">
        <f t="shared" si="52"/>
        <v>2.0335655179062249</v>
      </c>
      <c r="Q96" s="1">
        <f t="shared" si="33"/>
        <v>-0.46548213199140287</v>
      </c>
      <c r="R96" s="1">
        <f t="shared" si="34"/>
        <v>2.3184013364790292</v>
      </c>
      <c r="S96" s="1">
        <f t="shared" si="53"/>
        <v>-0.20077720137029145</v>
      </c>
      <c r="T96" s="1">
        <f t="shared" si="35"/>
        <v>0.7423062122983104</v>
      </c>
      <c r="U96" s="1">
        <f t="shared" si="36"/>
        <v>1.9872011455534535</v>
      </c>
      <c r="V96" s="1">
        <f t="shared" si="54"/>
        <v>0.37354357104679076</v>
      </c>
      <c r="W96" s="1">
        <f t="shared" si="55"/>
        <v>-4.0155440274058291E-2</v>
      </c>
      <c r="X96" s="1">
        <f t="shared" si="37"/>
        <v>7.4708714209358151E-2</v>
      </c>
      <c r="Y96" s="1">
        <f t="shared" si="38"/>
        <v>0.67017297340553439</v>
      </c>
      <c r="Z96" s="2">
        <f t="shared" si="39"/>
        <v>0.15136342171951556</v>
      </c>
      <c r="AA96" s="2">
        <f t="shared" si="56"/>
        <v>1.5668382275518227</v>
      </c>
      <c r="AB96" s="2">
        <f t="shared" si="40"/>
        <v>0.63424649862525095</v>
      </c>
      <c r="AC96" s="2">
        <f t="shared" si="41"/>
        <v>0.12974007575958446</v>
      </c>
      <c r="AD96" s="2">
        <f t="shared" si="57"/>
        <v>0.29477787325600036</v>
      </c>
      <c r="AE96" s="1">
        <f t="shared" si="58"/>
        <v>6.2673529102072925E-2</v>
      </c>
      <c r="AF96" s="1">
        <f t="shared" si="59"/>
        <v>1.1791114930240017E-2</v>
      </c>
      <c r="AG96" s="1">
        <f t="shared" si="42"/>
        <v>-0.78503934364415762</v>
      </c>
      <c r="AH96" s="1">
        <f t="shared" si="43"/>
        <v>14.979443021318607</v>
      </c>
      <c r="AI96" s="1">
        <f t="shared" si="44"/>
        <v>24.375029022419959</v>
      </c>
      <c r="AJ96" s="1">
        <f t="shared" si="45"/>
        <v>31.318689020292361</v>
      </c>
      <c r="AK96" s="1">
        <f t="shared" si="46"/>
        <v>15.945636106892252</v>
      </c>
      <c r="AL96" s="1">
        <f t="shared" si="47"/>
        <v>33.555893138841554</v>
      </c>
    </row>
    <row r="97" spans="1:38" x14ac:dyDescent="0.3">
      <c r="A97" s="1">
        <v>40</v>
      </c>
      <c r="B97" s="1">
        <v>15</v>
      </c>
      <c r="C97" s="1">
        <v>30</v>
      </c>
      <c r="D97" s="1">
        <v>35</v>
      </c>
      <c r="E97" s="1">
        <v>25</v>
      </c>
      <c r="F97" s="1">
        <f t="shared" si="48"/>
        <v>0.26166666666666666</v>
      </c>
      <c r="G97" s="1">
        <v>94</v>
      </c>
      <c r="H97" s="1">
        <f t="shared" si="49"/>
        <v>1.6406094968746698</v>
      </c>
      <c r="I97" s="1">
        <v>0.2</v>
      </c>
      <c r="J97" s="1">
        <v>0</v>
      </c>
      <c r="K97" s="1">
        <f t="shared" si="50"/>
        <v>0.9975640502598242</v>
      </c>
      <c r="L97" s="1">
        <f t="shared" si="30"/>
        <v>-2.7364231404107917</v>
      </c>
      <c r="M97" s="1">
        <f t="shared" si="31"/>
        <v>1.7596752983255004</v>
      </c>
      <c r="N97" s="1">
        <f t="shared" si="32"/>
        <v>-2.1273407318980477</v>
      </c>
      <c r="O97" s="1">
        <f t="shared" si="51"/>
        <v>0.57250331305466384</v>
      </c>
      <c r="P97" s="1">
        <f t="shared" si="52"/>
        <v>2.0401203627588878</v>
      </c>
      <c r="Q97" s="1">
        <f t="shared" si="33"/>
        <v>-0.45379573561832853</v>
      </c>
      <c r="R97" s="1">
        <f t="shared" si="34"/>
        <v>2.3209240578290165</v>
      </c>
      <c r="S97" s="1">
        <f t="shared" si="53"/>
        <v>-0.19552373292334577</v>
      </c>
      <c r="T97" s="1">
        <f t="shared" si="35"/>
        <v>0.75110542690980298</v>
      </c>
      <c r="U97" s="1">
        <f t="shared" si="36"/>
        <v>1.9893634781391567</v>
      </c>
      <c r="V97" s="1">
        <f t="shared" si="54"/>
        <v>0.37756067966643492</v>
      </c>
      <c r="W97" s="1">
        <f t="shared" si="55"/>
        <v>-3.9104746584669156E-2</v>
      </c>
      <c r="X97" s="1">
        <f t="shared" si="37"/>
        <v>7.5512135933286983E-2</v>
      </c>
      <c r="Y97" s="1">
        <f t="shared" si="38"/>
        <v>0.66899358327225045</v>
      </c>
      <c r="Z97" s="2">
        <f t="shared" si="39"/>
        <v>0.13772634048994498</v>
      </c>
      <c r="AA97" s="2">
        <f t="shared" si="56"/>
        <v>1.5642859083011977</v>
      </c>
      <c r="AB97" s="2">
        <f t="shared" si="40"/>
        <v>0.65314475565521524</v>
      </c>
      <c r="AC97" s="2">
        <f t="shared" si="41"/>
        <v>0.11805114899138142</v>
      </c>
      <c r="AD97" s="2">
        <f t="shared" si="57"/>
        <v>0.30591356999068009</v>
      </c>
      <c r="AE97" s="1">
        <f t="shared" si="58"/>
        <v>6.2571436332047925E-2</v>
      </c>
      <c r="AF97" s="1">
        <f t="shared" si="59"/>
        <v>1.2236542799627206E-2</v>
      </c>
      <c r="AG97" s="1">
        <f t="shared" si="42"/>
        <v>-1.0463471061618799</v>
      </c>
      <c r="AH97" s="1">
        <f t="shared" si="43"/>
        <v>14.963460753897364</v>
      </c>
      <c r="AI97" s="1">
        <f t="shared" si="44"/>
        <v>24.170077014954927</v>
      </c>
      <c r="AJ97" s="1">
        <f t="shared" si="45"/>
        <v>31.215597676282631</v>
      </c>
      <c r="AK97" s="1">
        <f t="shared" si="46"/>
        <v>15.748471457038059</v>
      </c>
      <c r="AL97" s="1">
        <f t="shared" si="47"/>
        <v>33.481939887703</v>
      </c>
    </row>
    <row r="98" spans="1:38" x14ac:dyDescent="0.3">
      <c r="A98" s="1">
        <v>40</v>
      </c>
      <c r="B98" s="1">
        <v>15</v>
      </c>
      <c r="C98" s="1">
        <v>30</v>
      </c>
      <c r="D98" s="1">
        <v>35</v>
      </c>
      <c r="E98" s="1">
        <v>25</v>
      </c>
      <c r="F98" s="1">
        <f t="shared" si="48"/>
        <v>0.26166666666666666</v>
      </c>
      <c r="G98" s="1">
        <v>95</v>
      </c>
      <c r="H98" s="1">
        <f t="shared" si="49"/>
        <v>1.6580627893946132</v>
      </c>
      <c r="I98" s="1">
        <v>0.2</v>
      </c>
      <c r="J98" s="1">
        <v>0</v>
      </c>
      <c r="K98" s="1">
        <f t="shared" si="50"/>
        <v>0.99619469809174555</v>
      </c>
      <c r="L98" s="1">
        <f t="shared" si="30"/>
        <v>-2.7538224094143247</v>
      </c>
      <c r="M98" s="1">
        <f t="shared" si="31"/>
        <v>1.7828743236635445</v>
      </c>
      <c r="N98" s="1">
        <f t="shared" si="32"/>
        <v>-2.1472256107592282</v>
      </c>
      <c r="O98" s="1">
        <f t="shared" si="51"/>
        <v>0.56913633565407495</v>
      </c>
      <c r="P98" s="1">
        <f t="shared" si="52"/>
        <v>2.0467439826118476</v>
      </c>
      <c r="Q98" s="1">
        <f t="shared" si="33"/>
        <v>-0.44212969326587559</v>
      </c>
      <c r="R98" s="1">
        <f t="shared" si="34"/>
        <v>2.3232091780810178</v>
      </c>
      <c r="S98" s="1">
        <f t="shared" si="53"/>
        <v>-0.19030989436391471</v>
      </c>
      <c r="T98" s="1">
        <f t="shared" si="35"/>
        <v>0.75953991787695863</v>
      </c>
      <c r="U98" s="1">
        <f t="shared" si="36"/>
        <v>1.9913221526408733</v>
      </c>
      <c r="V98" s="1">
        <f t="shared" si="54"/>
        <v>0.3814249326105591</v>
      </c>
      <c r="W98" s="1">
        <f t="shared" si="55"/>
        <v>-3.8061978872782946E-2</v>
      </c>
      <c r="X98" s="1">
        <f t="shared" si="37"/>
        <v>7.6284986522111825E-2</v>
      </c>
      <c r="Y98" s="1">
        <f t="shared" si="38"/>
        <v>0.66784122637017962</v>
      </c>
      <c r="Z98" s="2">
        <f t="shared" si="39"/>
        <v>0.12413831099193884</v>
      </c>
      <c r="AA98" s="2">
        <f t="shared" si="56"/>
        <v>1.5617038815487068</v>
      </c>
      <c r="AB98" s="2">
        <f t="shared" si="40"/>
        <v>0.67204190002890651</v>
      </c>
      <c r="AC98" s="2">
        <f t="shared" si="41"/>
        <v>0.10640426656451935</v>
      </c>
      <c r="AD98" s="2">
        <f t="shared" si="57"/>
        <v>0.31710422092559287</v>
      </c>
      <c r="AE98" s="1">
        <f t="shared" si="58"/>
        <v>6.246815526194828E-2</v>
      </c>
      <c r="AF98" s="1">
        <f t="shared" si="59"/>
        <v>1.2684168837023717E-2</v>
      </c>
      <c r="AG98" s="1">
        <f t="shared" si="42"/>
        <v>-1.3073361412148736</v>
      </c>
      <c r="AH98" s="1">
        <f t="shared" si="43"/>
        <v>14.942920471376183</v>
      </c>
      <c r="AI98" s="1">
        <f t="shared" si="44"/>
        <v>23.963665520915452</v>
      </c>
      <c r="AJ98" s="1">
        <f t="shared" si="45"/>
        <v>31.110062302652565</v>
      </c>
      <c r="AK98" s="1">
        <f t="shared" si="46"/>
        <v>15.549738407464416</v>
      </c>
      <c r="AL98" s="1">
        <f t="shared" si="47"/>
        <v>33.40474696986405</v>
      </c>
    </row>
    <row r="99" spans="1:38" x14ac:dyDescent="0.3">
      <c r="A99" s="1">
        <v>40</v>
      </c>
      <c r="B99" s="1">
        <v>15</v>
      </c>
      <c r="C99" s="1">
        <v>30</v>
      </c>
      <c r="D99" s="1">
        <v>35</v>
      </c>
      <c r="E99" s="1">
        <v>25</v>
      </c>
      <c r="F99" s="1">
        <f t="shared" si="48"/>
        <v>0.26166666666666666</v>
      </c>
      <c r="G99" s="1">
        <v>96</v>
      </c>
      <c r="H99" s="1">
        <f t="shared" si="49"/>
        <v>1.6755160819145565</v>
      </c>
      <c r="I99" s="1">
        <v>0.2</v>
      </c>
      <c r="J99" s="1">
        <v>0</v>
      </c>
      <c r="K99" s="1">
        <f t="shared" si="50"/>
        <v>0.99452189536827329</v>
      </c>
      <c r="L99" s="1">
        <f t="shared" si="30"/>
        <v>-2.7711951299343203</v>
      </c>
      <c r="M99" s="1">
        <f t="shared" si="31"/>
        <v>1.806037951023538</v>
      </c>
      <c r="N99" s="1">
        <f t="shared" si="32"/>
        <v>-2.1670801484963658</v>
      </c>
      <c r="O99" s="1">
        <f t="shared" si="51"/>
        <v>0.56586002567152582</v>
      </c>
      <c r="P99" s="1">
        <f t="shared" si="52"/>
        <v>2.0534337265835263</v>
      </c>
      <c r="Q99" s="1">
        <f t="shared" si="33"/>
        <v>-0.43048349967332022</v>
      </c>
      <c r="R99" s="1">
        <f t="shared" si="34"/>
        <v>2.3252576562611926</v>
      </c>
      <c r="S99" s="1">
        <f t="shared" si="53"/>
        <v>-0.18513367691281979</v>
      </c>
      <c r="T99" s="1">
        <f t="shared" si="35"/>
        <v>0.76761059498660911</v>
      </c>
      <c r="U99" s="1">
        <f t="shared" si="36"/>
        <v>1.993077991081023</v>
      </c>
      <c r="V99" s="1">
        <f t="shared" si="54"/>
        <v>0.38513826273816099</v>
      </c>
      <c r="W99" s="1">
        <f t="shared" si="55"/>
        <v>-3.7026735382563958E-2</v>
      </c>
      <c r="X99" s="1">
        <f t="shared" si="37"/>
        <v>7.7027652547632205E-2</v>
      </c>
      <c r="Y99" s="1">
        <f t="shared" si="38"/>
        <v>0.66671969559460353</v>
      </c>
      <c r="Z99" s="2">
        <f t="shared" si="39"/>
        <v>0.11061111388848544</v>
      </c>
      <c r="AA99" s="2">
        <f t="shared" si="56"/>
        <v>1.5591017748779086</v>
      </c>
      <c r="AB99" s="2">
        <f t="shared" si="40"/>
        <v>0.690935125672693</v>
      </c>
      <c r="AC99" s="2">
        <f t="shared" si="41"/>
        <v>9.4809526190130722E-2</v>
      </c>
      <c r="AD99" s="2">
        <f t="shared" si="57"/>
        <v>0.3283465837229218</v>
      </c>
      <c r="AE99" s="1">
        <f t="shared" si="58"/>
        <v>6.2364070995116358E-2</v>
      </c>
      <c r="AF99" s="1">
        <f t="shared" si="59"/>
        <v>1.3133863348916875E-2</v>
      </c>
      <c r="AG99" s="1">
        <f t="shared" si="42"/>
        <v>-1.5679269490148033</v>
      </c>
      <c r="AH99" s="1">
        <f t="shared" si="43"/>
        <v>14.9178284305241</v>
      </c>
      <c r="AI99" s="1">
        <f t="shared" si="44"/>
        <v>23.755907554562647</v>
      </c>
      <c r="AJ99" s="1">
        <f t="shared" si="45"/>
        <v>31.002088004263278</v>
      </c>
      <c r="AK99" s="1">
        <f t="shared" si="46"/>
        <v>15.349543684321157</v>
      </c>
      <c r="AL99" s="1">
        <f t="shared" si="47"/>
        <v>33.324326939752176</v>
      </c>
    </row>
    <row r="100" spans="1:38" x14ac:dyDescent="0.3">
      <c r="A100" s="1">
        <v>40</v>
      </c>
      <c r="B100" s="1">
        <v>15</v>
      </c>
      <c r="C100" s="1">
        <v>30</v>
      </c>
      <c r="D100" s="1">
        <v>35</v>
      </c>
      <c r="E100" s="1">
        <v>25</v>
      </c>
      <c r="F100" s="1">
        <f t="shared" si="48"/>
        <v>0.26166666666666666</v>
      </c>
      <c r="G100" s="1">
        <v>97</v>
      </c>
      <c r="H100" s="1">
        <f t="shared" si="49"/>
        <v>1.6929693744344996</v>
      </c>
      <c r="I100" s="1">
        <v>0.2</v>
      </c>
      <c r="J100" s="1">
        <v>0</v>
      </c>
      <c r="K100" s="1">
        <f t="shared" si="50"/>
        <v>0.99254615164132209</v>
      </c>
      <c r="L100" s="1">
        <f t="shared" si="30"/>
        <v>-2.7885360100718137</v>
      </c>
      <c r="M100" s="1">
        <f t="shared" si="31"/>
        <v>1.8291591245401966</v>
      </c>
      <c r="N100" s="1">
        <f t="shared" si="32"/>
        <v>-2.1868982972249302</v>
      </c>
      <c r="O100" s="1">
        <f t="shared" si="51"/>
        <v>0.56267374405832371</v>
      </c>
      <c r="P100" s="1">
        <f t="shared" si="52"/>
        <v>2.0601869770107668</v>
      </c>
      <c r="Q100" s="1">
        <f t="shared" si="33"/>
        <v>-0.41885658540019</v>
      </c>
      <c r="R100" s="1">
        <f t="shared" si="34"/>
        <v>2.3270706563653309</v>
      </c>
      <c r="S100" s="1">
        <f t="shared" si="53"/>
        <v>-0.17999306735894527</v>
      </c>
      <c r="T100" s="1">
        <f t="shared" si="35"/>
        <v>0.77531852867563356</v>
      </c>
      <c r="U100" s="1">
        <f t="shared" si="36"/>
        <v>1.9946319911702832</v>
      </c>
      <c r="V100" s="1">
        <f t="shared" si="54"/>
        <v>0.38870254368112361</v>
      </c>
      <c r="W100" s="1">
        <f t="shared" si="55"/>
        <v>-3.5998613471789058E-2</v>
      </c>
      <c r="X100" s="1">
        <f t="shared" si="37"/>
        <v>7.7740508736224734E-2</v>
      </c>
      <c r="Y100" s="1">
        <f t="shared" si="38"/>
        <v>0.66563255458506509</v>
      </c>
      <c r="Z100" s="2">
        <f t="shared" si="39"/>
        <v>9.7156456060233043E-2</v>
      </c>
      <c r="AA100" s="2">
        <f t="shared" si="56"/>
        <v>1.5564887934192211</v>
      </c>
      <c r="AB100" s="2">
        <f t="shared" si="40"/>
        <v>0.70982143925022445</v>
      </c>
      <c r="AC100" s="2">
        <f t="shared" si="41"/>
        <v>8.3276962337342664E-2</v>
      </c>
      <c r="AD100" s="2">
        <f t="shared" si="57"/>
        <v>0.33963732415732012</v>
      </c>
      <c r="AE100" s="1">
        <f t="shared" si="58"/>
        <v>6.2259551736768858E-2</v>
      </c>
      <c r="AF100" s="1">
        <f t="shared" si="59"/>
        <v>1.3585492966292807E-2</v>
      </c>
      <c r="AG100" s="1">
        <f t="shared" si="42"/>
        <v>-1.8280401510772104</v>
      </c>
      <c r="AH100" s="1">
        <f t="shared" si="43"/>
        <v>14.888192274619831</v>
      </c>
      <c r="AI100" s="1">
        <f t="shared" si="44"/>
        <v>23.546914697705542</v>
      </c>
      <c r="AJ100" s="1">
        <f t="shared" si="45"/>
        <v>30.89168146986211</v>
      </c>
      <c r="AK100" s="1">
        <f t="shared" si="46"/>
        <v>15.147992794473893</v>
      </c>
      <c r="AL100" s="1">
        <f t="shared" si="47"/>
        <v>33.240693614534329</v>
      </c>
    </row>
    <row r="101" spans="1:38" x14ac:dyDescent="0.3">
      <c r="A101" s="1">
        <v>40</v>
      </c>
      <c r="B101" s="1">
        <v>15</v>
      </c>
      <c r="C101" s="1">
        <v>30</v>
      </c>
      <c r="D101" s="1">
        <v>35</v>
      </c>
      <c r="E101" s="1">
        <v>25</v>
      </c>
      <c r="F101" s="1">
        <f t="shared" si="48"/>
        <v>0.26166666666666666</v>
      </c>
      <c r="G101" s="1">
        <v>98</v>
      </c>
      <c r="H101" s="1">
        <f t="shared" si="49"/>
        <v>1.7104226669544429</v>
      </c>
      <c r="I101" s="1">
        <v>0.2</v>
      </c>
      <c r="J101" s="1">
        <v>0</v>
      </c>
      <c r="K101" s="1">
        <f t="shared" si="50"/>
        <v>0.99026806874157036</v>
      </c>
      <c r="L101" s="1">
        <f t="shared" si="30"/>
        <v>-2.8058397676267317</v>
      </c>
      <c r="M101" s="1">
        <f t="shared" si="31"/>
        <v>1.8522308012800872</v>
      </c>
      <c r="N101" s="1">
        <f t="shared" si="32"/>
        <v>-2.2066740201448365</v>
      </c>
      <c r="O101" s="1">
        <f t="shared" si="51"/>
        <v>0.55957688692809227</v>
      </c>
      <c r="P101" s="1">
        <f t="shared" si="52"/>
        <v>2.0670011484125266</v>
      </c>
      <c r="Q101" s="1">
        <f t="shared" si="33"/>
        <v>-0.40724832072093275</v>
      </c>
      <c r="R101" s="1">
        <f t="shared" si="34"/>
        <v>2.328649546057568</v>
      </c>
      <c r="S101" s="1">
        <f t="shared" si="53"/>
        <v>-0.17488604990407813</v>
      </c>
      <c r="T101" s="1">
        <f t="shared" si="35"/>
        <v>0.78266494651528085</v>
      </c>
      <c r="U101" s="1">
        <f t="shared" si="36"/>
        <v>1.9959853251922013</v>
      </c>
      <c r="V101" s="1">
        <f t="shared" si="54"/>
        <v>0.3921195895765992</v>
      </c>
      <c r="W101" s="1">
        <f t="shared" si="55"/>
        <v>-3.4977209980815625E-2</v>
      </c>
      <c r="X101" s="1">
        <f t="shared" si="37"/>
        <v>7.8423917915319843E-2</v>
      </c>
      <c r="Y101" s="1">
        <f t="shared" si="38"/>
        <v>0.66458314981684607</v>
      </c>
      <c r="Z101" s="2">
        <f t="shared" si="39"/>
        <v>8.3785969015731376E-2</v>
      </c>
      <c r="AA101" s="2">
        <f t="shared" si="56"/>
        <v>1.5538737372082574</v>
      </c>
      <c r="AB101" s="2">
        <f t="shared" si="40"/>
        <v>0.72869767236879979</v>
      </c>
      <c r="AC101" s="2">
        <f t="shared" si="41"/>
        <v>7.1816544870626886E-2</v>
      </c>
      <c r="AD101" s="2">
        <f t="shared" si="57"/>
        <v>0.35097302040628109</v>
      </c>
      <c r="AE101" s="1">
        <f t="shared" si="58"/>
        <v>6.2154949488330308E-2</v>
      </c>
      <c r="AF101" s="1">
        <f t="shared" si="59"/>
        <v>1.4038920816251247E-2</v>
      </c>
      <c r="AG101" s="1">
        <f t="shared" si="42"/>
        <v>-2.0875965144009805</v>
      </c>
      <c r="AH101" s="1">
        <f t="shared" si="43"/>
        <v>14.854021031123555</v>
      </c>
      <c r="AI101" s="1">
        <f t="shared" si="44"/>
        <v>23.336797095325551</v>
      </c>
      <c r="AJ101" s="1">
        <f t="shared" si="45"/>
        <v>30.778851001258136</v>
      </c>
      <c r="AK101" s="1">
        <f t="shared" si="46"/>
        <v>14.945190010474549</v>
      </c>
      <c r="AL101" s="1">
        <f t="shared" si="47"/>
        <v>33.153862101417545</v>
      </c>
    </row>
    <row r="102" spans="1:38" x14ac:dyDescent="0.3">
      <c r="A102" s="1">
        <v>40</v>
      </c>
      <c r="B102" s="1">
        <v>15</v>
      </c>
      <c r="C102" s="1">
        <v>30</v>
      </c>
      <c r="D102" s="1">
        <v>35</v>
      </c>
      <c r="E102" s="1">
        <v>25</v>
      </c>
      <c r="F102" s="1">
        <f t="shared" si="48"/>
        <v>0.26166666666666666</v>
      </c>
      <c r="G102" s="1">
        <v>99</v>
      </c>
      <c r="H102" s="1">
        <f t="shared" si="49"/>
        <v>1.7278759594743862</v>
      </c>
      <c r="I102" s="1">
        <v>0.2</v>
      </c>
      <c r="J102" s="1">
        <v>0</v>
      </c>
      <c r="K102" s="1">
        <f t="shared" si="50"/>
        <v>0.98768834059513777</v>
      </c>
      <c r="L102" s="1">
        <f t="shared" si="30"/>
        <v>-2.8231011317068972</v>
      </c>
      <c r="M102" s="1">
        <f t="shared" si="31"/>
        <v>1.8752459533869745</v>
      </c>
      <c r="N102" s="1">
        <f t="shared" si="32"/>
        <v>-2.2264012933793111</v>
      </c>
      <c r="O102" s="1">
        <f t="shared" si="51"/>
        <v>0.55656888558686091</v>
      </c>
      <c r="P102" s="1">
        <f t="shared" si="52"/>
        <v>2.0738736864504483</v>
      </c>
      <c r="Q102" s="1">
        <f t="shared" si="33"/>
        <v>-0.39565801931497224</v>
      </c>
      <c r="R102" s="1">
        <f t="shared" si="34"/>
        <v>2.3299958953393283</v>
      </c>
      <c r="S102" s="1">
        <f t="shared" si="53"/>
        <v>-0.16981060786690816</v>
      </c>
      <c r="T102" s="1">
        <f t="shared" si="35"/>
        <v>0.78965122983875302</v>
      </c>
      <c r="U102" s="1">
        <f t="shared" si="36"/>
        <v>1.9971393388622827</v>
      </c>
      <c r="V102" s="1">
        <f t="shared" si="54"/>
        <v>0.39539115497499355</v>
      </c>
      <c r="W102" s="1">
        <f t="shared" si="55"/>
        <v>-3.3962121573381632E-2</v>
      </c>
      <c r="X102" s="1">
        <f t="shared" si="37"/>
        <v>7.9078230994998722E-2</v>
      </c>
      <c r="Y102" s="1">
        <f t="shared" si="38"/>
        <v>0.66357462195997818</v>
      </c>
      <c r="Z102" s="2">
        <f t="shared" si="39"/>
        <v>7.0511207067342763E-2</v>
      </c>
      <c r="AA102" s="2">
        <f t="shared" si="56"/>
        <v>1.5512650175326284</v>
      </c>
      <c r="AB102" s="2">
        <f t="shared" si="40"/>
        <v>0.74756049315453099</v>
      </c>
      <c r="AC102" s="2">
        <f t="shared" si="41"/>
        <v>6.0438177486294542E-2</v>
      </c>
      <c r="AD102" s="2">
        <f t="shared" si="57"/>
        <v>0.36235016669687825</v>
      </c>
      <c r="AE102" s="1">
        <f t="shared" si="58"/>
        <v>6.2050600701305143E-2</v>
      </c>
      <c r="AF102" s="1">
        <f t="shared" si="59"/>
        <v>1.4494006667875132E-2</v>
      </c>
      <c r="AG102" s="1">
        <f t="shared" si="42"/>
        <v>-2.3465169756034623</v>
      </c>
      <c r="AH102" s="1">
        <f t="shared" si="43"/>
        <v>14.815325108927066</v>
      </c>
      <c r="AI102" s="1">
        <f t="shared" si="44"/>
        <v>23.125663451009395</v>
      </c>
      <c r="AJ102" s="1">
        <f t="shared" si="45"/>
        <v>30.663606539860893</v>
      </c>
      <c r="AK102" s="1">
        <f t="shared" si="46"/>
        <v>14.741238355864015</v>
      </c>
      <c r="AL102" s="1">
        <f t="shared" si="47"/>
        <v>33.063848822693743</v>
      </c>
    </row>
    <row r="103" spans="1:38" x14ac:dyDescent="0.3">
      <c r="A103" s="1">
        <v>40</v>
      </c>
      <c r="B103" s="1">
        <v>15</v>
      </c>
      <c r="C103" s="1">
        <v>30</v>
      </c>
      <c r="D103" s="1">
        <v>35</v>
      </c>
      <c r="E103" s="1">
        <v>25</v>
      </c>
      <c r="F103" s="1">
        <f t="shared" si="48"/>
        <v>0.26166666666666666</v>
      </c>
      <c r="G103" s="1">
        <v>100</v>
      </c>
      <c r="H103" s="1">
        <f t="shared" si="49"/>
        <v>1.7453292519943295</v>
      </c>
      <c r="I103" s="1">
        <v>0.2</v>
      </c>
      <c r="J103" s="1">
        <v>0</v>
      </c>
      <c r="K103" s="1">
        <f t="shared" si="50"/>
        <v>0.98480775301220802</v>
      </c>
      <c r="L103" s="1">
        <f t="shared" si="30"/>
        <v>-2.840314844333597</v>
      </c>
      <c r="M103" s="1">
        <f t="shared" si="31"/>
        <v>1.8981975702225737</v>
      </c>
      <c r="N103" s="1">
        <f t="shared" si="32"/>
        <v>-2.2460741078098247</v>
      </c>
      <c r="O103" s="1">
        <f t="shared" si="51"/>
        <v>0.55364920653452554</v>
      </c>
      <c r="P103" s="1">
        <f t="shared" si="52"/>
        <v>2.0808020668892748</v>
      </c>
      <c r="Q103" s="1">
        <f t="shared" si="33"/>
        <v>-0.38408494176474539</v>
      </c>
      <c r="R103" s="1">
        <f t="shared" si="34"/>
        <v>2.3311114751842856</v>
      </c>
      <c r="S103" s="1">
        <f t="shared" si="53"/>
        <v>-0.1647647252623908</v>
      </c>
      <c r="T103" s="1">
        <f t="shared" si="35"/>
        <v>0.79627891050131316</v>
      </c>
      <c r="U103" s="1">
        <f t="shared" si="36"/>
        <v>1.9980955501579598</v>
      </c>
      <c r="V103" s="1">
        <f t="shared" si="54"/>
        <v>0.39851893491197815</v>
      </c>
      <c r="W103" s="1">
        <f t="shared" si="55"/>
        <v>-3.2952945052478165E-2</v>
      </c>
      <c r="X103" s="1">
        <f t="shared" si="37"/>
        <v>7.9703786982395636E-2</v>
      </c>
      <c r="Y103" s="1">
        <f t="shared" si="38"/>
        <v>0.66260991652767853</v>
      </c>
      <c r="Z103" s="2">
        <f t="shared" si="39"/>
        <v>5.7343645259673115E-2</v>
      </c>
      <c r="AA103" s="2">
        <f t="shared" si="56"/>
        <v>1.5486706722826715</v>
      </c>
      <c r="AB103" s="2">
        <f t="shared" si="40"/>
        <v>0.76640641721450198</v>
      </c>
      <c r="AC103" s="2">
        <f t="shared" si="41"/>
        <v>4.9151695936862971E-2</v>
      </c>
      <c r="AD103" s="2">
        <f t="shared" si="57"/>
        <v>0.37376517636585799</v>
      </c>
      <c r="AE103" s="1">
        <f t="shared" si="58"/>
        <v>6.1946826891306872E-2</v>
      </c>
      <c r="AF103" s="1">
        <f t="shared" si="59"/>
        <v>1.4950607054634323E-2</v>
      </c>
      <c r="AG103" s="1">
        <f t="shared" si="42"/>
        <v>-2.6047226650039548</v>
      </c>
      <c r="AH103" s="1">
        <f t="shared" si="43"/>
        <v>14.772116295183121</v>
      </c>
      <c r="AI103" s="1">
        <f t="shared" si="44"/>
        <v>22.913621022125255</v>
      </c>
      <c r="AJ103" s="1">
        <f t="shared" si="45"/>
        <v>30.545959690676604</v>
      </c>
      <c r="AK103" s="1">
        <f t="shared" si="46"/>
        <v>14.536239590735544</v>
      </c>
      <c r="AL103" s="1">
        <f t="shared" si="47"/>
        <v>32.9706715385895</v>
      </c>
    </row>
    <row r="104" spans="1:38" x14ac:dyDescent="0.3">
      <c r="A104" s="1">
        <v>40</v>
      </c>
      <c r="B104" s="1">
        <v>15</v>
      </c>
      <c r="C104" s="1">
        <v>30</v>
      </c>
      <c r="D104" s="1">
        <v>35</v>
      </c>
      <c r="E104" s="1">
        <v>25</v>
      </c>
      <c r="F104" s="1">
        <f t="shared" si="48"/>
        <v>0.26166666666666666</v>
      </c>
      <c r="G104" s="1">
        <v>101</v>
      </c>
      <c r="H104" s="1">
        <f t="shared" si="49"/>
        <v>1.7627825445142729</v>
      </c>
      <c r="I104" s="1">
        <v>0.2</v>
      </c>
      <c r="J104" s="1">
        <v>0</v>
      </c>
      <c r="K104" s="1">
        <f t="shared" si="50"/>
        <v>0.98162718344766398</v>
      </c>
      <c r="L104" s="1">
        <f t="shared" si="30"/>
        <v>-2.8574756620432114</v>
      </c>
      <c r="M104" s="1">
        <f t="shared" si="31"/>
        <v>1.9210786605020598</v>
      </c>
      <c r="N104" s="1">
        <f t="shared" si="32"/>
        <v>-2.2656864709065272</v>
      </c>
      <c r="O104" s="1">
        <f t="shared" si="51"/>
        <v>0.55081735143971811</v>
      </c>
      <c r="P104" s="1">
        <f t="shared" si="52"/>
        <v>2.0877837945598698</v>
      </c>
      <c r="Q104" s="1">
        <f t="shared" si="33"/>
        <v>-0.3725282988739308</v>
      </c>
      <c r="R104" s="1">
        <f t="shared" si="34"/>
        <v>2.3319982561349173</v>
      </c>
      <c r="S104" s="1">
        <f t="shared" si="53"/>
        <v>-0.15974638827190368</v>
      </c>
      <c r="T104" s="1">
        <f t="shared" si="35"/>
        <v>0.80254966776253212</v>
      </c>
      <c r="U104" s="1">
        <f t="shared" si="36"/>
        <v>1.998855648115643</v>
      </c>
      <c r="V104" s="1">
        <f t="shared" si="54"/>
        <v>0.40150456513411065</v>
      </c>
      <c r="W104" s="1">
        <f t="shared" si="55"/>
        <v>-3.1949277654380735E-2</v>
      </c>
      <c r="X104" s="1">
        <f t="shared" si="37"/>
        <v>8.0300913026822129E-2</v>
      </c>
      <c r="Y104" s="1">
        <f t="shared" si="38"/>
        <v>0.66169179383578935</v>
      </c>
      <c r="Z104" s="2">
        <f t="shared" si="39"/>
        <v>4.429467703729878E-2</v>
      </c>
      <c r="AA104" s="2">
        <f t="shared" si="56"/>
        <v>1.5460983803220185</v>
      </c>
      <c r="AB104" s="2">
        <f t="shared" si="40"/>
        <v>0.78523181800387054</v>
      </c>
      <c r="AC104" s="2">
        <f t="shared" si="41"/>
        <v>3.7966866031970081E-2</v>
      </c>
      <c r="AD104" s="2">
        <f t="shared" si="57"/>
        <v>0.38521438438742728</v>
      </c>
      <c r="AE104" s="1">
        <f t="shared" si="58"/>
        <v>6.184393521288075E-2</v>
      </c>
      <c r="AF104" s="1">
        <f t="shared" si="59"/>
        <v>1.5408575375497094E-2</v>
      </c>
      <c r="AG104" s="1">
        <f t="shared" si="42"/>
        <v>-2.862134930648172</v>
      </c>
      <c r="AH104" s="1">
        <f t="shared" si="43"/>
        <v>14.72440775171496</v>
      </c>
      <c r="AI104" s="1">
        <f t="shared" si="44"/>
        <v>22.700775614685696</v>
      </c>
      <c r="AJ104" s="1">
        <f t="shared" si="45"/>
        <v>30.425923743849538</v>
      </c>
      <c r="AK104" s="1">
        <f t="shared" si="46"/>
        <v>14.330294197496126</v>
      </c>
      <c r="AL104" s="1">
        <f t="shared" si="47"/>
        <v>32.874349367977409</v>
      </c>
    </row>
    <row r="105" spans="1:38" x14ac:dyDescent="0.3">
      <c r="A105" s="1">
        <v>40</v>
      </c>
      <c r="B105" s="1">
        <v>15</v>
      </c>
      <c r="C105" s="1">
        <v>30</v>
      </c>
      <c r="D105" s="1">
        <v>35</v>
      </c>
      <c r="E105" s="1">
        <v>25</v>
      </c>
      <c r="F105" s="1">
        <f t="shared" si="48"/>
        <v>0.26166666666666666</v>
      </c>
      <c r="G105" s="1">
        <v>102</v>
      </c>
      <c r="H105" s="1">
        <f t="shared" si="49"/>
        <v>1.7802358370342162</v>
      </c>
      <c r="I105" s="1">
        <v>0.2</v>
      </c>
      <c r="J105" s="1">
        <v>0</v>
      </c>
      <c r="K105" s="1">
        <f t="shared" si="50"/>
        <v>0.97814760073380569</v>
      </c>
      <c r="L105" s="1">
        <f t="shared" si="30"/>
        <v>-2.8745783574844257</v>
      </c>
      <c r="M105" s="1">
        <f t="shared" si="31"/>
        <v>1.9438822544236791</v>
      </c>
      <c r="N105" s="1">
        <f t="shared" si="32"/>
        <v>-2.2852324085536297</v>
      </c>
      <c r="O105" s="1">
        <f t="shared" si="51"/>
        <v>0.54807285708986531</v>
      </c>
      <c r="P105" s="1">
        <f t="shared" si="52"/>
        <v>2.0948164023274538</v>
      </c>
      <c r="Q105" s="1">
        <f t="shared" si="33"/>
        <v>-0.36098725481771288</v>
      </c>
      <c r="R105" s="1">
        <f t="shared" si="34"/>
        <v>2.3326584068559786</v>
      </c>
      <c r="S105" s="1">
        <f t="shared" si="53"/>
        <v>-0.15475358661890898</v>
      </c>
      <c r="T105" s="1">
        <f t="shared" si="35"/>
        <v>0.80846532528059512</v>
      </c>
      <c r="U105" s="1">
        <f t="shared" si="36"/>
        <v>1.9994214915908386</v>
      </c>
      <c r="V105" s="1">
        <f t="shared" si="54"/>
        <v>0.40434962246871725</v>
      </c>
      <c r="W105" s="1">
        <f t="shared" si="55"/>
        <v>-3.0950717323781796E-2</v>
      </c>
      <c r="X105" s="1">
        <f t="shared" si="37"/>
        <v>8.0869924493743459E-2</v>
      </c>
      <c r="Y105" s="1">
        <f t="shared" si="38"/>
        <v>0.66082283829440747</v>
      </c>
      <c r="Z105" s="2">
        <f t="shared" si="39"/>
        <v>3.1375611638483791E-2</v>
      </c>
      <c r="AA105" s="2">
        <f t="shared" si="56"/>
        <v>1.5435554748942621</v>
      </c>
      <c r="AB105" s="2">
        <f t="shared" si="40"/>
        <v>0.80403293661550257</v>
      </c>
      <c r="AC105" s="2">
        <f t="shared" si="41"/>
        <v>2.6893381404414662E-2</v>
      </c>
      <c r="AD105" s="2">
        <f t="shared" si="57"/>
        <v>0.39669404942058722</v>
      </c>
      <c r="AE105" s="1">
        <f t="shared" si="58"/>
        <v>6.1742218995770495E-2</v>
      </c>
      <c r="AF105" s="1">
        <f t="shared" si="59"/>
        <v>1.5867761976823491E-2</v>
      </c>
      <c r="AG105" s="1">
        <f t="shared" si="42"/>
        <v>-3.1186753622663903</v>
      </c>
      <c r="AH105" s="1">
        <f t="shared" si="43"/>
        <v>14.672214011007085</v>
      </c>
      <c r="AI105" s="1">
        <f t="shared" si="44"/>
        <v>22.487231577848231</v>
      </c>
      <c r="AJ105" s="1">
        <f t="shared" si="45"/>
        <v>30.303513693829032</v>
      </c>
      <c r="AK105" s="1">
        <f t="shared" si="46"/>
        <v>14.123501366770729</v>
      </c>
      <c r="AL105" s="1">
        <f t="shared" si="47"/>
        <v>32.774902807002306</v>
      </c>
    </row>
    <row r="106" spans="1:38" x14ac:dyDescent="0.3">
      <c r="A106" s="1">
        <v>40</v>
      </c>
      <c r="B106" s="1">
        <v>15</v>
      </c>
      <c r="C106" s="1">
        <v>30</v>
      </c>
      <c r="D106" s="1">
        <v>35</v>
      </c>
      <c r="E106" s="1">
        <v>25</v>
      </c>
      <c r="F106" s="1">
        <f t="shared" si="48"/>
        <v>0.26166666666666666</v>
      </c>
      <c r="G106" s="1">
        <v>103</v>
      </c>
      <c r="H106" s="1">
        <f t="shared" si="49"/>
        <v>1.7976891295541595</v>
      </c>
      <c r="I106" s="1">
        <v>0.2</v>
      </c>
      <c r="J106" s="1">
        <v>0</v>
      </c>
      <c r="K106" s="1">
        <f t="shared" si="50"/>
        <v>0.97437006478523525</v>
      </c>
      <c r="L106" s="1">
        <f t="shared" si="30"/>
        <v>-2.8916177210105314</v>
      </c>
      <c r="M106" s="1">
        <f t="shared" si="31"/>
        <v>1.96660140579182</v>
      </c>
      <c r="N106" s="1">
        <f t="shared" si="32"/>
        <v>-2.3047059668691787</v>
      </c>
      <c r="O106" s="1">
        <f t="shared" si="51"/>
        <v>0.54541529531795596</v>
      </c>
      <c r="P106" s="1">
        <f t="shared" si="52"/>
        <v>2.1018974500674927</v>
      </c>
      <c r="Q106" s="1">
        <f t="shared" si="33"/>
        <v>-0.34946093013655188</v>
      </c>
      <c r="R106" s="1">
        <f t="shared" si="34"/>
        <v>2.3330942926400038</v>
      </c>
      <c r="S106" s="1">
        <f t="shared" si="53"/>
        <v>-0.14978431486415439</v>
      </c>
      <c r="T106" s="1">
        <f t="shared" si="35"/>
        <v>0.8140278482089387</v>
      </c>
      <c r="U106" s="1">
        <f t="shared" si="36"/>
        <v>1.9997951079771468</v>
      </c>
      <c r="V106" s="1">
        <f t="shared" si="54"/>
        <v>0.40705562532971312</v>
      </c>
      <c r="W106" s="1">
        <f t="shared" si="55"/>
        <v>-2.9956862972830879E-2</v>
      </c>
      <c r="X106" s="1">
        <f t="shared" si="37"/>
        <v>8.1411125065942627E-2</v>
      </c>
      <c r="Y106" s="1">
        <f t="shared" si="38"/>
        <v>0.66000546705234053</v>
      </c>
      <c r="Z106" s="2">
        <f t="shared" si="39"/>
        <v>1.8597671201442012E-2</v>
      </c>
      <c r="AA106" s="2">
        <f t="shared" si="56"/>
        <v>1.541048956082101</v>
      </c>
      <c r="AB106" s="2">
        <f t="shared" si="40"/>
        <v>0.82280589100928059</v>
      </c>
      <c r="AC106" s="2">
        <f t="shared" si="41"/>
        <v>1.5940861029807851E-2</v>
      </c>
      <c r="AD106" s="2">
        <f t="shared" si="57"/>
        <v>0.4082003554255253</v>
      </c>
      <c r="AE106" s="1">
        <f t="shared" si="58"/>
        <v>6.1641958243284049E-2</v>
      </c>
      <c r="AF106" s="1">
        <f t="shared" si="59"/>
        <v>1.6328014217021014E-2</v>
      </c>
      <c r="AG106" s="1">
        <f t="shared" si="42"/>
        <v>-3.3742658151579756</v>
      </c>
      <c r="AH106" s="1">
        <f t="shared" si="43"/>
        <v>14.615550971778529</v>
      </c>
      <c r="AI106" s="1">
        <f t="shared" si="44"/>
        <v>22.273091798012096</v>
      </c>
      <c r="AJ106" s="1">
        <f t="shared" si="45"/>
        <v>30.178746256236259</v>
      </c>
      <c r="AK106" s="1">
        <f t="shared" si="46"/>
        <v>13.915958983401879</v>
      </c>
      <c r="AL106" s="1">
        <f t="shared" si="47"/>
        <v>32.672353745671415</v>
      </c>
    </row>
    <row r="107" spans="1:38" x14ac:dyDescent="0.3">
      <c r="A107" s="1">
        <v>40</v>
      </c>
      <c r="B107" s="1">
        <v>15</v>
      </c>
      <c r="C107" s="1">
        <v>30</v>
      </c>
      <c r="D107" s="1">
        <v>35</v>
      </c>
      <c r="E107" s="1">
        <v>25</v>
      </c>
      <c r="F107" s="1">
        <f t="shared" si="48"/>
        <v>0.26166666666666666</v>
      </c>
      <c r="G107" s="1">
        <v>104</v>
      </c>
      <c r="H107" s="1">
        <f t="shared" si="49"/>
        <v>1.8151424220741028</v>
      </c>
      <c r="I107" s="1">
        <v>0.2</v>
      </c>
      <c r="J107" s="1">
        <v>0</v>
      </c>
      <c r="K107" s="1">
        <f t="shared" si="50"/>
        <v>0.97029572627599647</v>
      </c>
      <c r="L107" s="1">
        <f t="shared" si="30"/>
        <v>-2.9085885622663343</v>
      </c>
      <c r="M107" s="1">
        <f t="shared" si="31"/>
        <v>1.9892291941328906</v>
      </c>
      <c r="N107" s="1">
        <f t="shared" si="32"/>
        <v>-2.3241012140186679</v>
      </c>
      <c r="O107" s="1">
        <f t="shared" si="51"/>
        <v>0.54284427290730985</v>
      </c>
      <c r="P107" s="1">
        <f t="shared" si="52"/>
        <v>2.109024523651545</v>
      </c>
      <c r="Q107" s="1">
        <f t="shared" si="33"/>
        <v>-0.33794840458458275</v>
      </c>
      <c r="R107" s="1">
        <f t="shared" si="34"/>
        <v>2.3333084738596859</v>
      </c>
      <c r="S107" s="1">
        <f t="shared" si="53"/>
        <v>-0.14483657363381494</v>
      </c>
      <c r="T107" s="1">
        <f t="shared" si="35"/>
        <v>0.81923934038578194</v>
      </c>
      <c r="U107" s="1">
        <f t="shared" si="36"/>
        <v>1.9999786918797304</v>
      </c>
      <c r="V107" s="1">
        <f t="shared" si="54"/>
        <v>0.40962403435198563</v>
      </c>
      <c r="W107" s="1">
        <f t="shared" si="55"/>
        <v>-2.8967314726762991E-2</v>
      </c>
      <c r="X107" s="1">
        <f t="shared" si="37"/>
        <v>8.1924806870397132E-2</v>
      </c>
      <c r="Y107" s="1">
        <f t="shared" si="38"/>
        <v>0.65924193801442699</v>
      </c>
      <c r="Z107" s="2">
        <f t="shared" si="39"/>
        <v>5.9719875695747326E-3</v>
      </c>
      <c r="AA107" s="2">
        <f t="shared" si="56"/>
        <v>1.5385855023353807</v>
      </c>
      <c r="AB107" s="2">
        <f t="shared" si="40"/>
        <v>0.84154668469770044</v>
      </c>
      <c r="AC107" s="2">
        <f t="shared" si="41"/>
        <v>5.1188464882063744E-3</v>
      </c>
      <c r="AD107" s="2">
        <f t="shared" si="57"/>
        <v>0.41972941289639176</v>
      </c>
      <c r="AE107" s="1">
        <f t="shared" si="58"/>
        <v>6.1543420093415242E-2</v>
      </c>
      <c r="AF107" s="1">
        <f t="shared" si="59"/>
        <v>1.6789176515855674E-2</v>
      </c>
      <c r="AG107" s="1">
        <f t="shared" si="42"/>
        <v>-3.6288284339950168</v>
      </c>
      <c r="AH107" s="1">
        <f t="shared" si="43"/>
        <v>14.554435894139948</v>
      </c>
      <c r="AI107" s="1">
        <f t="shared" si="44"/>
        <v>22.058457692476541</v>
      </c>
      <c r="AJ107" s="1">
        <f t="shared" si="45"/>
        <v>30.051639882498023</v>
      </c>
      <c r="AK107" s="1">
        <f t="shared" si="46"/>
        <v>13.707763612503522</v>
      </c>
      <c r="AL107" s="1">
        <f t="shared" si="47"/>
        <v>32.566725482453911</v>
      </c>
    </row>
    <row r="108" spans="1:38" x14ac:dyDescent="0.3">
      <c r="A108" s="1">
        <v>40</v>
      </c>
      <c r="B108" s="1">
        <v>15</v>
      </c>
      <c r="C108" s="1">
        <v>30</v>
      </c>
      <c r="D108" s="1">
        <v>35</v>
      </c>
      <c r="E108" s="1">
        <v>25</v>
      </c>
      <c r="F108" s="1">
        <f t="shared" si="48"/>
        <v>0.26166666666666666</v>
      </c>
      <c r="G108" s="1">
        <v>105</v>
      </c>
      <c r="H108" s="1">
        <f t="shared" si="49"/>
        <v>1.8325957145940461</v>
      </c>
      <c r="I108" s="1">
        <v>0.2</v>
      </c>
      <c r="J108" s="1">
        <v>0</v>
      </c>
      <c r="K108" s="1">
        <f t="shared" si="50"/>
        <v>0.96592582628906831</v>
      </c>
      <c r="L108" s="1">
        <f t="shared" si="30"/>
        <v>-2.9254857117691873</v>
      </c>
      <c r="M108" s="1">
        <f t="shared" si="31"/>
        <v>2.011758726803361</v>
      </c>
      <c r="N108" s="1">
        <f t="shared" si="32"/>
        <v>-2.3434122420219285</v>
      </c>
      <c r="O108" s="1">
        <f t="shared" si="51"/>
        <v>0.54035943147540078</v>
      </c>
      <c r="P108" s="1">
        <f t="shared" si="52"/>
        <v>2.1161952339452532</v>
      </c>
      <c r="Q108" s="1">
        <f t="shared" si="33"/>
        <v>-0.32644871984341561</v>
      </c>
      <c r="R108" s="1">
        <f t="shared" si="34"/>
        <v>2.3333037043617804</v>
      </c>
      <c r="S108" s="1">
        <f t="shared" si="53"/>
        <v>-0.13990837079338023</v>
      </c>
      <c r="T108" s="1">
        <f t="shared" si="35"/>
        <v>0.82410204160743628</v>
      </c>
      <c r="U108" s="1">
        <f t="shared" si="36"/>
        <v>1.9999746037386696</v>
      </c>
      <c r="V108" s="1">
        <f t="shared" si="54"/>
        <v>0.41205625314786204</v>
      </c>
      <c r="W108" s="1">
        <f t="shared" si="55"/>
        <v>-2.7981674158676046E-2</v>
      </c>
      <c r="X108" s="1">
        <f t="shared" si="37"/>
        <v>8.2411250629572413E-2</v>
      </c>
      <c r="Y108" s="1">
        <f t="shared" si="38"/>
        <v>0.65853435725106124</v>
      </c>
      <c r="Z108" s="2">
        <f t="shared" si="39"/>
        <v>-6.490401218045172E-3</v>
      </c>
      <c r="AA108" s="2">
        <f t="shared" si="56"/>
        <v>1.5361714810843874</v>
      </c>
      <c r="AB108" s="2">
        <f t="shared" si="40"/>
        <v>0.86025121490379086</v>
      </c>
      <c r="AC108" s="2">
        <f t="shared" si="41"/>
        <v>-5.5632010440384017E-3</v>
      </c>
      <c r="AD108" s="2">
        <f t="shared" si="57"/>
        <v>0.4312772597557501</v>
      </c>
      <c r="AE108" s="1">
        <f t="shared" si="58"/>
        <v>6.1446859243375507E-2</v>
      </c>
      <c r="AF108" s="1">
        <f t="shared" si="59"/>
        <v>1.7251090390230008E-2</v>
      </c>
      <c r="AG108" s="1">
        <f t="shared" si="42"/>
        <v>-3.8822856765378129</v>
      </c>
      <c r="AH108" s="1">
        <f t="shared" si="43"/>
        <v>14.488887394336025</v>
      </c>
      <c r="AI108" s="1">
        <f t="shared" si="44"/>
        <v>21.843429202631761</v>
      </c>
      <c r="AJ108" s="1">
        <f t="shared" si="45"/>
        <v>29.922214772308465</v>
      </c>
      <c r="AK108" s="1">
        <f t="shared" si="46"/>
        <v>13.499010485534757</v>
      </c>
      <c r="AL108" s="1">
        <f t="shared" si="47"/>
        <v>32.458042736931333</v>
      </c>
    </row>
    <row r="109" spans="1:38" x14ac:dyDescent="0.3">
      <c r="A109" s="1">
        <v>40</v>
      </c>
      <c r="B109" s="1">
        <v>15</v>
      </c>
      <c r="C109" s="1">
        <v>30</v>
      </c>
      <c r="D109" s="1">
        <v>35</v>
      </c>
      <c r="E109" s="1">
        <v>25</v>
      </c>
      <c r="F109" s="1">
        <f t="shared" si="48"/>
        <v>0.26166666666666666</v>
      </c>
      <c r="G109" s="1">
        <v>106</v>
      </c>
      <c r="H109" s="1">
        <f t="shared" si="49"/>
        <v>1.8500490071139892</v>
      </c>
      <c r="I109" s="1">
        <v>0.2</v>
      </c>
      <c r="J109" s="1">
        <v>0</v>
      </c>
      <c r="K109" s="1">
        <f t="shared" si="50"/>
        <v>0.96126169593831889</v>
      </c>
      <c r="L109" s="1">
        <f t="shared" si="30"/>
        <v>-2.9423040224836656</v>
      </c>
      <c r="M109" s="1">
        <f t="shared" si="31"/>
        <v>2.0341831410893323</v>
      </c>
      <c r="N109" s="1">
        <f t="shared" si="32"/>
        <v>-2.3626331685527608</v>
      </c>
      <c r="O109" s="1">
        <f t="shared" si="51"/>
        <v>0.53796044733757853</v>
      </c>
      <c r="P109" s="1">
        <f t="shared" si="52"/>
        <v>2.1234072158205684</v>
      </c>
      <c r="Q109" s="1">
        <f t="shared" si="33"/>
        <v>-0.31496088211178419</v>
      </c>
      <c r="R109" s="1">
        <f t="shared" si="34"/>
        <v>2.3330829297969049</v>
      </c>
      <c r="S109" s="1">
        <f t="shared" si="53"/>
        <v>-0.13499772257954051</v>
      </c>
      <c r="T109" s="1">
        <f t="shared" si="35"/>
        <v>0.82861832497654953</v>
      </c>
      <c r="U109" s="1">
        <f t="shared" si="36"/>
        <v>1.9997853683973472</v>
      </c>
      <c r="V109" s="1">
        <f t="shared" si="54"/>
        <v>0.41435362918002272</v>
      </c>
      <c r="W109" s="1">
        <f t="shared" si="55"/>
        <v>-2.6999544515908105E-2</v>
      </c>
      <c r="X109" s="1">
        <f t="shared" si="37"/>
        <v>8.287072583600455E-2</v>
      </c>
      <c r="Y109" s="1">
        <f t="shared" si="38"/>
        <v>0.65788468581854553</v>
      </c>
      <c r="Z109" s="2">
        <f t="shared" si="39"/>
        <v>-1.8778554764812605E-2</v>
      </c>
      <c r="AA109" s="2">
        <f t="shared" si="56"/>
        <v>1.533812958454617</v>
      </c>
      <c r="AB109" s="2">
        <f t="shared" si="40"/>
        <v>0.87891528020675225</v>
      </c>
      <c r="AC109" s="2">
        <f t="shared" si="41"/>
        <v>-1.6095904084124979E-2</v>
      </c>
      <c r="AD109" s="2">
        <f t="shared" si="57"/>
        <v>0.4428398619541164</v>
      </c>
      <c r="AE109" s="1">
        <f t="shared" si="58"/>
        <v>6.135251833818469E-2</v>
      </c>
      <c r="AF109" s="1">
        <f t="shared" si="59"/>
        <v>1.771359447816466E-2</v>
      </c>
      <c r="AG109" s="1">
        <f t="shared" si="42"/>
        <v>-4.1345603372549862</v>
      </c>
      <c r="AH109" s="1">
        <f t="shared" si="43"/>
        <v>14.418925439074783</v>
      </c>
      <c r="AI109" s="1">
        <f t="shared" si="44"/>
        <v>21.628104786659367</v>
      </c>
      <c r="AJ109" s="1">
        <f t="shared" si="45"/>
        <v>29.790492883972757</v>
      </c>
      <c r="AK109" s="1">
        <f t="shared" si="46"/>
        <v>13.289793486365042</v>
      </c>
      <c r="AL109" s="1">
        <f t="shared" si="47"/>
        <v>32.346331660536336</v>
      </c>
    </row>
    <row r="110" spans="1:38" x14ac:dyDescent="0.3">
      <c r="A110" s="1">
        <v>40</v>
      </c>
      <c r="B110" s="1">
        <v>15</v>
      </c>
      <c r="C110" s="1">
        <v>30</v>
      </c>
      <c r="D110" s="1">
        <v>35</v>
      </c>
      <c r="E110" s="1">
        <v>25</v>
      </c>
      <c r="F110" s="1">
        <f t="shared" si="48"/>
        <v>0.26166666666666666</v>
      </c>
      <c r="G110" s="1">
        <v>107</v>
      </c>
      <c r="H110" s="1">
        <f t="shared" si="49"/>
        <v>1.8675022996339325</v>
      </c>
      <c r="I110" s="1">
        <v>0.2</v>
      </c>
      <c r="J110" s="1">
        <v>0</v>
      </c>
      <c r="K110" s="1">
        <f t="shared" si="50"/>
        <v>0.95630475596303555</v>
      </c>
      <c r="L110" s="1">
        <f t="shared" si="30"/>
        <v>-2.9590383713894033</v>
      </c>
      <c r="M110" s="1">
        <f t="shared" si="31"/>
        <v>2.0564956062969824</v>
      </c>
      <c r="N110" s="1">
        <f t="shared" si="32"/>
        <v>-2.3817581387307465</v>
      </c>
      <c r="O110" s="1">
        <f t="shared" si="51"/>
        <v>0.53564703135131309</v>
      </c>
      <c r="P110" s="1">
        <f t="shared" si="52"/>
        <v>2.1306581271841822</v>
      </c>
      <c r="Q110" s="1">
        <f t="shared" si="33"/>
        <v>-0.30348386458116738</v>
      </c>
      <c r="R110" s="1">
        <f t="shared" si="34"/>
        <v>2.3326492858793797</v>
      </c>
      <c r="S110" s="1">
        <f t="shared" si="53"/>
        <v>-0.13010265470180091</v>
      </c>
      <c r="T110" s="1">
        <f t="shared" si="35"/>
        <v>0.83279069431675457</v>
      </c>
      <c r="U110" s="1">
        <f t="shared" si="36"/>
        <v>1.9994136736108978</v>
      </c>
      <c r="V110" s="1">
        <f t="shared" si="54"/>
        <v>0.41651745474599688</v>
      </c>
      <c r="W110" s="1">
        <f t="shared" si="55"/>
        <v>-2.6020530940360182E-2</v>
      </c>
      <c r="X110" s="1">
        <f t="shared" si="37"/>
        <v>8.330349094919938E-2</v>
      </c>
      <c r="Y110" s="1">
        <f t="shared" si="38"/>
        <v>0.65729474600810855</v>
      </c>
      <c r="Z110" s="2">
        <f t="shared" si="39"/>
        <v>-3.0881634497376187E-2</v>
      </c>
      <c r="AA110" s="2">
        <f t="shared" si="56"/>
        <v>1.5315157080990662</v>
      </c>
      <c r="AB110" s="2">
        <f t="shared" si="40"/>
        <v>0.89753458769007799</v>
      </c>
      <c r="AC110" s="2">
        <f t="shared" si="41"/>
        <v>-2.6469972426321986E-2</v>
      </c>
      <c r="AD110" s="2">
        <f t="shared" si="57"/>
        <v>0.45441311381623545</v>
      </c>
      <c r="AE110" s="1">
        <f t="shared" si="58"/>
        <v>6.126062832396266E-2</v>
      </c>
      <c r="AF110" s="1">
        <f t="shared" si="59"/>
        <v>1.8176524552649422E-2</v>
      </c>
      <c r="AG110" s="1">
        <f t="shared" si="42"/>
        <v>-4.3855755708410502</v>
      </c>
      <c r="AH110" s="1">
        <f t="shared" si="43"/>
        <v>14.344571339445533</v>
      </c>
      <c r="AI110" s="1">
        <f t="shared" si="44"/>
        <v>21.412581411725078</v>
      </c>
      <c r="AJ110" s="1">
        <f t="shared" si="45"/>
        <v>29.656497942681163</v>
      </c>
      <c r="AK110" s="1">
        <f t="shared" si="46"/>
        <v>13.080205137307905</v>
      </c>
      <c r="AL110" s="1">
        <f t="shared" si="47"/>
        <v>32.231619845413519</v>
      </c>
    </row>
    <row r="111" spans="1:38" x14ac:dyDescent="0.3">
      <c r="A111" s="1">
        <v>40</v>
      </c>
      <c r="B111" s="1">
        <v>15</v>
      </c>
      <c r="C111" s="1">
        <v>30</v>
      </c>
      <c r="D111" s="1">
        <v>35</v>
      </c>
      <c r="E111" s="1">
        <v>25</v>
      </c>
      <c r="F111" s="1">
        <f t="shared" si="48"/>
        <v>0.26166666666666666</v>
      </c>
      <c r="G111" s="1">
        <v>108</v>
      </c>
      <c r="H111" s="1">
        <f t="shared" si="49"/>
        <v>1.8849555921538759</v>
      </c>
      <c r="I111" s="1">
        <v>0.2</v>
      </c>
      <c r="J111" s="1">
        <v>0</v>
      </c>
      <c r="K111" s="1">
        <f t="shared" si="50"/>
        <v>0.95105651629515364</v>
      </c>
      <c r="L111" s="1">
        <f t="shared" si="30"/>
        <v>-2.975683661041614</v>
      </c>
      <c r="M111" s="1">
        <f t="shared" si="31"/>
        <v>2.0786893258332633</v>
      </c>
      <c r="N111" s="1">
        <f t="shared" si="32"/>
        <v>-2.4007813269047014</v>
      </c>
      <c r="O111" s="1">
        <f t="shared" si="51"/>
        <v>0.53341892874139674</v>
      </c>
      <c r="P111" s="1">
        <f t="shared" si="52"/>
        <v>2.1379456480240924</v>
      </c>
      <c r="Q111" s="1">
        <f t="shared" si="33"/>
        <v>-0.29201660980720801</v>
      </c>
      <c r="R111" s="1">
        <f t="shared" si="34"/>
        <v>2.3320060965710079</v>
      </c>
      <c r="S111" s="1">
        <f t="shared" si="53"/>
        <v>-0.12522120342506415</v>
      </c>
      <c r="T111" s="1">
        <f t="shared" si="35"/>
        <v>0.83662178164542644</v>
      </c>
      <c r="U111" s="1">
        <f t="shared" si="36"/>
        <v>1.9988623684894367</v>
      </c>
      <c r="V111" s="1">
        <f t="shared" si="54"/>
        <v>0.41854896807010838</v>
      </c>
      <c r="W111" s="1">
        <f t="shared" si="55"/>
        <v>-2.5044240685012834E-2</v>
      </c>
      <c r="X111" s="1">
        <f t="shared" si="37"/>
        <v>8.3709793614021685E-2</v>
      </c>
      <c r="Y111" s="1">
        <f t="shared" si="38"/>
        <v>0.65676622704066012</v>
      </c>
      <c r="Z111" s="2">
        <f t="shared" si="39"/>
        <v>-4.2788908203193171E-2</v>
      </c>
      <c r="AA111" s="2">
        <f t="shared" si="56"/>
        <v>1.5292852191639457</v>
      </c>
      <c r="AB111" s="2">
        <f t="shared" si="40"/>
        <v>0.91610475960621995</v>
      </c>
      <c r="AC111" s="2">
        <f t="shared" si="41"/>
        <v>-3.6676207031307917E-2</v>
      </c>
      <c r="AD111" s="2">
        <f t="shared" si="57"/>
        <v>0.4659928381741516</v>
      </c>
      <c r="AE111" s="1">
        <f t="shared" si="58"/>
        <v>6.1171408766557842E-2</v>
      </c>
      <c r="AF111" s="1">
        <f t="shared" si="59"/>
        <v>1.8639713526966067E-2</v>
      </c>
      <c r="AG111" s="1">
        <f t="shared" si="42"/>
        <v>-4.63525491562421</v>
      </c>
      <c r="AH111" s="1">
        <f t="shared" si="43"/>
        <v>14.265847744427305</v>
      </c>
      <c r="AI111" s="1">
        <f t="shared" si="44"/>
        <v>21.196954545650453</v>
      </c>
      <c r="AJ111" s="1">
        <f t="shared" si="45"/>
        <v>29.520255446754941</v>
      </c>
      <c r="AK111" s="1">
        <f t="shared" si="46"/>
        <v>12.8703365851059</v>
      </c>
      <c r="AL111" s="1">
        <f t="shared" si="47"/>
        <v>32.113936331431958</v>
      </c>
    </row>
    <row r="112" spans="1:38" x14ac:dyDescent="0.3">
      <c r="A112" s="1">
        <v>40</v>
      </c>
      <c r="B112" s="1">
        <v>15</v>
      </c>
      <c r="C112" s="1">
        <v>30</v>
      </c>
      <c r="D112" s="1">
        <v>35</v>
      </c>
      <c r="E112" s="1">
        <v>25</v>
      </c>
      <c r="F112" s="1">
        <f t="shared" si="48"/>
        <v>0.26166666666666666</v>
      </c>
      <c r="G112" s="1">
        <v>109</v>
      </c>
      <c r="H112" s="1">
        <f t="shared" si="49"/>
        <v>1.9024088846738192</v>
      </c>
      <c r="I112" s="1">
        <v>0.2</v>
      </c>
      <c r="J112" s="1">
        <v>0</v>
      </c>
      <c r="K112" s="1">
        <f t="shared" si="50"/>
        <v>0.94551857559931685</v>
      </c>
      <c r="L112" s="1">
        <f t="shared" si="30"/>
        <v>-2.992234821123823</v>
      </c>
      <c r="M112" s="1">
        <f t="shared" si="31"/>
        <v>2.1007575392762088</v>
      </c>
      <c r="N112" s="1">
        <f t="shared" si="32"/>
        <v>-2.4196969384272267</v>
      </c>
      <c r="O112" s="1">
        <f t="shared" si="51"/>
        <v>0.53127591890633807</v>
      </c>
      <c r="P112" s="1">
        <f t="shared" si="52"/>
        <v>2.1452674794761331</v>
      </c>
      <c r="Q112" s="1">
        <f t="shared" si="33"/>
        <v>-0.28055803198645402</v>
      </c>
      <c r="R112" s="1">
        <f t="shared" si="34"/>
        <v>2.3311568721824463</v>
      </c>
      <c r="S112" s="1">
        <f t="shared" si="53"/>
        <v>-0.12035141664395735</v>
      </c>
      <c r="T112" s="1">
        <f t="shared" si="35"/>
        <v>0.840114344696544</v>
      </c>
      <c r="U112" s="1">
        <f t="shared" si="36"/>
        <v>1.9981344618706673</v>
      </c>
      <c r="V112" s="1">
        <f t="shared" si="54"/>
        <v>0.42044935449940796</v>
      </c>
      <c r="W112" s="1">
        <f t="shared" si="55"/>
        <v>-2.4070283328791471E-2</v>
      </c>
      <c r="X112" s="1">
        <f t="shared" si="37"/>
        <v>8.4089870899881597E-2</v>
      </c>
      <c r="Y112" s="1">
        <f t="shared" si="38"/>
        <v>0.65630069022354809</v>
      </c>
      <c r="Z112" s="2">
        <f t="shared" si="39"/>
        <v>-5.4489754939081814E-2</v>
      </c>
      <c r="AA112" s="2">
        <f t="shared" si="56"/>
        <v>1.5271267034035256</v>
      </c>
      <c r="AB112" s="2">
        <f t="shared" si="40"/>
        <v>0.93462133957122029</v>
      </c>
      <c r="AC112" s="2">
        <f t="shared" si="41"/>
        <v>-4.6705504233498951E-2</v>
      </c>
      <c r="AD112" s="2">
        <f t="shared" si="57"/>
        <v>0.47757478632563133</v>
      </c>
      <c r="AE112" s="1">
        <f t="shared" si="58"/>
        <v>6.1085068136141035E-2</v>
      </c>
      <c r="AF112" s="1">
        <f t="shared" si="59"/>
        <v>1.9102991453025256E-2</v>
      </c>
      <c r="AG112" s="1">
        <f t="shared" si="42"/>
        <v>-4.8835223168573494</v>
      </c>
      <c r="AH112" s="1">
        <f t="shared" si="43"/>
        <v>14.182778633989752</v>
      </c>
      <c r="AI112" s="1">
        <f t="shared" si="44"/>
        <v>20.981318148055685</v>
      </c>
      <c r="AJ112" s="1">
        <f t="shared" si="45"/>
        <v>29.381792671900126</v>
      </c>
      <c r="AK112" s="1">
        <f t="shared" si="46"/>
        <v>12.660277586853965</v>
      </c>
      <c r="AL112" s="1">
        <f t="shared" si="47"/>
        <v>31.993311611375322</v>
      </c>
    </row>
    <row r="113" spans="1:38" x14ac:dyDescent="0.3">
      <c r="A113" s="1">
        <v>40</v>
      </c>
      <c r="B113" s="1">
        <v>15</v>
      </c>
      <c r="C113" s="1">
        <v>30</v>
      </c>
      <c r="D113" s="1">
        <v>35</v>
      </c>
      <c r="E113" s="1">
        <v>25</v>
      </c>
      <c r="F113" s="1">
        <f t="shared" si="48"/>
        <v>0.26166666666666666</v>
      </c>
      <c r="G113" s="1">
        <v>110</v>
      </c>
      <c r="H113" s="1">
        <f t="shared" si="49"/>
        <v>1.9198621771937625</v>
      </c>
      <c r="I113" s="1">
        <v>0.2</v>
      </c>
      <c r="J113" s="1">
        <v>0</v>
      </c>
      <c r="K113" s="1">
        <f t="shared" si="50"/>
        <v>0.93969262078590843</v>
      </c>
      <c r="L113" s="1">
        <f t="shared" si="30"/>
        <v>-3.0086868099923354</v>
      </c>
      <c r="M113" s="1">
        <f t="shared" si="31"/>
        <v>2.1226935244342249</v>
      </c>
      <c r="N113" s="1">
        <f t="shared" si="32"/>
        <v>-2.4384992114198116</v>
      </c>
      <c r="O113" s="1">
        <f t="shared" si="51"/>
        <v>0.5292178152060012</v>
      </c>
      <c r="P113" s="1">
        <f t="shared" si="52"/>
        <v>2.1526213429122634</v>
      </c>
      <c r="Q113" s="1">
        <f t="shared" si="33"/>
        <v>-0.2691070191476822</v>
      </c>
      <c r="R113" s="1">
        <f t="shared" si="34"/>
        <v>2.3301053073855598</v>
      </c>
      <c r="S113" s="1">
        <f t="shared" si="53"/>
        <v>-0.11549135495924322</v>
      </c>
      <c r="T113" s="1">
        <f t="shared" si="35"/>
        <v>0.84327126448588208</v>
      </c>
      <c r="U113" s="1">
        <f t="shared" si="36"/>
        <v>1.9972331206161942</v>
      </c>
      <c r="V113" s="1">
        <f t="shared" si="54"/>
        <v>0.42221974780075383</v>
      </c>
      <c r="W113" s="1">
        <f t="shared" si="55"/>
        <v>-2.3098270991848645E-2</v>
      </c>
      <c r="X113" s="1">
        <f t="shared" si="37"/>
        <v>8.4443949560150777E-2</v>
      </c>
      <c r="Y113" s="1">
        <f t="shared" si="38"/>
        <v>0.655899573584805</v>
      </c>
      <c r="Z113" s="2">
        <f t="shared" si="39"/>
        <v>-6.5973670325037564E-2</v>
      </c>
      <c r="AA113" s="2">
        <f t="shared" si="56"/>
        <v>1.5250451014597153</v>
      </c>
      <c r="AB113" s="2">
        <f t="shared" si="40"/>
        <v>0.9530797983020256</v>
      </c>
      <c r="AC113" s="2">
        <f t="shared" si="41"/>
        <v>-5.6548860278603619E-2</v>
      </c>
      <c r="AD113" s="2">
        <f t="shared" si="57"/>
        <v>0.48915463785512597</v>
      </c>
      <c r="AE113" s="1">
        <f t="shared" si="58"/>
        <v>6.100180405838862E-2</v>
      </c>
      <c r="AF113" s="1">
        <f t="shared" si="59"/>
        <v>1.9566185514205043E-2</v>
      </c>
      <c r="AG113" s="1">
        <f t="shared" si="42"/>
        <v>-5.130302149885031</v>
      </c>
      <c r="AH113" s="1">
        <f t="shared" si="43"/>
        <v>14.095389311788626</v>
      </c>
      <c r="AI113" s="1">
        <f t="shared" si="44"/>
        <v>20.765764660969683</v>
      </c>
      <c r="AJ113" s="1">
        <f t="shared" si="45"/>
        <v>29.24113867349897</v>
      </c>
      <c r="AK113" s="1">
        <f t="shared" si="46"/>
        <v>12.45011649585385</v>
      </c>
      <c r="AL113" s="1">
        <f t="shared" si="47"/>
        <v>31.869777634331729</v>
      </c>
    </row>
    <row r="114" spans="1:38" x14ac:dyDescent="0.3">
      <c r="A114" s="1">
        <v>40</v>
      </c>
      <c r="B114" s="1">
        <v>15</v>
      </c>
      <c r="C114" s="1">
        <v>30</v>
      </c>
      <c r="D114" s="1">
        <v>35</v>
      </c>
      <c r="E114" s="1">
        <v>25</v>
      </c>
      <c r="F114" s="1">
        <f t="shared" si="48"/>
        <v>0.26166666666666666</v>
      </c>
      <c r="G114" s="1">
        <v>111</v>
      </c>
      <c r="H114" s="1">
        <f t="shared" si="49"/>
        <v>1.9373154697137058</v>
      </c>
      <c r="I114" s="1">
        <v>0.2</v>
      </c>
      <c r="J114" s="1">
        <v>0</v>
      </c>
      <c r="K114" s="1">
        <f t="shared" si="50"/>
        <v>0.93358042649720174</v>
      </c>
      <c r="L114" s="1">
        <f t="shared" si="30"/>
        <v>-3.0250346162119666</v>
      </c>
      <c r="M114" s="1">
        <f t="shared" si="31"/>
        <v>2.144490599393734</v>
      </c>
      <c r="N114" s="1">
        <f t="shared" si="32"/>
        <v>-2.457182418527962</v>
      </c>
      <c r="O114" s="1">
        <f t="shared" si="51"/>
        <v>0.52724446473036768</v>
      </c>
      <c r="P114" s="1">
        <f t="shared" si="52"/>
        <v>2.1600049790523692</v>
      </c>
      <c r="Q114" s="1">
        <f t="shared" si="33"/>
        <v>-0.25766243526678889</v>
      </c>
      <c r="R114" s="1">
        <f t="shared" si="34"/>
        <v>2.3288552791299164</v>
      </c>
      <c r="S114" s="1">
        <f t="shared" si="53"/>
        <v>-0.11063909276623413</v>
      </c>
      <c r="T114" s="1">
        <f t="shared" si="35"/>
        <v>0.84609554291098299</v>
      </c>
      <c r="U114" s="1">
        <f t="shared" si="36"/>
        <v>1.996161667825644</v>
      </c>
      <c r="V114" s="1">
        <f t="shared" si="54"/>
        <v>0.42386123155676475</v>
      </c>
      <c r="W114" s="1">
        <f t="shared" si="55"/>
        <v>-2.2127818553246827E-2</v>
      </c>
      <c r="X114" s="1">
        <f t="shared" si="37"/>
        <v>8.4772246311352953E-2</v>
      </c>
      <c r="Y114" s="1">
        <f t="shared" si="38"/>
        <v>0.65556419599959925</v>
      </c>
      <c r="Z114" s="2">
        <f t="shared" si="39"/>
        <v>-7.7230272237575309E-2</v>
      </c>
      <c r="AA114" s="2">
        <f t="shared" si="56"/>
        <v>1.5230450883219031</v>
      </c>
      <c r="AB114" s="2">
        <f t="shared" si="40"/>
        <v>0.97147553890857141</v>
      </c>
      <c r="AC114" s="2">
        <f t="shared" si="41"/>
        <v>-6.6197376203635305E-2</v>
      </c>
      <c r="AD114" s="2">
        <f t="shared" si="57"/>
        <v>0.50072800035321374</v>
      </c>
      <c r="AE114" s="1">
        <f t="shared" si="58"/>
        <v>6.0921803532876136E-2</v>
      </c>
      <c r="AF114" s="1">
        <f t="shared" si="59"/>
        <v>2.0029120014128553E-2</v>
      </c>
      <c r="AG114" s="1">
        <f t="shared" si="42"/>
        <v>-5.3755192431795038</v>
      </c>
      <c r="AH114" s="1">
        <f t="shared" si="43"/>
        <v>14.003706397458027</v>
      </c>
      <c r="AI114" s="1">
        <f t="shared" si="44"/>
        <v>20.550384998906992</v>
      </c>
      <c r="AJ114" s="1">
        <f t="shared" si="45"/>
        <v>29.098324286962949</v>
      </c>
      <c r="AK114" s="1">
        <f t="shared" si="46"/>
        <v>12.239940247396003</v>
      </c>
      <c r="AL114" s="1">
        <f t="shared" si="47"/>
        <v>31.743367807301603</v>
      </c>
    </row>
    <row r="115" spans="1:38" x14ac:dyDescent="0.3">
      <c r="A115" s="1">
        <v>40</v>
      </c>
      <c r="B115" s="1">
        <v>15</v>
      </c>
      <c r="C115" s="1">
        <v>30</v>
      </c>
      <c r="D115" s="1">
        <v>35</v>
      </c>
      <c r="E115" s="1">
        <v>25</v>
      </c>
      <c r="F115" s="1">
        <f t="shared" si="48"/>
        <v>0.26166666666666666</v>
      </c>
      <c r="G115" s="1">
        <v>112</v>
      </c>
      <c r="H115" s="1">
        <f t="shared" si="49"/>
        <v>1.9547687622336491</v>
      </c>
      <c r="I115" s="1">
        <v>0.2</v>
      </c>
      <c r="J115" s="1">
        <v>0</v>
      </c>
      <c r="K115" s="1">
        <f t="shared" si="50"/>
        <v>0.92718385456678742</v>
      </c>
      <c r="L115" s="1">
        <f t="shared" si="30"/>
        <v>-3.0412732600825785</v>
      </c>
      <c r="M115" s="1">
        <f t="shared" si="31"/>
        <v>2.1661421245545496</v>
      </c>
      <c r="N115" s="1">
        <f t="shared" si="32"/>
        <v>-2.4757408686658042</v>
      </c>
      <c r="O115" s="1">
        <f t="shared" si="51"/>
        <v>0.52535574804913099</v>
      </c>
      <c r="P115" s="1">
        <f t="shared" si="52"/>
        <v>2.1674161471012674</v>
      </c>
      <c r="Q115" s="1">
        <f t="shared" si="33"/>
        <v>-0.24622312231399135</v>
      </c>
      <c r="R115" s="1">
        <f t="shared" si="34"/>
        <v>2.3274108444563337</v>
      </c>
      <c r="S115" s="1">
        <f t="shared" si="53"/>
        <v>-0.10579271936472706</v>
      </c>
      <c r="T115" s="1">
        <f t="shared" si="35"/>
        <v>0.84859030037862138</v>
      </c>
      <c r="U115" s="1">
        <f t="shared" si="36"/>
        <v>1.9949235809625712</v>
      </c>
      <c r="V115" s="1">
        <f t="shared" si="54"/>
        <v>0.42537484065889269</v>
      </c>
      <c r="W115" s="1">
        <f t="shared" si="55"/>
        <v>-2.1158543872945412E-2</v>
      </c>
      <c r="X115" s="1">
        <f t="shared" si="37"/>
        <v>8.5074968131778547E-2</v>
      </c>
      <c r="Y115" s="1">
        <f t="shared" si="38"/>
        <v>0.65529576082287311</v>
      </c>
      <c r="Z115" s="2">
        <f t="shared" si="39"/>
        <v>-8.8249306916780512E-2</v>
      </c>
      <c r="AA115" s="2">
        <f t="shared" si="56"/>
        <v>1.5211310779826137</v>
      </c>
      <c r="AB115" s="2">
        <f t="shared" si="40"/>
        <v>0.98980390175207655</v>
      </c>
      <c r="AC115" s="2">
        <f t="shared" si="41"/>
        <v>-7.5642263071526106E-2</v>
      </c>
      <c r="AD115" s="2">
        <f t="shared" si="57"/>
        <v>0.51229040906924828</v>
      </c>
      <c r="AE115" s="1">
        <f t="shared" si="58"/>
        <v>6.084524311930456E-2</v>
      </c>
      <c r="AF115" s="1">
        <f t="shared" si="59"/>
        <v>2.0491616362769936E-2</v>
      </c>
      <c r="AG115" s="1">
        <f t="shared" si="42"/>
        <v>-5.6190989012386812</v>
      </c>
      <c r="AH115" s="1">
        <f t="shared" si="43"/>
        <v>13.90775781850181</v>
      </c>
      <c r="AI115" s="1">
        <f t="shared" si="44"/>
        <v>20.335268538416241</v>
      </c>
      <c r="AJ115" s="1">
        <f t="shared" si="45"/>
        <v>28.953382126166154</v>
      </c>
      <c r="AK115" s="1">
        <f t="shared" si="46"/>
        <v>12.029834344470077</v>
      </c>
      <c r="AL115" s="1">
        <f t="shared" si="47"/>
        <v>31.614116995038252</v>
      </c>
    </row>
    <row r="116" spans="1:38" x14ac:dyDescent="0.3">
      <c r="A116" s="1">
        <v>40</v>
      </c>
      <c r="B116" s="1">
        <v>15</v>
      </c>
      <c r="C116" s="1">
        <v>30</v>
      </c>
      <c r="D116" s="1">
        <v>35</v>
      </c>
      <c r="E116" s="1">
        <v>25</v>
      </c>
      <c r="F116" s="1">
        <f t="shared" si="48"/>
        <v>0.26166666666666666</v>
      </c>
      <c r="G116" s="1">
        <v>113</v>
      </c>
      <c r="H116" s="1">
        <f t="shared" si="49"/>
        <v>1.9722220547535925</v>
      </c>
      <c r="I116" s="1">
        <v>0.2</v>
      </c>
      <c r="J116" s="1">
        <v>0</v>
      </c>
      <c r="K116" s="1">
        <f t="shared" si="50"/>
        <v>0.92050485345244026</v>
      </c>
      <c r="L116" s="1">
        <f t="shared" si="30"/>
        <v>-3.0573977951559401</v>
      </c>
      <c r="M116" s="1">
        <f t="shared" si="31"/>
        <v>2.187641504652365</v>
      </c>
      <c r="N116" s="1">
        <f t="shared" si="32"/>
        <v>-2.4941689087496459</v>
      </c>
      <c r="O116" s="1">
        <f t="shared" si="51"/>
        <v>0.52355157894165782</v>
      </c>
      <c r="P116" s="1">
        <f t="shared" si="52"/>
        <v>2.1748526239126114</v>
      </c>
      <c r="Q116" s="1">
        <f t="shared" si="33"/>
        <v>-0.23478790224183821</v>
      </c>
      <c r="R116" s="1">
        <f t="shared" si="34"/>
        <v>2.3257762382001066</v>
      </c>
      <c r="S116" s="1">
        <f t="shared" si="53"/>
        <v>-0.10095034009958674</v>
      </c>
      <c r="T116" s="1">
        <f t="shared" si="35"/>
        <v>0.85075877345264206</v>
      </c>
      <c r="U116" s="1">
        <f t="shared" si="36"/>
        <v>1.993522489885807</v>
      </c>
      <c r="V116" s="1">
        <f t="shared" si="54"/>
        <v>0.42676156289632589</v>
      </c>
      <c r="W116" s="1">
        <f t="shared" si="55"/>
        <v>-2.0190068019917351E-2</v>
      </c>
      <c r="X116" s="1">
        <f t="shared" si="37"/>
        <v>8.5352312579265177E-2</v>
      </c>
      <c r="Y116" s="1">
        <f t="shared" si="38"/>
        <v>0.6550953590414319</v>
      </c>
      <c r="Z116" s="2">
        <f t="shared" si="39"/>
        <v>-9.9020655501116023E-2</v>
      </c>
      <c r="AA116" s="2">
        <f t="shared" si="56"/>
        <v>1.5193072273045889</v>
      </c>
      <c r="AB116" s="2">
        <f t="shared" si="40"/>
        <v>1.0080601688803976</v>
      </c>
      <c r="AC116" s="2">
        <f t="shared" si="41"/>
        <v>-8.4874847572384615E-2</v>
      </c>
      <c r="AD116" s="2">
        <f t="shared" si="57"/>
        <v>0.52383732653088577</v>
      </c>
      <c r="AE116" s="1">
        <f t="shared" si="58"/>
        <v>6.0772289092183567E-2</v>
      </c>
      <c r="AF116" s="1">
        <f t="shared" si="59"/>
        <v>2.0953493061235434E-2</v>
      </c>
      <c r="AG116" s="1">
        <f t="shared" si="42"/>
        <v>-5.8609669273391063</v>
      </c>
      <c r="AH116" s="1">
        <f t="shared" si="43"/>
        <v>13.807572801786604</v>
      </c>
      <c r="AI116" s="1">
        <f t="shared" si="44"/>
        <v>20.120503107107023</v>
      </c>
      <c r="AJ116" s="1">
        <f t="shared" si="45"/>
        <v>28.806346579971894</v>
      </c>
      <c r="AK116" s="1">
        <f t="shared" si="46"/>
        <v>11.819882843409349</v>
      </c>
      <c r="AL116" s="1">
        <f t="shared" si="47"/>
        <v>31.482061518132106</v>
      </c>
    </row>
    <row r="117" spans="1:38" x14ac:dyDescent="0.3">
      <c r="A117" s="1">
        <v>40</v>
      </c>
      <c r="B117" s="1">
        <v>15</v>
      </c>
      <c r="C117" s="1">
        <v>30</v>
      </c>
      <c r="D117" s="1">
        <v>35</v>
      </c>
      <c r="E117" s="1">
        <v>25</v>
      </c>
      <c r="F117" s="1">
        <f t="shared" si="48"/>
        <v>0.26166666666666666</v>
      </c>
      <c r="G117" s="1">
        <v>114</v>
      </c>
      <c r="H117" s="1">
        <f t="shared" si="49"/>
        <v>1.9896753472735358</v>
      </c>
      <c r="I117" s="1">
        <v>0.2</v>
      </c>
      <c r="J117" s="1">
        <v>0</v>
      </c>
      <c r="K117" s="1">
        <f t="shared" si="50"/>
        <v>0.91354545764260087</v>
      </c>
      <c r="L117" s="1">
        <f t="shared" si="30"/>
        <v>-3.0734033097424667</v>
      </c>
      <c r="M117" s="1">
        <f t="shared" si="31"/>
        <v>2.2089821907677338</v>
      </c>
      <c r="N117" s="1">
        <f t="shared" si="32"/>
        <v>-2.5124609254199619</v>
      </c>
      <c r="O117" s="1">
        <f t="shared" si="51"/>
        <v>0.52183190410671842</v>
      </c>
      <c r="P117" s="1">
        <f t="shared" si="52"/>
        <v>2.1823122031813633</v>
      </c>
      <c r="Q117" s="1">
        <f t="shared" si="33"/>
        <v>-0.22335557892231006</v>
      </c>
      <c r="R117" s="1">
        <f t="shared" si="34"/>
        <v>2.3239558705763672</v>
      </c>
      <c r="S117" s="1">
        <f t="shared" si="53"/>
        <v>-9.6110077540721706E-2</v>
      </c>
      <c r="T117" s="1">
        <f t="shared" si="35"/>
        <v>0.85260431251527802</v>
      </c>
      <c r="U117" s="1">
        <f t="shared" si="36"/>
        <v>1.9919621747797436</v>
      </c>
      <c r="V117" s="1">
        <f t="shared" si="54"/>
        <v>0.42802234063985312</v>
      </c>
      <c r="W117" s="1">
        <f t="shared" si="55"/>
        <v>-1.9222015508144341E-2</v>
      </c>
      <c r="X117" s="1">
        <f t="shared" si="37"/>
        <v>8.5604468127970623E-2</v>
      </c>
      <c r="Y117" s="1">
        <f t="shared" si="38"/>
        <v>0.65496397195810818</v>
      </c>
      <c r="Z117" s="2">
        <f t="shared" si="39"/>
        <v>-0.10953434100376636</v>
      </c>
      <c r="AA117" s="2">
        <f t="shared" si="56"/>
        <v>1.5175774391151955</v>
      </c>
      <c r="AB117" s="2">
        <f t="shared" si="40"/>
        <v>1.0262395680507215</v>
      </c>
      <c r="AC117" s="2">
        <f t="shared" si="41"/>
        <v>-9.3886578003228527E-2</v>
      </c>
      <c r="AD117" s="2">
        <f t="shared" si="57"/>
        <v>0.53536414216311456</v>
      </c>
      <c r="AE117" s="1">
        <f t="shared" si="58"/>
        <v>6.070309756460783E-2</v>
      </c>
      <c r="AF117" s="1">
        <f t="shared" si="59"/>
        <v>2.1414565686524587E-2</v>
      </c>
      <c r="AG117" s="1">
        <f t="shared" si="42"/>
        <v>-6.1010496461370041</v>
      </c>
      <c r="AH117" s="1">
        <f t="shared" si="43"/>
        <v>13.703181864639014</v>
      </c>
      <c r="AI117" s="1">
        <f t="shared" si="44"/>
        <v>19.906174972166184</v>
      </c>
      <c r="AJ117" s="1">
        <f t="shared" si="45"/>
        <v>28.657253806860126</v>
      </c>
      <c r="AK117" s="1">
        <f t="shared" si="46"/>
        <v>11.610168339477731</v>
      </c>
      <c r="AL117" s="1">
        <f t="shared" si="47"/>
        <v>31.347239149346439</v>
      </c>
    </row>
    <row r="118" spans="1:38" x14ac:dyDescent="0.3">
      <c r="A118" s="1">
        <v>40</v>
      </c>
      <c r="B118" s="1">
        <v>15</v>
      </c>
      <c r="C118" s="1">
        <v>30</v>
      </c>
      <c r="D118" s="1">
        <v>35</v>
      </c>
      <c r="E118" s="1">
        <v>25</v>
      </c>
      <c r="F118" s="1">
        <f t="shared" si="48"/>
        <v>0.26166666666666666</v>
      </c>
      <c r="G118" s="1">
        <v>115</v>
      </c>
      <c r="H118" s="1">
        <f t="shared" si="49"/>
        <v>2.0071286397934789</v>
      </c>
      <c r="I118" s="1">
        <v>0.2</v>
      </c>
      <c r="J118" s="1">
        <v>0</v>
      </c>
      <c r="K118" s="1">
        <f t="shared" si="50"/>
        <v>0.90630778703665005</v>
      </c>
      <c r="L118" s="1">
        <f t="shared" si="30"/>
        <v>-3.0892849284073658</v>
      </c>
      <c r="M118" s="1">
        <f t="shared" si="31"/>
        <v>2.2301576823209324</v>
      </c>
      <c r="N118" s="1">
        <f t="shared" si="32"/>
        <v>-2.5306113467512752</v>
      </c>
      <c r="O118" s="1">
        <f t="shared" si="51"/>
        <v>0.52019670285121211</v>
      </c>
      <c r="P118" s="1">
        <f t="shared" si="52"/>
        <v>2.1897926946664685</v>
      </c>
      <c r="Q118" s="1">
        <f t="shared" si="33"/>
        <v>-0.21192494004106388</v>
      </c>
      <c r="R118" s="1">
        <f t="shared" si="34"/>
        <v>2.3219543246397203</v>
      </c>
      <c r="S118" s="1">
        <f t="shared" si="53"/>
        <v>-9.1270072710817274E-2</v>
      </c>
      <c r="T118" s="1">
        <f t="shared" si="35"/>
        <v>0.85413037943525982</v>
      </c>
      <c r="U118" s="1">
        <f t="shared" si="36"/>
        <v>1.9902465639769042</v>
      </c>
      <c r="V118" s="1">
        <f t="shared" si="54"/>
        <v>0.42915807262017791</v>
      </c>
      <c r="W118" s="1">
        <f t="shared" si="55"/>
        <v>-1.8254014542163455E-2</v>
      </c>
      <c r="X118" s="1">
        <f t="shared" si="37"/>
        <v>8.5831614524035593E-2</v>
      </c>
      <c r="Y118" s="1">
        <f t="shared" si="38"/>
        <v>0.65490247342000873</v>
      </c>
      <c r="Z118" s="2">
        <f t="shared" si="39"/>
        <v>-0.11978053574396333</v>
      </c>
      <c r="AA118" s="2">
        <f t="shared" si="56"/>
        <v>1.5159453645443348</v>
      </c>
      <c r="AB118" s="2">
        <f t="shared" si="40"/>
        <v>1.0443372763493783</v>
      </c>
      <c r="AC118" s="2">
        <f t="shared" si="41"/>
        <v>-0.1026690306376824</v>
      </c>
      <c r="AD118" s="2">
        <f t="shared" si="57"/>
        <v>0.54686617193841225</v>
      </c>
      <c r="AE118" s="1">
        <f t="shared" si="58"/>
        <v>6.0637814581773405E-2</v>
      </c>
      <c r="AF118" s="1">
        <f t="shared" si="59"/>
        <v>2.1874646877536496E-2</v>
      </c>
      <c r="AG118" s="1">
        <f t="shared" si="42"/>
        <v>-6.33927392611049</v>
      </c>
      <c r="AH118" s="1">
        <f t="shared" si="43"/>
        <v>13.594616805549752</v>
      </c>
      <c r="AI118" s="1">
        <f t="shared" si="44"/>
        <v>19.69236882837814</v>
      </c>
      <c r="AJ118" s="1">
        <f t="shared" si="45"/>
        <v>28.506141727658836</v>
      </c>
      <c r="AK118" s="1">
        <f t="shared" si="46"/>
        <v>11.400771952412441</v>
      </c>
      <c r="AL118" s="1">
        <f t="shared" si="47"/>
        <v>31.209689108208678</v>
      </c>
    </row>
    <row r="119" spans="1:38" x14ac:dyDescent="0.3">
      <c r="A119" s="1">
        <v>40</v>
      </c>
      <c r="B119" s="1">
        <v>15</v>
      </c>
      <c r="C119" s="1">
        <v>30</v>
      </c>
      <c r="D119" s="1">
        <v>35</v>
      </c>
      <c r="E119" s="1">
        <v>25</v>
      </c>
      <c r="F119" s="1">
        <f t="shared" si="48"/>
        <v>0.26166666666666666</v>
      </c>
      <c r="G119" s="1">
        <v>116</v>
      </c>
      <c r="H119" s="1">
        <f t="shared" si="49"/>
        <v>2.0245819323134224</v>
      </c>
      <c r="I119" s="1">
        <v>0.2</v>
      </c>
      <c r="J119" s="1">
        <v>0</v>
      </c>
      <c r="K119" s="1">
        <f t="shared" si="50"/>
        <v>0.89879404629916693</v>
      </c>
      <c r="L119" s="1">
        <f t="shared" si="30"/>
        <v>-3.1050378134557439</v>
      </c>
      <c r="M119" s="1">
        <f t="shared" si="31"/>
        <v>2.2511615290521032</v>
      </c>
      <c r="N119" s="1">
        <f t="shared" si="32"/>
        <v>-2.5486146439494215</v>
      </c>
      <c r="O119" s="1">
        <f t="shared" si="51"/>
        <v>0.51864598675699325</v>
      </c>
      <c r="P119" s="1">
        <f t="shared" si="52"/>
        <v>2.1972919234454027</v>
      </c>
      <c r="Q119" s="1">
        <f t="shared" si="33"/>
        <v>-0.20049475895668512</v>
      </c>
      <c r="R119" s="1">
        <f t="shared" si="34"/>
        <v>2.3197763536101177</v>
      </c>
      <c r="S119" s="1">
        <f t="shared" si="53"/>
        <v>-8.6428486368812285E-2</v>
      </c>
      <c r="T119" s="1">
        <f t="shared" si="35"/>
        <v>0.85534054523617487</v>
      </c>
      <c r="U119" s="1">
        <f t="shared" si="36"/>
        <v>1.9883797316658149</v>
      </c>
      <c r="V119" s="1">
        <f t="shared" si="54"/>
        <v>0.43016961580049495</v>
      </c>
      <c r="W119" s="1">
        <f t="shared" si="55"/>
        <v>-1.7285697273762456E-2</v>
      </c>
      <c r="X119" s="1">
        <f t="shared" si="37"/>
        <v>8.6033923160099002E-2</v>
      </c>
      <c r="Y119" s="1">
        <f t="shared" si="38"/>
        <v>0.65491163160232035</v>
      </c>
      <c r="Z119" s="2">
        <f t="shared" si="39"/>
        <v>-0.12974956924625775</v>
      </c>
      <c r="AA119" s="2">
        <f t="shared" si="56"/>
        <v>1.5144144046225796</v>
      </c>
      <c r="AB119" s="2">
        <f t="shared" si="40"/>
        <v>1.0623484234180773</v>
      </c>
      <c r="AC119" s="2">
        <f t="shared" si="41"/>
        <v>-0.11121391649679258</v>
      </c>
      <c r="AD119" s="2">
        <f t="shared" si="57"/>
        <v>0.55833865808875549</v>
      </c>
      <c r="AE119" s="1">
        <f t="shared" si="58"/>
        <v>6.0576576184903197E-2</v>
      </c>
      <c r="AF119" s="1">
        <f t="shared" si="59"/>
        <v>2.2333546323550224E-2</v>
      </c>
      <c r="AG119" s="1">
        <f t="shared" si="42"/>
        <v>-6.5755672018361624</v>
      </c>
      <c r="AH119" s="1">
        <f t="shared" si="43"/>
        <v>13.481910694487503</v>
      </c>
      <c r="AI119" s="1">
        <f t="shared" si="44"/>
        <v>19.479167785665933</v>
      </c>
      <c r="AJ119" s="1">
        <f t="shared" si="45"/>
        <v>28.353050016376532</v>
      </c>
      <c r="AK119" s="1">
        <f t="shared" si="46"/>
        <v>11.191773311938572</v>
      </c>
      <c r="AL119" s="1">
        <f t="shared" si="47"/>
        <v>31.069452053858321</v>
      </c>
    </row>
    <row r="120" spans="1:38" x14ac:dyDescent="0.3">
      <c r="A120" s="1">
        <v>40</v>
      </c>
      <c r="B120" s="1">
        <v>15</v>
      </c>
      <c r="C120" s="1">
        <v>30</v>
      </c>
      <c r="D120" s="1">
        <v>35</v>
      </c>
      <c r="E120" s="1">
        <v>25</v>
      </c>
      <c r="F120" s="1">
        <f t="shared" si="48"/>
        <v>0.26166666666666666</v>
      </c>
      <c r="G120" s="1">
        <v>117</v>
      </c>
      <c r="H120" s="1">
        <f t="shared" si="49"/>
        <v>2.0420352248333655</v>
      </c>
      <c r="I120" s="1">
        <v>0.2</v>
      </c>
      <c r="J120" s="1">
        <v>0</v>
      </c>
      <c r="K120" s="1">
        <f t="shared" si="50"/>
        <v>0.8910065241883679</v>
      </c>
      <c r="L120" s="1">
        <f t="shared" si="30"/>
        <v>-3.1206571664062133</v>
      </c>
      <c r="M120" s="1">
        <f t="shared" si="31"/>
        <v>2.271987332986062</v>
      </c>
      <c r="N120" s="1">
        <f t="shared" si="32"/>
        <v>-2.5664653330356724</v>
      </c>
      <c r="O120" s="1">
        <f t="shared" si="51"/>
        <v>0.51717979932475122</v>
      </c>
      <c r="P120" s="1">
        <f t="shared" si="52"/>
        <v>2.2048077292022126</v>
      </c>
      <c r="Q120" s="1">
        <f t="shared" si="33"/>
        <v>-0.18906379653260497</v>
      </c>
      <c r="R120" s="1">
        <f t="shared" si="34"/>
        <v>2.3174268780566893</v>
      </c>
      <c r="S120" s="1">
        <f t="shared" si="53"/>
        <v>-8.1583500356717645E-2</v>
      </c>
      <c r="T120" s="1">
        <f t="shared" si="35"/>
        <v>0.85623848775875921</v>
      </c>
      <c r="U120" s="1">
        <f t="shared" si="36"/>
        <v>1.9863658954771626</v>
      </c>
      <c r="V120" s="1">
        <f t="shared" si="54"/>
        <v>0.43105778734339101</v>
      </c>
      <c r="W120" s="1">
        <f t="shared" si="55"/>
        <v>-1.6316700071343528E-2</v>
      </c>
      <c r="X120" s="1">
        <f t="shared" si="37"/>
        <v>8.6211557468678202E-2</v>
      </c>
      <c r="Y120" s="1">
        <f t="shared" si="38"/>
        <v>0.65499211035867166</v>
      </c>
      <c r="Z120" s="2">
        <f t="shared" si="39"/>
        <v>-0.13943193662009298</v>
      </c>
      <c r="AA120" s="2">
        <f t="shared" si="56"/>
        <v>1.5129877111568684</v>
      </c>
      <c r="AB120" s="2">
        <f t="shared" si="40"/>
        <v>1.0802680942954863</v>
      </c>
      <c r="AC120" s="2">
        <f t="shared" si="41"/>
        <v>-0.1195130885315081</v>
      </c>
      <c r="AD120" s="2">
        <f t="shared" si="57"/>
        <v>0.56977676890922291</v>
      </c>
      <c r="AE120" s="1">
        <f t="shared" si="58"/>
        <v>6.0519508446274746E-2</v>
      </c>
      <c r="AF120" s="1">
        <f t="shared" si="59"/>
        <v>2.2791070756368922E-2</v>
      </c>
      <c r="AG120" s="1">
        <f t="shared" si="42"/>
        <v>-6.8098574960932003</v>
      </c>
      <c r="AH120" s="1">
        <f t="shared" si="43"/>
        <v>13.365097862825518</v>
      </c>
      <c r="AI120" s="1">
        <f t="shared" si="44"/>
        <v>19.266653356174132</v>
      </c>
      <c r="AJ120" s="1">
        <f t="shared" si="45"/>
        <v>28.198020089129564</v>
      </c>
      <c r="AK120" s="1">
        <f t="shared" si="46"/>
        <v>10.983250543275574</v>
      </c>
      <c r="AL120" s="1">
        <f t="shared" si="47"/>
        <v>30.926570076149495</v>
      </c>
    </row>
    <row r="121" spans="1:38" x14ac:dyDescent="0.3">
      <c r="A121" s="1">
        <v>40</v>
      </c>
      <c r="B121" s="1">
        <v>15</v>
      </c>
      <c r="C121" s="1">
        <v>30</v>
      </c>
      <c r="D121" s="1">
        <v>35</v>
      </c>
      <c r="E121" s="1">
        <v>25</v>
      </c>
      <c r="F121" s="1">
        <f t="shared" si="48"/>
        <v>0.26166666666666666</v>
      </c>
      <c r="G121" s="1">
        <v>118</v>
      </c>
      <c r="H121" s="1">
        <f t="shared" si="49"/>
        <v>2.0594885173533091</v>
      </c>
      <c r="I121" s="1">
        <v>0.2</v>
      </c>
      <c r="J121" s="1">
        <v>0</v>
      </c>
      <c r="K121" s="1">
        <f t="shared" si="50"/>
        <v>0.88294759285892688</v>
      </c>
      <c r="L121" s="1">
        <f t="shared" si="30"/>
        <v>-3.1361382294525573</v>
      </c>
      <c r="M121" s="1">
        <f t="shared" si="31"/>
        <v>2.292628750381188</v>
      </c>
      <c r="N121" s="1">
        <f t="shared" si="32"/>
        <v>-2.5841579765172087</v>
      </c>
      <c r="O121" s="1">
        <f t="shared" si="51"/>
        <v>0.51579821559378214</v>
      </c>
      <c r="P121" s="1">
        <f t="shared" si="52"/>
        <v>2.2123379655507227</v>
      </c>
      <c r="Q121" s="1">
        <f t="shared" si="33"/>
        <v>-0.17763080294915157</v>
      </c>
      <c r="R121" s="1">
        <f t="shared" si="34"/>
        <v>2.3149109829310475</v>
      </c>
      <c r="S121" s="1">
        <f t="shared" si="53"/>
        <v>-7.6733319016976873E-2</v>
      </c>
      <c r="T121" s="1">
        <f t="shared" si="35"/>
        <v>0.85682798931092918</v>
      </c>
      <c r="U121" s="1">
        <f t="shared" si="36"/>
        <v>1.9842094139408972</v>
      </c>
      <c r="V121" s="1">
        <f t="shared" si="54"/>
        <v>0.43182336667235022</v>
      </c>
      <c r="W121" s="1">
        <f t="shared" si="55"/>
        <v>-1.5346663803395375E-2</v>
      </c>
      <c r="X121" s="1">
        <f t="shared" si="37"/>
        <v>8.6364673334470052E-2</v>
      </c>
      <c r="Y121" s="1">
        <f t="shared" si="38"/>
        <v>0.65514447014866684</v>
      </c>
      <c r="Z121" s="2">
        <f t="shared" si="39"/>
        <v>-0.14881830743126639</v>
      </c>
      <c r="AA121" s="2">
        <f t="shared" si="56"/>
        <v>1.511668186901955</v>
      </c>
      <c r="AB121" s="2">
        <f t="shared" si="40"/>
        <v>1.0980913318827326</v>
      </c>
      <c r="AC121" s="2">
        <f t="shared" si="41"/>
        <v>-0.12755854922679999</v>
      </c>
      <c r="AD121" s="2">
        <f t="shared" si="57"/>
        <v>0.58117559868206481</v>
      </c>
      <c r="AE121" s="1">
        <f t="shared" si="58"/>
        <v>6.0466727476078216E-2</v>
      </c>
      <c r="AF121" s="1">
        <f t="shared" si="59"/>
        <v>2.3247023947282598E-2</v>
      </c>
      <c r="AG121" s="1">
        <f t="shared" si="42"/>
        <v>-7.0420734417883635</v>
      </c>
      <c r="AH121" s="1">
        <f t="shared" si="43"/>
        <v>13.244213892883904</v>
      </c>
      <c r="AI121" s="1">
        <f t="shared" si="44"/>
        <v>19.05490544091629</v>
      </c>
      <c r="AJ121" s="1">
        <f t="shared" si="45"/>
        <v>28.041095091152236</v>
      </c>
      <c r="AK121" s="1">
        <f t="shared" si="46"/>
        <v>10.775280252658764</v>
      </c>
      <c r="AL121" s="1">
        <f t="shared" si="47"/>
        <v>30.781086685003125</v>
      </c>
    </row>
    <row r="122" spans="1:38" x14ac:dyDescent="0.3">
      <c r="A122" s="1">
        <v>40</v>
      </c>
      <c r="B122" s="1">
        <v>15</v>
      </c>
      <c r="C122" s="1">
        <v>30</v>
      </c>
      <c r="D122" s="1">
        <v>35</v>
      </c>
      <c r="E122" s="1">
        <v>25</v>
      </c>
      <c r="F122" s="1">
        <f t="shared" si="48"/>
        <v>0.26166666666666666</v>
      </c>
      <c r="G122" s="1">
        <v>119</v>
      </c>
      <c r="H122" s="1">
        <f t="shared" si="49"/>
        <v>2.0769418098732522</v>
      </c>
      <c r="I122" s="1">
        <v>0.2</v>
      </c>
      <c r="J122" s="1">
        <v>0</v>
      </c>
      <c r="K122" s="1">
        <f t="shared" si="50"/>
        <v>0.87461970713939585</v>
      </c>
      <c r="L122" s="1">
        <f t="shared" si="30"/>
        <v>-3.1514762869130033</v>
      </c>
      <c r="M122" s="1">
        <f t="shared" si="31"/>
        <v>2.3130794936617827</v>
      </c>
      <c r="N122" s="1">
        <f t="shared" si="32"/>
        <v>-2.6016871850434327</v>
      </c>
      <c r="O122" s="1">
        <f t="shared" si="51"/>
        <v>0.51450134173635464</v>
      </c>
      <c r="P122" s="1">
        <f t="shared" si="52"/>
        <v>2.219880499394538</v>
      </c>
      <c r="Q122" s="1">
        <f t="shared" si="33"/>
        <v>-0.16619451950303088</v>
      </c>
      <c r="R122" s="1">
        <f t="shared" si="34"/>
        <v>2.3122339144413835</v>
      </c>
      <c r="S122" s="1">
        <f t="shared" si="53"/>
        <v>-7.1876170687160817E-2</v>
      </c>
      <c r="T122" s="1">
        <f t="shared" si="35"/>
        <v>0.8571129342995687</v>
      </c>
      <c r="U122" s="1">
        <f t="shared" si="36"/>
        <v>1.9819147838069007</v>
      </c>
      <c r="V122" s="1">
        <f t="shared" si="54"/>
        <v>0.43246709762828928</v>
      </c>
      <c r="W122" s="1">
        <f t="shared" si="55"/>
        <v>-1.4375234137432163E-2</v>
      </c>
      <c r="X122" s="1">
        <f t="shared" si="37"/>
        <v>8.6493419525657866E-2</v>
      </c>
      <c r="Y122" s="1">
        <f t="shared" si="38"/>
        <v>0.65536916855288674</v>
      </c>
      <c r="Z122" s="2">
        <f t="shared" si="39"/>
        <v>-0.15789953507592991</v>
      </c>
      <c r="AA122" s="2">
        <f t="shared" si="56"/>
        <v>1.5104584850467784</v>
      </c>
      <c r="AB122" s="2">
        <f t="shared" si="40"/>
        <v>1.1158131390411454</v>
      </c>
      <c r="AC122" s="2">
        <f t="shared" si="41"/>
        <v>-0.13534245863651118</v>
      </c>
      <c r="AD122" s="2">
        <f t="shared" si="57"/>
        <v>0.59253016774911516</v>
      </c>
      <c r="AE122" s="1">
        <f t="shared" si="58"/>
        <v>6.0418339401871149E-2</v>
      </c>
      <c r="AF122" s="1">
        <f t="shared" si="59"/>
        <v>2.370120670996461E-2</v>
      </c>
      <c r="AG122" s="1">
        <f t="shared" si="42"/>
        <v>-7.2721443036950548</v>
      </c>
      <c r="AH122" s="1">
        <f t="shared" si="43"/>
        <v>13.119295607090939</v>
      </c>
      <c r="AI122" s="1">
        <f t="shared" si="44"/>
        <v>18.844002316014105</v>
      </c>
      <c r="AJ122" s="1">
        <f t="shared" si="45"/>
        <v>27.882319881874672</v>
      </c>
      <c r="AK122" s="1">
        <f t="shared" si="46"/>
        <v>10.567937512902631</v>
      </c>
      <c r="AL122" s="1">
        <f t="shared" si="47"/>
        <v>30.633046798000912</v>
      </c>
    </row>
    <row r="123" spans="1:38" x14ac:dyDescent="0.3">
      <c r="A123" s="1">
        <v>40</v>
      </c>
      <c r="B123" s="1">
        <v>15</v>
      </c>
      <c r="C123" s="1">
        <v>30</v>
      </c>
      <c r="D123" s="1">
        <v>35</v>
      </c>
      <c r="E123" s="1">
        <v>25</v>
      </c>
      <c r="F123" s="1">
        <f t="shared" si="48"/>
        <v>0.26166666666666666</v>
      </c>
      <c r="G123" s="1">
        <v>120</v>
      </c>
      <c r="H123" s="1">
        <f t="shared" si="49"/>
        <v>2.0943951023931953</v>
      </c>
      <c r="I123" s="1">
        <v>0.2</v>
      </c>
      <c r="J123" s="1">
        <v>0</v>
      </c>
      <c r="K123" s="1">
        <f t="shared" si="50"/>
        <v>0.86602540378443871</v>
      </c>
      <c r="L123" s="1">
        <f t="shared" si="30"/>
        <v>-3.1666666666666661</v>
      </c>
      <c r="M123" s="1">
        <f t="shared" si="31"/>
        <v>2.333333333333333</v>
      </c>
      <c r="N123" s="1">
        <f t="shared" si="32"/>
        <v>-2.6190476190476186</v>
      </c>
      <c r="O123" s="1">
        <f t="shared" si="51"/>
        <v>0.51328931462526861</v>
      </c>
      <c r="P123" s="1">
        <f t="shared" si="52"/>
        <v>2.2274332103255303</v>
      </c>
      <c r="Q123" s="1">
        <f t="shared" si="33"/>
        <v>-0.15475368040134296</v>
      </c>
      <c r="R123" s="1">
        <f t="shared" si="34"/>
        <v>2.3094010767585025</v>
      </c>
      <c r="S123" s="1">
        <f t="shared" si="53"/>
        <v>-6.7010309278350527E-2</v>
      </c>
      <c r="T123" s="1">
        <f t="shared" si="35"/>
        <v>0.85709730683820751</v>
      </c>
      <c r="U123" s="1">
        <f t="shared" si="36"/>
        <v>1.9794866372215749</v>
      </c>
      <c r="V123" s="1">
        <f t="shared" si="54"/>
        <v>0.43298969072164939</v>
      </c>
      <c r="W123" s="1">
        <f t="shared" si="55"/>
        <v>-1.3402061855670106E-2</v>
      </c>
      <c r="X123" s="1">
        <f t="shared" si="37"/>
        <v>8.6597938144329881E-2</v>
      </c>
      <c r="Y123" s="1">
        <f t="shared" si="38"/>
        <v>0.65566656038544624</v>
      </c>
      <c r="Z123" s="2">
        <f t="shared" si="39"/>
        <v>-0.16666666666666669</v>
      </c>
      <c r="AA123" s="2">
        <f t="shared" si="56"/>
        <v>1.5093610080361513</v>
      </c>
      <c r="AB123" s="2">
        <f t="shared" si="40"/>
        <v>1.1334284803303825</v>
      </c>
      <c r="AC123" s="2">
        <f t="shared" si="41"/>
        <v>-0.14285714285714213</v>
      </c>
      <c r="AD123" s="2">
        <f t="shared" si="57"/>
        <v>0.60383542275950219</v>
      </c>
      <c r="AE123" s="1">
        <f t="shared" si="58"/>
        <v>6.0374440321446059E-2</v>
      </c>
      <c r="AF123" s="1">
        <f t="shared" si="59"/>
        <v>2.4153416910380091E-2</v>
      </c>
      <c r="AG123" s="1">
        <f t="shared" si="42"/>
        <v>-7.4999999999999964</v>
      </c>
      <c r="AH123" s="1">
        <f t="shared" si="43"/>
        <v>12.99038105676658</v>
      </c>
      <c r="AI123" s="1">
        <f t="shared" si="44"/>
        <v>18.634020618556715</v>
      </c>
      <c r="AJ123" s="1">
        <f t="shared" si="45"/>
        <v>27.721741018048281</v>
      </c>
      <c r="AK123" s="1">
        <f t="shared" si="46"/>
        <v>10.361295849035567</v>
      </c>
      <c r="AL123" s="1">
        <f t="shared" si="47"/>
        <v>30.482496726211057</v>
      </c>
    </row>
    <row r="124" spans="1:38" x14ac:dyDescent="0.3">
      <c r="A124" s="1">
        <v>40</v>
      </c>
      <c r="B124" s="1">
        <v>15</v>
      </c>
      <c r="C124" s="1">
        <v>30</v>
      </c>
      <c r="D124" s="1">
        <v>35</v>
      </c>
      <c r="E124" s="1">
        <v>25</v>
      </c>
      <c r="F124" s="1">
        <f t="shared" si="48"/>
        <v>0.26166666666666666</v>
      </c>
      <c r="G124" s="1">
        <v>121</v>
      </c>
      <c r="H124" s="1">
        <f t="shared" si="49"/>
        <v>2.1118483949131388</v>
      </c>
      <c r="I124" s="1">
        <v>0.2</v>
      </c>
      <c r="J124" s="1">
        <v>0</v>
      </c>
      <c r="K124" s="1">
        <f t="shared" si="50"/>
        <v>0.85716730070211233</v>
      </c>
      <c r="L124" s="1">
        <f t="shared" si="30"/>
        <v>-3.1817047415767208</v>
      </c>
      <c r="M124" s="1">
        <f t="shared" si="31"/>
        <v>2.3533840998800724</v>
      </c>
      <c r="N124" s="1">
        <f t="shared" si="32"/>
        <v>-2.6362339903733951</v>
      </c>
      <c r="O124" s="1">
        <f t="shared" si="51"/>
        <v>0.51216230137309127</v>
      </c>
      <c r="P124" s="1">
        <f t="shared" si="52"/>
        <v>2.2349939900624616</v>
      </c>
      <c r="Q124" s="1">
        <f t="shared" si="33"/>
        <v>-0.14330701455707495</v>
      </c>
      <c r="R124" s="1">
        <f t="shared" si="34"/>
        <v>2.3064180285447811</v>
      </c>
      <c r="S124" s="1">
        <f t="shared" si="53"/>
        <v>-6.2134015943108779E-2</v>
      </c>
      <c r="T124" s="1">
        <f t="shared" si="35"/>
        <v>0.85678518832492134</v>
      </c>
      <c r="U124" s="1">
        <f t="shared" si="36"/>
        <v>1.9769297387526699</v>
      </c>
      <c r="V124" s="1">
        <f t="shared" si="54"/>
        <v>0.43339182548060812</v>
      </c>
      <c r="W124" s="1">
        <f t="shared" si="55"/>
        <v>-1.2426803188621757E-2</v>
      </c>
      <c r="X124" s="1">
        <f t="shared" si="37"/>
        <v>8.6678365096121632E-2</v>
      </c>
      <c r="Y124" s="1">
        <f t="shared" si="38"/>
        <v>0.65603689741407123</v>
      </c>
      <c r="Z124" s="2">
        <f t="shared" si="39"/>
        <v>-0.17511095343883554</v>
      </c>
      <c r="AA124" s="2">
        <f t="shared" si="56"/>
        <v>1.5083779057495383</v>
      </c>
      <c r="AB124" s="2">
        <f t="shared" si="40"/>
        <v>1.15093228339498</v>
      </c>
      <c r="AC124" s="2">
        <f t="shared" si="41"/>
        <v>-0.15009510294757322</v>
      </c>
      <c r="AD124" s="2">
        <f t="shared" si="57"/>
        <v>0.61508623711854526</v>
      </c>
      <c r="AE124" s="1">
        <f t="shared" si="58"/>
        <v>6.0335116229981542E-2</v>
      </c>
      <c r="AF124" s="1">
        <f t="shared" si="59"/>
        <v>2.4603449484741816E-2</v>
      </c>
      <c r="AG124" s="1">
        <f t="shared" si="42"/>
        <v>-7.7255711236508144</v>
      </c>
      <c r="AH124" s="1">
        <f t="shared" si="43"/>
        <v>12.857509510531685</v>
      </c>
      <c r="AI124" s="1">
        <f t="shared" si="44"/>
        <v>18.42503533211293</v>
      </c>
      <c r="AJ124" s="1">
        <f t="shared" si="45"/>
        <v>27.559406734895884</v>
      </c>
      <c r="AK124" s="1">
        <f t="shared" si="46"/>
        <v>10.155427224039068</v>
      </c>
      <c r="AL124" s="1">
        <f t="shared" si="47"/>
        <v>30.329484158232837</v>
      </c>
    </row>
    <row r="125" spans="1:38" x14ac:dyDescent="0.3">
      <c r="A125" s="1">
        <v>40</v>
      </c>
      <c r="B125" s="1">
        <v>15</v>
      </c>
      <c r="C125" s="1">
        <v>30</v>
      </c>
      <c r="D125" s="1">
        <v>35</v>
      </c>
      <c r="E125" s="1">
        <v>25</v>
      </c>
      <c r="F125" s="1">
        <f t="shared" si="48"/>
        <v>0.26166666666666666</v>
      </c>
      <c r="G125" s="1">
        <v>122</v>
      </c>
      <c r="H125" s="1">
        <f t="shared" si="49"/>
        <v>2.1293016874330819</v>
      </c>
      <c r="I125" s="1">
        <v>0.2</v>
      </c>
      <c r="J125" s="1">
        <v>0</v>
      </c>
      <c r="K125" s="1">
        <f t="shared" si="50"/>
        <v>0.84804809615642607</v>
      </c>
      <c r="L125" s="1">
        <f t="shared" si="30"/>
        <v>-3.1965859308998712</v>
      </c>
      <c r="M125" s="1">
        <f t="shared" si="31"/>
        <v>2.3732256856442731</v>
      </c>
      <c r="N125" s="1">
        <f t="shared" si="32"/>
        <v>-2.653241063885567</v>
      </c>
      <c r="O125" s="1">
        <f t="shared" si="51"/>
        <v>0.51112049884146027</v>
      </c>
      <c r="P125" s="1">
        <f t="shared" si="52"/>
        <v>2.2425607419314333</v>
      </c>
      <c r="Q125" s="1">
        <f t="shared" si="33"/>
        <v>-0.13185324739283144</v>
      </c>
      <c r="R125" s="1">
        <f t="shared" si="34"/>
        <v>2.3032904792969133</v>
      </c>
      <c r="S125" s="1">
        <f t="shared" si="53"/>
        <v>-5.72456008384492E-2</v>
      </c>
      <c r="T125" s="1">
        <f t="shared" si="35"/>
        <v>0.85618075498491719</v>
      </c>
      <c r="U125" s="1">
        <f t="shared" si="36"/>
        <v>1.9742489822544973</v>
      </c>
      <c r="V125" s="1">
        <f t="shared" si="54"/>
        <v>0.43367415289595335</v>
      </c>
      <c r="W125" s="1">
        <f t="shared" si="55"/>
        <v>-1.1449120167689841E-2</v>
      </c>
      <c r="X125" s="1">
        <f t="shared" si="37"/>
        <v>8.673483057919068E-2</v>
      </c>
      <c r="Y125" s="1">
        <f t="shared" si="38"/>
        <v>0.65648032769764819</v>
      </c>
      <c r="Z125" s="2">
        <f t="shared" si="39"/>
        <v>-0.18322386168384042</v>
      </c>
      <c r="AA125" s="2">
        <f t="shared" si="56"/>
        <v>1.5075110730603312</v>
      </c>
      <c r="AB125" s="2">
        <f t="shared" si="40"/>
        <v>1.1683194400073611</v>
      </c>
      <c r="AC125" s="2">
        <f t="shared" si="41"/>
        <v>-0.15704902430043433</v>
      </c>
      <c r="AD125" s="2">
        <f t="shared" si="57"/>
        <v>0.62627741166266038</v>
      </c>
      <c r="AE125" s="1">
        <f t="shared" si="58"/>
        <v>6.030044292241326E-2</v>
      </c>
      <c r="AF125" s="1">
        <f t="shared" si="59"/>
        <v>2.5051096466506419E-2</v>
      </c>
      <c r="AG125" s="1">
        <f t="shared" si="42"/>
        <v>-7.948788963498072</v>
      </c>
      <c r="AH125" s="1">
        <f t="shared" si="43"/>
        <v>12.720721442346392</v>
      </c>
      <c r="AI125" s="1">
        <f t="shared" si="44"/>
        <v>18.217119771931202</v>
      </c>
      <c r="AJ125" s="1">
        <f t="shared" si="45"/>
        <v>27.395366925259633</v>
      </c>
      <c r="AK125" s="1">
        <f t="shared" si="46"/>
        <v>9.9504020247273317</v>
      </c>
      <c r="AL125" s="1">
        <f t="shared" si="47"/>
        <v>30.174058142445617</v>
      </c>
    </row>
    <row r="126" spans="1:38" x14ac:dyDescent="0.3">
      <c r="A126" s="1">
        <v>40</v>
      </c>
      <c r="B126" s="1">
        <v>15</v>
      </c>
      <c r="C126" s="1">
        <v>30</v>
      </c>
      <c r="D126" s="1">
        <v>35</v>
      </c>
      <c r="E126" s="1">
        <v>25</v>
      </c>
      <c r="F126" s="1">
        <f t="shared" si="48"/>
        <v>0.26166666666666666</v>
      </c>
      <c r="G126" s="1">
        <v>123</v>
      </c>
      <c r="H126" s="1">
        <f t="shared" si="49"/>
        <v>2.1467549799530254</v>
      </c>
      <c r="I126" s="1">
        <v>0.2</v>
      </c>
      <c r="J126" s="1">
        <v>0</v>
      </c>
      <c r="K126" s="1">
        <f t="shared" si="50"/>
        <v>0.83867056794542394</v>
      </c>
      <c r="L126" s="1">
        <f t="shared" si="30"/>
        <v>-3.2113057016816935</v>
      </c>
      <c r="M126" s="1">
        <f t="shared" si="31"/>
        <v>2.3928520466867029</v>
      </c>
      <c r="N126" s="1">
        <f t="shared" si="32"/>
        <v>-2.6700636590647928</v>
      </c>
      <c r="O126" s="1">
        <f t="shared" si="51"/>
        <v>0.5101641331187543</v>
      </c>
      <c r="P126" s="1">
        <f t="shared" si="52"/>
        <v>2.2501313803898606</v>
      </c>
      <c r="Q126" s="1">
        <f t="shared" si="33"/>
        <v>-0.12039110265939168</v>
      </c>
      <c r="R126" s="1">
        <f t="shared" si="34"/>
        <v>2.3000242854932011</v>
      </c>
      <c r="S126" s="1">
        <f t="shared" si="53"/>
        <v>-5.2343404988689439E-2</v>
      </c>
      <c r="T126" s="1">
        <f t="shared" si="35"/>
        <v>0.85528827537243479</v>
      </c>
      <c r="U126" s="1">
        <f t="shared" si="36"/>
        <v>1.9714493875656025</v>
      </c>
      <c r="V126" s="1">
        <f t="shared" si="54"/>
        <v>0.43383729796308251</v>
      </c>
      <c r="W126" s="1">
        <f t="shared" si="55"/>
        <v>-1.0468680997737888E-2</v>
      </c>
      <c r="X126" s="1">
        <f t="shared" si="37"/>
        <v>8.6767459592616503E-2</v>
      </c>
      <c r="Y126" s="1">
        <f t="shared" si="38"/>
        <v>0.65699689455130117</v>
      </c>
      <c r="Z126" s="2">
        <f t="shared" si="39"/>
        <v>-0.19099708421418371</v>
      </c>
      <c r="AA126" s="2">
        <f t="shared" si="56"/>
        <v>1.5067621468008476</v>
      </c>
      <c r="AB126" s="2">
        <f t="shared" si="40"/>
        <v>1.1855848067754324</v>
      </c>
      <c r="AC126" s="2">
        <f t="shared" si="41"/>
        <v>-0.16371178646929962</v>
      </c>
      <c r="AD126" s="2">
        <f t="shared" si="57"/>
        <v>0.63740367558391964</v>
      </c>
      <c r="AE126" s="1">
        <f t="shared" si="58"/>
        <v>6.0270485872033916E-2</v>
      </c>
      <c r="AF126" s="1">
        <f t="shared" si="59"/>
        <v>2.5496147023356789E-2</v>
      </c>
      <c r="AG126" s="1">
        <f t="shared" si="42"/>
        <v>-8.1695855252254059</v>
      </c>
      <c r="AH126" s="1">
        <f t="shared" si="43"/>
        <v>12.580058519181359</v>
      </c>
      <c r="AI126" s="1">
        <f t="shared" si="44"/>
        <v>18.010345569864985</v>
      </c>
      <c r="AJ126" s="1">
        <f t="shared" si="45"/>
        <v>27.22967311671669</v>
      </c>
      <c r="AK126" s="1">
        <f t="shared" si="46"/>
        <v>9.7462890478061421</v>
      </c>
      <c r="AL126" s="1">
        <f t="shared" si="47"/>
        <v>30.016269067445613</v>
      </c>
    </row>
    <row r="127" spans="1:38" x14ac:dyDescent="0.3">
      <c r="A127" s="1">
        <v>40</v>
      </c>
      <c r="B127" s="1">
        <v>15</v>
      </c>
      <c r="C127" s="1">
        <v>30</v>
      </c>
      <c r="D127" s="1">
        <v>35</v>
      </c>
      <c r="E127" s="1">
        <v>25</v>
      </c>
      <c r="F127" s="1">
        <f t="shared" si="48"/>
        <v>0.26166666666666666</v>
      </c>
      <c r="G127" s="1">
        <v>124</v>
      </c>
      <c r="H127" s="1">
        <f t="shared" si="49"/>
        <v>2.1642082724729685</v>
      </c>
      <c r="I127" s="1">
        <v>0.2</v>
      </c>
      <c r="J127" s="1">
        <v>0</v>
      </c>
      <c r="K127" s="1">
        <f t="shared" si="50"/>
        <v>0.82903757255504174</v>
      </c>
      <c r="L127" s="1">
        <f t="shared" si="30"/>
        <v>-3.2258595701374131</v>
      </c>
      <c r="M127" s="1">
        <f t="shared" si="31"/>
        <v>2.4122572046276622</v>
      </c>
      <c r="N127" s="1">
        <f t="shared" si="32"/>
        <v>-2.6866966515856152</v>
      </c>
      <c r="O127" s="1">
        <f t="shared" si="51"/>
        <v>0.50929345896434464</v>
      </c>
      <c r="P127" s="1">
        <f t="shared" si="52"/>
        <v>2.2577038305956578</v>
      </c>
      <c r="Q127" s="1">
        <f t="shared" si="33"/>
        <v>-0.10891930427550855</v>
      </c>
      <c r="R127" s="1">
        <f t="shared" si="34"/>
        <v>2.2966254465360763</v>
      </c>
      <c r="S127" s="1">
        <f t="shared" si="53"/>
        <v>-4.7425802252512667E-2</v>
      </c>
      <c r="T127" s="1">
        <f t="shared" si="35"/>
        <v>0.85411210782675462</v>
      </c>
      <c r="U127" s="1">
        <f t="shared" si="36"/>
        <v>1.9685360970309222</v>
      </c>
      <c r="V127" s="1">
        <f t="shared" si="54"/>
        <v>0.43388186232143955</v>
      </c>
      <c r="W127" s="1">
        <f t="shared" si="55"/>
        <v>-9.485160450502534E-3</v>
      </c>
      <c r="X127" s="1">
        <f t="shared" si="37"/>
        <v>8.6776372464287918E-2</v>
      </c>
      <c r="Y127" s="1">
        <f t="shared" si="38"/>
        <v>0.65758653514924281</v>
      </c>
      <c r="Z127" s="2">
        <f t="shared" si="39"/>
        <v>-0.1984225523631257</v>
      </c>
      <c r="AA127" s="2">
        <f t="shared" si="56"/>
        <v>1.5061325021602647</v>
      </c>
      <c r="AB127" s="2">
        <f t="shared" si="40"/>
        <v>1.2027232055230614</v>
      </c>
      <c r="AC127" s="2">
        <f t="shared" si="41"/>
        <v>-0.17007647345410792</v>
      </c>
      <c r="AD127" s="2">
        <f t="shared" si="57"/>
        <v>0.64845968762661754</v>
      </c>
      <c r="AE127" s="1">
        <f t="shared" si="58"/>
        <v>6.0245300086410603E-2</v>
      </c>
      <c r="AF127" s="1">
        <f t="shared" si="59"/>
        <v>2.5938387505064706E-2</v>
      </c>
      <c r="AG127" s="1">
        <f t="shared" si="42"/>
        <v>-8.3878935520612004</v>
      </c>
      <c r="AH127" s="1">
        <f t="shared" si="43"/>
        <v>12.435563588325627</v>
      </c>
      <c r="AI127" s="1">
        <f t="shared" si="44"/>
        <v>17.804782659064628</v>
      </c>
      <c r="AJ127" s="1">
        <f t="shared" si="45"/>
        <v>27.06237844663033</v>
      </c>
      <c r="AK127" s="1">
        <f t="shared" si="46"/>
        <v>9.5431554861531929</v>
      </c>
      <c r="AL127" s="1">
        <f t="shared" si="47"/>
        <v>29.856168640652328</v>
      </c>
    </row>
    <row r="128" spans="1:38" x14ac:dyDescent="0.3">
      <c r="A128" s="1">
        <v>40</v>
      </c>
      <c r="B128" s="1">
        <v>15</v>
      </c>
      <c r="C128" s="1">
        <v>30</v>
      </c>
      <c r="D128" s="1">
        <v>35</v>
      </c>
      <c r="E128" s="1">
        <v>25</v>
      </c>
      <c r="F128" s="1">
        <f t="shared" si="48"/>
        <v>0.26166666666666666</v>
      </c>
      <c r="G128" s="1">
        <v>125</v>
      </c>
      <c r="H128" s="1">
        <f t="shared" si="49"/>
        <v>2.1816615649929121</v>
      </c>
      <c r="I128" s="1">
        <v>0.2</v>
      </c>
      <c r="J128" s="1">
        <v>0</v>
      </c>
      <c r="K128" s="1">
        <f t="shared" si="50"/>
        <v>0.81915204428899169</v>
      </c>
      <c r="L128" s="1">
        <f t="shared" si="30"/>
        <v>-3.2402431030177126</v>
      </c>
      <c r="M128" s="1">
        <f t="shared" si="31"/>
        <v>2.4314352484680617</v>
      </c>
      <c r="N128" s="1">
        <f t="shared" si="32"/>
        <v>-2.7031349748773859</v>
      </c>
      <c r="O128" s="1">
        <f t="shared" si="51"/>
        <v>0.50850875921757754</v>
      </c>
      <c r="P128" s="1">
        <f t="shared" si="52"/>
        <v>2.2652760280233406</v>
      </c>
      <c r="Q128" s="1">
        <f t="shared" si="33"/>
        <v>-9.7436578195170931E-2</v>
      </c>
      <c r="R128" s="1">
        <f t="shared" si="34"/>
        <v>2.2931001004805145</v>
      </c>
      <c r="S128" s="1">
        <f t="shared" si="53"/>
        <v>-4.249120139794739E-2</v>
      </c>
      <c r="T128" s="1">
        <f t="shared" si="35"/>
        <v>0.85265669787727272</v>
      </c>
      <c r="U128" s="1">
        <f t="shared" si="36"/>
        <v>1.9655143718404415</v>
      </c>
      <c r="V128" s="1">
        <f t="shared" si="54"/>
        <v>0.43380842699149214</v>
      </c>
      <c r="W128" s="1">
        <f t="shared" si="55"/>
        <v>-8.498240279589479E-3</v>
      </c>
      <c r="X128" s="1">
        <f t="shared" si="37"/>
        <v>8.6761685398298427E-2</v>
      </c>
      <c r="Y128" s="1">
        <f t="shared" si="38"/>
        <v>0.65824907877600602</v>
      </c>
      <c r="Z128" s="2">
        <f t="shared" si="39"/>
        <v>-0.20549244851944315</v>
      </c>
      <c r="AA128" s="2">
        <f t="shared" si="56"/>
        <v>1.5056232485450143</v>
      </c>
      <c r="AB128" s="2">
        <f t="shared" si="40"/>
        <v>1.2197294233520579</v>
      </c>
      <c r="AC128" s="2">
        <f t="shared" si="41"/>
        <v>-0.17613638444523694</v>
      </c>
      <c r="AD128" s="2">
        <f t="shared" si="57"/>
        <v>0.65944003757680691</v>
      </c>
      <c r="AE128" s="1">
        <f t="shared" si="58"/>
        <v>6.0224929941800585E-2</v>
      </c>
      <c r="AF128" s="1">
        <f t="shared" si="59"/>
        <v>2.6377601503072282E-2</v>
      </c>
      <c r="AG128" s="1">
        <f t="shared" si="42"/>
        <v>-8.6036465452656916</v>
      </c>
      <c r="AH128" s="1">
        <f t="shared" si="43"/>
        <v>12.287280664334876</v>
      </c>
      <c r="AI128" s="1">
        <f t="shared" si="44"/>
        <v>17.60049925847942</v>
      </c>
      <c r="AJ128" s="1">
        <f t="shared" si="45"/>
        <v>26.89353763510147</v>
      </c>
      <c r="AK128" s="1">
        <f t="shared" si="46"/>
        <v>9.34106691536436</v>
      </c>
      <c r="AL128" s="1">
        <f t="shared" si="47"/>
        <v>29.693809865065347</v>
      </c>
    </row>
    <row r="129" spans="1:38" x14ac:dyDescent="0.3">
      <c r="A129" s="1">
        <v>40</v>
      </c>
      <c r="B129" s="1">
        <v>15</v>
      </c>
      <c r="C129" s="1">
        <v>30</v>
      </c>
      <c r="D129" s="1">
        <v>35</v>
      </c>
      <c r="E129" s="1">
        <v>25</v>
      </c>
      <c r="F129" s="1">
        <f t="shared" si="48"/>
        <v>0.26166666666666666</v>
      </c>
      <c r="G129" s="1">
        <v>126</v>
      </c>
      <c r="H129" s="1">
        <f t="shared" si="49"/>
        <v>2.1991148575128552</v>
      </c>
      <c r="I129" s="1">
        <v>0.2</v>
      </c>
      <c r="J129" s="1">
        <v>0</v>
      </c>
      <c r="K129" s="1">
        <f t="shared" si="50"/>
        <v>0.80901699437494745</v>
      </c>
      <c r="L129" s="1">
        <f t="shared" si="30"/>
        <v>-3.2544519189591394</v>
      </c>
      <c r="M129" s="1">
        <f t="shared" si="31"/>
        <v>2.4503803363899639</v>
      </c>
      <c r="N129" s="1">
        <f t="shared" si="32"/>
        <v>-2.7193736216675881</v>
      </c>
      <c r="O129" s="1">
        <f t="shared" si="51"/>
        <v>0.50781034416958182</v>
      </c>
      <c r="P129" s="1">
        <f t="shared" si="52"/>
        <v>2.2728459181287528</v>
      </c>
      <c r="Q129" s="1">
        <f t="shared" si="33"/>
        <v>-8.5941654308382742E-2</v>
      </c>
      <c r="R129" s="1">
        <f t="shared" si="34"/>
        <v>2.2894545195390332</v>
      </c>
      <c r="S129" s="1">
        <f t="shared" si="53"/>
        <v>-3.7538048288326138E-2</v>
      </c>
      <c r="T129" s="1">
        <f t="shared" si="35"/>
        <v>0.85092657559275464</v>
      </c>
      <c r="U129" s="1">
        <f t="shared" si="36"/>
        <v>1.9623895881763143</v>
      </c>
      <c r="V129" s="1">
        <f t="shared" si="54"/>
        <v>0.43361755520907386</v>
      </c>
      <c r="W129" s="1">
        <f t="shared" si="55"/>
        <v>-7.507609657665228E-3</v>
      </c>
      <c r="X129" s="1">
        <f t="shared" si="37"/>
        <v>8.6723511041814777E-2</v>
      </c>
      <c r="Y129" s="1">
        <f t="shared" si="38"/>
        <v>0.65898424473711148</v>
      </c>
      <c r="Z129" s="2">
        <f t="shared" si="39"/>
        <v>-0.21219921919517568</v>
      </c>
      <c r="AA129" s="2">
        <f t="shared" si="56"/>
        <v>1.5052352249335781</v>
      </c>
      <c r="AB129" s="2">
        <f t="shared" si="40"/>
        <v>1.2365982123946362</v>
      </c>
      <c r="AC129" s="2">
        <f t="shared" si="41"/>
        <v>-0.18188504502443614</v>
      </c>
      <c r="AD129" s="2">
        <f t="shared" si="57"/>
        <v>0.67033924806425038</v>
      </c>
      <c r="AE129" s="1">
        <f t="shared" si="58"/>
        <v>6.0209408997343138E-2</v>
      </c>
      <c r="AF129" s="1">
        <f t="shared" si="59"/>
        <v>2.6813569922570019E-2</v>
      </c>
      <c r="AG129" s="1">
        <f t="shared" si="42"/>
        <v>-8.8167787843870951</v>
      </c>
      <c r="AH129" s="1">
        <f t="shared" si="43"/>
        <v>12.135254915624213</v>
      </c>
      <c r="AI129" s="1">
        <f t="shared" si="44"/>
        <v>17.397561857216203</v>
      </c>
      <c r="AJ129" s="1">
        <f t="shared" si="45"/>
        <v>26.723206955783432</v>
      </c>
      <c r="AK129" s="1">
        <f t="shared" si="46"/>
        <v>9.1400872806136935</v>
      </c>
      <c r="AL129" s="1">
        <f t="shared" si="47"/>
        <v>29.529247014151313</v>
      </c>
    </row>
    <row r="130" spans="1:38" x14ac:dyDescent="0.3">
      <c r="A130" s="1">
        <v>40</v>
      </c>
      <c r="B130" s="1">
        <v>15</v>
      </c>
      <c r="C130" s="1">
        <v>30</v>
      </c>
      <c r="D130" s="1">
        <v>35</v>
      </c>
      <c r="E130" s="1">
        <v>25</v>
      </c>
      <c r="F130" s="1">
        <f t="shared" si="48"/>
        <v>0.26166666666666666</v>
      </c>
      <c r="G130" s="1">
        <v>127</v>
      </c>
      <c r="H130" s="1">
        <f t="shared" si="49"/>
        <v>2.2165681500327987</v>
      </c>
      <c r="I130" s="1">
        <v>0.2</v>
      </c>
      <c r="J130" s="1">
        <v>0</v>
      </c>
      <c r="K130" s="1">
        <f t="shared" si="50"/>
        <v>0.79863551004729272</v>
      </c>
      <c r="L130" s="1">
        <f t="shared" si="30"/>
        <v>-3.268481689818715</v>
      </c>
      <c r="M130" s="1">
        <f t="shared" si="31"/>
        <v>2.4690866975360644</v>
      </c>
      <c r="N130" s="1">
        <f t="shared" si="32"/>
        <v>-2.7354076455071028</v>
      </c>
      <c r="O130" s="1">
        <f t="shared" si="51"/>
        <v>0.50719855089593213</v>
      </c>
      <c r="P130" s="1">
        <f t="shared" si="52"/>
        <v>2.2804114560641033</v>
      </c>
      <c r="Q130" s="1">
        <f t="shared" si="33"/>
        <v>-7.4433268381289497E-2</v>
      </c>
      <c r="R130" s="1">
        <f t="shared" si="34"/>
        <v>2.2856951053539829</v>
      </c>
      <c r="S130" s="1">
        <f t="shared" si="53"/>
        <v>-3.2564828181561908E-2</v>
      </c>
      <c r="T130" s="1">
        <f t="shared" si="35"/>
        <v>0.848926352870086</v>
      </c>
      <c r="U130" s="1">
        <f t="shared" si="36"/>
        <v>1.9591672331605561</v>
      </c>
      <c r="V130" s="1">
        <f t="shared" si="54"/>
        <v>0.43330979535656389</v>
      </c>
      <c r="W130" s="1">
        <f t="shared" si="55"/>
        <v>-6.512965636312382E-3</v>
      </c>
      <c r="X130" s="1">
        <f t="shared" si="37"/>
        <v>8.6661959071312786E-2</v>
      </c>
      <c r="Y130" s="1">
        <f t="shared" si="38"/>
        <v>0.6597916399408057</v>
      </c>
      <c r="Z130" s="2">
        <f t="shared" si="39"/>
        <v>-0.21853558862135625</v>
      </c>
      <c r="AA130" s="2">
        <f t="shared" si="56"/>
        <v>1.5049689947602338</v>
      </c>
      <c r="AB130" s="2">
        <f t="shared" si="40"/>
        <v>1.2533242892658885</v>
      </c>
      <c r="AC130" s="2">
        <f t="shared" si="41"/>
        <v>-0.18731621881830585</v>
      </c>
      <c r="AD130" s="2">
        <f t="shared" si="57"/>
        <v>0.68115177669452731</v>
      </c>
      <c r="AE130" s="1">
        <f t="shared" si="58"/>
        <v>6.0198759790409367E-2</v>
      </c>
      <c r="AF130" s="1">
        <f t="shared" si="59"/>
        <v>2.7246071067781097E-2</v>
      </c>
      <c r="AG130" s="1">
        <f t="shared" si="42"/>
        <v>-9.0272253472807265</v>
      </c>
      <c r="AH130" s="1">
        <f t="shared" si="43"/>
        <v>11.979532650709391</v>
      </c>
      <c r="AI130" s="1">
        <f t="shared" si="44"/>
        <v>17.196035198804459</v>
      </c>
      <c r="AJ130" s="1">
        <f t="shared" si="45"/>
        <v>26.551444204521811</v>
      </c>
      <c r="AK130" s="1">
        <f t="shared" si="46"/>
        <v>8.9402788838773581</v>
      </c>
      <c r="AL130" s="1">
        <f t="shared" si="47"/>
        <v>29.362535604840083</v>
      </c>
    </row>
    <row r="131" spans="1:38" x14ac:dyDescent="0.3">
      <c r="A131" s="1">
        <v>40</v>
      </c>
      <c r="B131" s="1">
        <v>15</v>
      </c>
      <c r="C131" s="1">
        <v>30</v>
      </c>
      <c r="D131" s="1">
        <v>35</v>
      </c>
      <c r="E131" s="1">
        <v>25</v>
      </c>
      <c r="F131" s="1">
        <f t="shared" si="48"/>
        <v>0.26166666666666666</v>
      </c>
      <c r="G131" s="1">
        <v>128</v>
      </c>
      <c r="H131" s="1">
        <f t="shared" si="49"/>
        <v>2.2340214425527418</v>
      </c>
      <c r="I131" s="1">
        <v>0.2</v>
      </c>
      <c r="J131" s="1">
        <v>0</v>
      </c>
      <c r="K131" s="1">
        <f t="shared" si="50"/>
        <v>0.78801075360672201</v>
      </c>
      <c r="L131" s="1">
        <f t="shared" ref="L131:L194" si="60">COS(H131)-_r1/_r2</f>
        <v>-3.2823281419923247</v>
      </c>
      <c r="M131" s="1">
        <f t="shared" ref="M131:M194" si="61">((_r1^2+_r2^2+_r3^2-_r4^2)/(2*_r2*_r3))-(_r1/_r3*COS(H131))</f>
        <v>2.4875486337675445</v>
      </c>
      <c r="N131" s="1">
        <f t="shared" ref="N131:N194" si="62">(_r1/_r4*COS(H131))-((_r1^2+_r2^2-_r3^2+_r4^2)/(2*_r2*_r4))</f>
        <v>-2.7512321622769425</v>
      </c>
      <c r="O131" s="1">
        <f t="shared" si="51"/>
        <v>0.5066737425481842</v>
      </c>
      <c r="P131" s="1">
        <f t="shared" si="52"/>
        <v>2.2879706064450023</v>
      </c>
      <c r="Q131" s="1">
        <f t="shared" ref="Q131:Q194" si="63">SIN(H131-O131)-(_r1/_r3*SIN(H131))</f>
        <v>-6.2910164041299788E-2</v>
      </c>
      <c r="R131" s="1">
        <f t="shared" ref="R131:R194" si="64">SIN(H131-O131)+(_r1/_r2*SIN(O131))</f>
        <v>2.2818283840280018</v>
      </c>
      <c r="S131" s="1">
        <f t="shared" si="53"/>
        <v>-2.7570068144321835E-2</v>
      </c>
      <c r="T131" s="1">
        <f t="shared" ref="T131:T194" si="65">SIN(H131-P131)+(_r1/_r4*SIN(H131))</f>
        <v>0.84666072065799691</v>
      </c>
      <c r="U131" s="1">
        <f t="shared" ref="U131:U194" si="66">SIN(H131-P131)+(_r1/_r2*SIN(P131))</f>
        <v>1.9558529005954315</v>
      </c>
      <c r="V131" s="1">
        <f t="shared" si="54"/>
        <v>0.43288568398995814</v>
      </c>
      <c r="W131" s="1">
        <f t="shared" si="55"/>
        <v>-5.5140136288643676E-3</v>
      </c>
      <c r="X131" s="1">
        <f t="shared" ref="X131:X194" si="67">T131/U131*I131</f>
        <v>8.657713679799163E-2</v>
      </c>
      <c r="Y131" s="1">
        <f t="shared" ref="Y131:Y194" si="68">(COS(H131-O131)*(1-S131))-(_r1/_r3*COS(H131))</f>
        <v>0.66067075616324722</v>
      </c>
      <c r="Z131" s="2">
        <f t="shared" ref="Z131:Z194" si="69">(COS(H131-O131)*(1-S131))+(_r1/_r2*S131*COS(O131))</f>
        <v>-0.22449457286347546</v>
      </c>
      <c r="AA131" s="2">
        <f t="shared" si="56"/>
        <v>1.50482484036518</v>
      </c>
      <c r="AB131" s="2">
        <f t="shared" ref="AB131:AB194" si="70">(COS(H131-P131)*(1-V131))-(_r1/_r4*COS(H131))</f>
        <v>1.2699023342263929</v>
      </c>
      <c r="AC131" s="2">
        <f t="shared" ref="AC131:AC194" si="71">(COS(H131-P131)*(1-V131))+(_r1/_r2*V131*COS(P131))</f>
        <v>-0.19242391959726413</v>
      </c>
      <c r="AD131" s="2">
        <f t="shared" si="57"/>
        <v>0.69187201852722202</v>
      </c>
      <c r="AE131" s="1">
        <f t="shared" si="58"/>
        <v>6.0192993614607213E-2</v>
      </c>
      <c r="AF131" s="1">
        <f t="shared" si="59"/>
        <v>2.7674880741088887E-2</v>
      </c>
      <c r="AG131" s="1">
        <f t="shared" ref="AG131:AG194" si="72">_r2*COS(H131)</f>
        <v>-9.2349221298848736</v>
      </c>
      <c r="AH131" s="1">
        <f t="shared" ref="AH131:AH194" si="73">_r2*SIN(H131)</f>
        <v>11.82016130410083</v>
      </c>
      <c r="AI131" s="1">
        <f t="shared" ref="AI131:AI194" si="74">_r1+_r4*COS(P131)</f>
        <v>16.995982265420377</v>
      </c>
      <c r="AJ131" s="1">
        <f t="shared" ref="AJ131:AJ194" si="75">_r4*SIN(P131)</f>
        <v>26.378308665779659</v>
      </c>
      <c r="AK131" s="1">
        <f t="shared" ref="AK131:AK194" si="76">_r2*COS(H131)+_d*COS(O131+F131)</f>
        <v>8.7417023715745881</v>
      </c>
      <c r="AL131" s="1">
        <f t="shared" ref="AL131:AL194" si="77">_r2*SIN(H131)+_d*SIN(O131+F131)</f>
        <v>29.193732368609339</v>
      </c>
    </row>
    <row r="132" spans="1:38" x14ac:dyDescent="0.3">
      <c r="A132" s="1">
        <v>40</v>
      </c>
      <c r="B132" s="1">
        <v>15</v>
      </c>
      <c r="C132" s="1">
        <v>30</v>
      </c>
      <c r="D132" s="1">
        <v>35</v>
      </c>
      <c r="E132" s="1">
        <v>25</v>
      </c>
      <c r="F132" s="1">
        <f t="shared" ref="F132:F195" si="78">3.14/12</f>
        <v>0.26166666666666666</v>
      </c>
      <c r="G132" s="1">
        <v>129</v>
      </c>
      <c r="H132" s="1">
        <f t="shared" ref="H132:H195" si="79">RADIANS(G132)</f>
        <v>2.2514747350726849</v>
      </c>
      <c r="I132" s="1">
        <v>0.2</v>
      </c>
      <c r="J132" s="1">
        <v>0</v>
      </c>
      <c r="K132" s="1">
        <f t="shared" ref="K132:K195" si="80">SIN(H132)</f>
        <v>0.77714596145697101</v>
      </c>
      <c r="L132" s="1">
        <f t="shared" si="60"/>
        <v>-3.2959870577165038</v>
      </c>
      <c r="M132" s="1">
        <f t="shared" si="61"/>
        <v>2.5057605213997833</v>
      </c>
      <c r="N132" s="1">
        <f t="shared" si="62"/>
        <v>-2.7668423516760043</v>
      </c>
      <c r="O132" s="1">
        <f t="shared" ref="O132:O195" si="81">2*ATAN((K132-SQRT(K132^2+L132^2-M132^2))/(L132-M132))</f>
        <v>0.50623630760226868</v>
      </c>
      <c r="P132" s="1">
        <f t="shared" ref="P132:P195" si="82">2*ATAN((K132-SQRT(K132^2+L132^2-N132^2))/(L132-N132))</f>
        <v>2.2955213431711581</v>
      </c>
      <c r="Q132" s="1">
        <f t="shared" si="63"/>
        <v>-5.1371094812595941E-2</v>
      </c>
      <c r="R132" s="1">
        <f t="shared" si="64"/>
        <v>2.2778610009036684</v>
      </c>
      <c r="S132" s="1">
        <f t="shared" ref="S132:S195" si="83">Q132/R132</f>
        <v>-2.2552339581834058E-2</v>
      </c>
      <c r="T132" s="1">
        <f t="shared" si="65"/>
        <v>0.84413444611145605</v>
      </c>
      <c r="U132" s="1">
        <f t="shared" si="66"/>
        <v>1.9524522864888592</v>
      </c>
      <c r="V132" s="1">
        <f t="shared" ref="V132:V195" si="84">T132/U132</f>
        <v>0.43234574896039218</v>
      </c>
      <c r="W132" s="1">
        <f t="shared" ref="W132:W195" si="85">Q132/R132*I132</f>
        <v>-4.5104679163668121E-3</v>
      </c>
      <c r="X132" s="1">
        <f t="shared" si="67"/>
        <v>8.646914979207844E-2</v>
      </c>
      <c r="Y132" s="1">
        <f t="shared" si="68"/>
        <v>0.66162096701037754</v>
      </c>
      <c r="Z132" s="2">
        <f t="shared" si="69"/>
        <v>-0.23006949444488123</v>
      </c>
      <c r="AA132" s="2">
        <f t="shared" ref="AA132:AA195" si="86">Y132*R132-Q132*Z132/R132^2</f>
        <v>1.5048027570514637</v>
      </c>
      <c r="AB132" s="2">
        <f t="shared" si="70"/>
        <v>1.2863269900658523</v>
      </c>
      <c r="AC132" s="2">
        <f t="shared" si="71"/>
        <v>-0.19720242380989772</v>
      </c>
      <c r="AD132" s="2">
        <f t="shared" ref="AD132:AD195" si="87">((AB132*U132)-(T132*AC132))/(U132^2)</f>
        <v>0.70249430891410092</v>
      </c>
      <c r="AE132" s="1">
        <f t="shared" ref="AE132:AE195" si="88">AA132*I132^2+S132*J132</f>
        <v>6.0192110282058557E-2</v>
      </c>
      <c r="AF132" s="1">
        <f t="shared" ref="AF132:AF195" si="89">AD132*I132^2+V132*J132</f>
        <v>2.8099772356564041E-2</v>
      </c>
      <c r="AG132" s="1">
        <f t="shared" si="72"/>
        <v>-9.4398058657475588</v>
      </c>
      <c r="AH132" s="1">
        <f t="shared" si="73"/>
        <v>11.657189421854564</v>
      </c>
      <c r="AI132" s="1">
        <f t="shared" si="74"/>
        <v>16.797464262125406</v>
      </c>
      <c r="AJ132" s="1">
        <f t="shared" si="75"/>
        <v>26.203861076807978</v>
      </c>
      <c r="AK132" s="1">
        <f t="shared" si="76"/>
        <v>8.5444167226809782</v>
      </c>
      <c r="AL132" s="1">
        <f t="shared" si="77"/>
        <v>29.022895220636737</v>
      </c>
    </row>
    <row r="133" spans="1:38" x14ac:dyDescent="0.3">
      <c r="A133" s="1">
        <v>40</v>
      </c>
      <c r="B133" s="1">
        <v>15</v>
      </c>
      <c r="C133" s="1">
        <v>30</v>
      </c>
      <c r="D133" s="1">
        <v>35</v>
      </c>
      <c r="E133" s="1">
        <v>25</v>
      </c>
      <c r="F133" s="1">
        <f t="shared" si="78"/>
        <v>0.26166666666666666</v>
      </c>
      <c r="G133" s="1">
        <v>130</v>
      </c>
      <c r="H133" s="1">
        <f t="shared" si="79"/>
        <v>2.2689280275926285</v>
      </c>
      <c r="I133" s="1">
        <v>0.2</v>
      </c>
      <c r="J133" s="1">
        <v>0</v>
      </c>
      <c r="K133" s="1">
        <f t="shared" si="80"/>
        <v>0.76604444311897801</v>
      </c>
      <c r="L133" s="1">
        <f t="shared" si="60"/>
        <v>-3.3094542763532058</v>
      </c>
      <c r="M133" s="1">
        <f t="shared" si="61"/>
        <v>2.523716812915386</v>
      </c>
      <c r="N133" s="1">
        <f t="shared" si="62"/>
        <v>-2.7822334586893782</v>
      </c>
      <c r="O133" s="1">
        <f t="shared" si="81"/>
        <v>0.50588665906171637</v>
      </c>
      <c r="P133" s="1">
        <f t="shared" si="82"/>
        <v>2.3030616493023603</v>
      </c>
      <c r="Q133" s="1">
        <f t="shared" si="63"/>
        <v>-3.9814826207222098E-2</v>
      </c>
      <c r="R133" s="1">
        <f t="shared" si="64"/>
        <v>2.2737997150835851</v>
      </c>
      <c r="S133" s="1">
        <f t="shared" si="83"/>
        <v>-1.7510260883183592E-2</v>
      </c>
      <c r="T133" s="1">
        <f t="shared" si="65"/>
        <v>0.84135236967264115</v>
      </c>
      <c r="U133" s="1">
        <f t="shared" si="66"/>
        <v>1.9489711843573583</v>
      </c>
      <c r="V133" s="1">
        <f t="shared" si="84"/>
        <v>0.4316905126281092</v>
      </c>
      <c r="W133" s="1">
        <f t="shared" si="85"/>
        <v>-3.5020521766367186E-3</v>
      </c>
      <c r="X133" s="1">
        <f t="shared" si="67"/>
        <v>8.6338102525621852E-2</v>
      </c>
      <c r="Y133" s="1">
        <f t="shared" si="68"/>
        <v>0.66264152459069026</v>
      </c>
      <c r="Z133" s="2">
        <f t="shared" si="69"/>
        <v>-0.23525399746246034</v>
      </c>
      <c r="AA133" s="2">
        <f t="shared" si="86"/>
        <v>1.5049024467921688</v>
      </c>
      <c r="AB133" s="2">
        <f t="shared" si="70"/>
        <v>1.3025928607194937</v>
      </c>
      <c r="AC133" s="2">
        <f t="shared" si="71"/>
        <v>-0.20164628353925185</v>
      </c>
      <c r="AD133" s="2">
        <f t="shared" si="87"/>
        <v>0.71301292670897964</v>
      </c>
      <c r="AE133" s="1">
        <f t="shared" si="88"/>
        <v>6.0196097871686761E-2</v>
      </c>
      <c r="AF133" s="1">
        <f t="shared" si="89"/>
        <v>2.8520517068359192E-2</v>
      </c>
      <c r="AG133" s="1">
        <f t="shared" si="72"/>
        <v>-9.6418141452980901</v>
      </c>
      <c r="AH133" s="1">
        <f t="shared" si="73"/>
        <v>11.490666646784669</v>
      </c>
      <c r="AI133" s="1">
        <f t="shared" si="74"/>
        <v>16.600540601178345</v>
      </c>
      <c r="AJ133" s="1">
        <f t="shared" si="75"/>
        <v>26.028163589521583</v>
      </c>
      <c r="AK133" s="1">
        <f t="shared" si="76"/>
        <v>8.3484792373724535</v>
      </c>
      <c r="AL133" s="1">
        <f t="shared" si="77"/>
        <v>28.85008322699958</v>
      </c>
    </row>
    <row r="134" spans="1:38" x14ac:dyDescent="0.3">
      <c r="A134" s="1">
        <v>40</v>
      </c>
      <c r="B134" s="1">
        <v>15</v>
      </c>
      <c r="C134" s="1">
        <v>30</v>
      </c>
      <c r="D134" s="1">
        <v>35</v>
      </c>
      <c r="E134" s="1">
        <v>25</v>
      </c>
      <c r="F134" s="1">
        <f t="shared" si="78"/>
        <v>0.26166666666666666</v>
      </c>
      <c r="G134" s="1">
        <v>131</v>
      </c>
      <c r="H134" s="1">
        <f t="shared" si="79"/>
        <v>2.2863813201125716</v>
      </c>
      <c r="I134" s="1">
        <v>0.2</v>
      </c>
      <c r="J134" s="1">
        <v>0</v>
      </c>
      <c r="K134" s="1">
        <f t="shared" si="80"/>
        <v>0.75470958022277213</v>
      </c>
      <c r="L134" s="1">
        <f t="shared" si="60"/>
        <v>-3.3227256956571738</v>
      </c>
      <c r="M134" s="1">
        <f t="shared" si="61"/>
        <v>2.5414120386540096</v>
      </c>
      <c r="N134" s="1">
        <f t="shared" si="62"/>
        <v>-2.7974007950367699</v>
      </c>
      <c r="O134" s="1">
        <f t="shared" si="81"/>
        <v>0.50562523361372036</v>
      </c>
      <c r="P134" s="1">
        <f t="shared" si="82"/>
        <v>2.3105895169913482</v>
      </c>
      <c r="Q134" s="1">
        <f t="shared" si="63"/>
        <v>-2.8240137876653693E-2</v>
      </c>
      <c r="R134" s="1">
        <f t="shared" si="64"/>
        <v>2.2696513936825085</v>
      </c>
      <c r="S134" s="1">
        <f t="shared" si="83"/>
        <v>-1.244250018097893E-2</v>
      </c>
      <c r="T134" s="1">
        <f t="shared" si="65"/>
        <v>0.83831940207460809</v>
      </c>
      <c r="U134" s="1">
        <f t="shared" si="66"/>
        <v>1.9454154802992938</v>
      </c>
      <c r="V134" s="1">
        <f t="shared" si="84"/>
        <v>0.43092049516622344</v>
      </c>
      <c r="W134" s="1">
        <f t="shared" si="85"/>
        <v>-2.4885000361957862E-3</v>
      </c>
      <c r="X134" s="1">
        <f t="shared" si="67"/>
        <v>8.6184099033244699E-2</v>
      </c>
      <c r="Y134" s="1">
        <f t="shared" si="68"/>
        <v>0.66373155591429023</v>
      </c>
      <c r="Z134" s="2">
        <f t="shared" si="69"/>
        <v>-0.24004206317467705</v>
      </c>
      <c r="AA134" s="2">
        <f t="shared" si="86"/>
        <v>1.5051233116347309</v>
      </c>
      <c r="AB134" s="2">
        <f t="shared" si="70"/>
        <v>1.3186945096299714</v>
      </c>
      <c r="AC134" s="2">
        <f t="shared" si="71"/>
        <v>-0.20575033986400859</v>
      </c>
      <c r="AD134" s="2">
        <f t="shared" si="87"/>
        <v>0.72342209785863998</v>
      </c>
      <c r="AE134" s="1">
        <f t="shared" si="88"/>
        <v>6.0204932465389251E-2</v>
      </c>
      <c r="AF134" s="1">
        <f t="shared" si="89"/>
        <v>2.8936883914345606E-2</v>
      </c>
      <c r="AG134" s="1">
        <f t="shared" si="72"/>
        <v>-9.8408854348576078</v>
      </c>
      <c r="AH134" s="1">
        <f t="shared" si="73"/>
        <v>11.320643703341581</v>
      </c>
      <c r="AI134" s="1">
        <f t="shared" si="74"/>
        <v>16.405268886482457</v>
      </c>
      <c r="AJ134" s="1">
        <f t="shared" si="75"/>
        <v>25.851279730040584</v>
      </c>
      <c r="AK134" s="1">
        <f t="shared" si="76"/>
        <v>8.1539455262599851</v>
      </c>
      <c r="AL134" s="1">
        <f t="shared" si="77"/>
        <v>28.675356569903322</v>
      </c>
    </row>
    <row r="135" spans="1:38" x14ac:dyDescent="0.3">
      <c r="A135" s="1">
        <v>40</v>
      </c>
      <c r="B135" s="1">
        <v>15</v>
      </c>
      <c r="C135" s="1">
        <v>30</v>
      </c>
      <c r="D135" s="1">
        <v>35</v>
      </c>
      <c r="E135" s="1">
        <v>25</v>
      </c>
      <c r="F135" s="1">
        <f t="shared" si="78"/>
        <v>0.26166666666666666</v>
      </c>
      <c r="G135" s="1">
        <v>132</v>
      </c>
      <c r="H135" s="1">
        <f t="shared" si="79"/>
        <v>2.3038346126325151</v>
      </c>
      <c r="I135" s="1">
        <v>0.2</v>
      </c>
      <c r="J135" s="1">
        <v>0</v>
      </c>
      <c r="K135" s="1">
        <f t="shared" si="80"/>
        <v>0.74314482547739424</v>
      </c>
      <c r="L135" s="1">
        <f t="shared" si="60"/>
        <v>-3.3357972730255248</v>
      </c>
      <c r="M135" s="1">
        <f t="shared" si="61"/>
        <v>2.5588408084784779</v>
      </c>
      <c r="N135" s="1">
        <f t="shared" si="62"/>
        <v>-2.8123397406005997</v>
      </c>
      <c r="O135" s="1">
        <f t="shared" si="81"/>
        <v>0.5054524907360457</v>
      </c>
      <c r="P135" s="1">
        <f t="shared" si="82"/>
        <v>2.3181029474751047</v>
      </c>
      <c r="Q135" s="1">
        <f t="shared" si="63"/>
        <v>-1.6645825828479066E-2</v>
      </c>
      <c r="R135" s="1">
        <f t="shared" si="64"/>
        <v>2.2654230058034552</v>
      </c>
      <c r="S135" s="1">
        <f t="shared" si="83"/>
        <v>-7.347778223244208E-3</v>
      </c>
      <c r="T135" s="1">
        <f t="shared" si="65"/>
        <v>0.83504052126404016</v>
      </c>
      <c r="U135" s="1">
        <f t="shared" si="66"/>
        <v>1.9417911478315346</v>
      </c>
      <c r="V135" s="1">
        <f t="shared" si="84"/>
        <v>0.43003621795091546</v>
      </c>
      <c r="W135" s="1">
        <f t="shared" si="85"/>
        <v>-1.4695556446488417E-3</v>
      </c>
      <c r="X135" s="1">
        <f t="shared" si="67"/>
        <v>8.6007243590183094E-2</v>
      </c>
      <c r="Y135" s="1">
        <f t="shared" si="68"/>
        <v>0.66489005903487719</v>
      </c>
      <c r="Z135" s="2">
        <f t="shared" si="69"/>
        <v>-0.24442802603751526</v>
      </c>
      <c r="AA135" s="2">
        <f t="shared" si="86"/>
        <v>1.5054644468524274</v>
      </c>
      <c r="AB135" s="2">
        <f t="shared" si="70"/>
        <v>1.3346264578685902</v>
      </c>
      <c r="AC135" s="2">
        <f t="shared" si="71"/>
        <v>-0.20950973660358363</v>
      </c>
      <c r="AD135" s="2">
        <f t="shared" si="87"/>
        <v>0.73371599938156351</v>
      </c>
      <c r="AE135" s="1">
        <f t="shared" si="88"/>
        <v>6.0218577874097109E-2</v>
      </c>
      <c r="AF135" s="1">
        <f t="shared" si="89"/>
        <v>2.9348639975262547E-2</v>
      </c>
      <c r="AG135" s="1">
        <f t="shared" si="72"/>
        <v>-10.036959095382873</v>
      </c>
      <c r="AH135" s="1">
        <f t="shared" si="73"/>
        <v>11.147172382160914</v>
      </c>
      <c r="AI135" s="1">
        <f t="shared" si="74"/>
        <v>16.211704898232441</v>
      </c>
      <c r="AJ135" s="1">
        <f t="shared" si="75"/>
        <v>25.673274355859277</v>
      </c>
      <c r="AK135" s="1">
        <f t="shared" si="76"/>
        <v>7.9608695002778092</v>
      </c>
      <c r="AL135" s="1">
        <f t="shared" si="77"/>
        <v>28.49877651092142</v>
      </c>
    </row>
    <row r="136" spans="1:38" x14ac:dyDescent="0.3">
      <c r="A136" s="1">
        <v>40</v>
      </c>
      <c r="B136" s="1">
        <v>15</v>
      </c>
      <c r="C136" s="1">
        <v>30</v>
      </c>
      <c r="D136" s="1">
        <v>35</v>
      </c>
      <c r="E136" s="1">
        <v>25</v>
      </c>
      <c r="F136" s="1">
        <f t="shared" si="78"/>
        <v>0.26166666666666666</v>
      </c>
      <c r="G136" s="1">
        <v>133</v>
      </c>
      <c r="H136" s="1">
        <f t="shared" si="79"/>
        <v>2.3212879051524582</v>
      </c>
      <c r="I136" s="1">
        <v>0.2</v>
      </c>
      <c r="J136" s="1">
        <v>0</v>
      </c>
      <c r="K136" s="1">
        <f t="shared" si="80"/>
        <v>0.73135370161917057</v>
      </c>
      <c r="L136" s="1">
        <f t="shared" si="60"/>
        <v>-3.3486650267291651</v>
      </c>
      <c r="M136" s="1">
        <f t="shared" si="61"/>
        <v>2.5759978134166648</v>
      </c>
      <c r="N136" s="1">
        <f t="shared" si="62"/>
        <v>-2.827045744833331</v>
      </c>
      <c r="O136" s="1">
        <f t="shared" si="81"/>
        <v>0.50536891175286069</v>
      </c>
      <c r="P136" s="1">
        <f t="shared" si="82"/>
        <v>2.3255999511260343</v>
      </c>
      <c r="Q136" s="1">
        <f t="shared" si="63"/>
        <v>-5.0307047125359716E-3</v>
      </c>
      <c r="R136" s="1">
        <f t="shared" si="64"/>
        <v>2.2611216162302425</v>
      </c>
      <c r="S136" s="1">
        <f t="shared" si="83"/>
        <v>-2.224871354298579E-3</v>
      </c>
      <c r="T136" s="1">
        <f t="shared" si="65"/>
        <v>0.83152076923973595</v>
      </c>
      <c r="U136" s="1">
        <f t="shared" si="66"/>
        <v>1.9381042424830668</v>
      </c>
      <c r="V136" s="1">
        <f t="shared" si="84"/>
        <v>0.42903820703390311</v>
      </c>
      <c r="W136" s="1">
        <f t="shared" si="85"/>
        <v>-4.4497427085971584E-4</v>
      </c>
      <c r="X136" s="1">
        <f t="shared" si="67"/>
        <v>8.5807641406780627E-2</v>
      </c>
      <c r="Y136" s="1">
        <f t="shared" si="68"/>
        <v>0.66611589895272416</v>
      </c>
      <c r="Z136" s="2">
        <f t="shared" si="69"/>
        <v>-0.24840659015894404</v>
      </c>
      <c r="AA136" s="2">
        <f t="shared" si="86"/>
        <v>1.5059246338965646</v>
      </c>
      <c r="AB136" s="2">
        <f t="shared" si="70"/>
        <v>1.3503831820309049</v>
      </c>
      <c r="AC136" s="2">
        <f t="shared" si="71"/>
        <v>-0.21291993442195112</v>
      </c>
      <c r="AD136" s="2">
        <f t="shared" si="87"/>
        <v>0.74388876373850232</v>
      </c>
      <c r="AE136" s="1">
        <f t="shared" si="88"/>
        <v>6.0236985355862596E-2</v>
      </c>
      <c r="AF136" s="1">
        <f t="shared" si="89"/>
        <v>2.97555505495401E-2</v>
      </c>
      <c r="AG136" s="1">
        <f t="shared" si="72"/>
        <v>-10.229975400937475</v>
      </c>
      <c r="AH136" s="1">
        <f t="shared" si="73"/>
        <v>10.970305524287559</v>
      </c>
      <c r="AI136" s="1">
        <f t="shared" si="74"/>
        <v>16.019902577829718</v>
      </c>
      <c r="AJ136" s="1">
        <f t="shared" si="75"/>
        <v>25.494213610606273</v>
      </c>
      <c r="AK136" s="1">
        <f t="shared" si="76"/>
        <v>7.7693033612897953</v>
      </c>
      <c r="AL136" s="1">
        <f t="shared" si="77"/>
        <v>28.320405352231901</v>
      </c>
    </row>
    <row r="137" spans="1:38" x14ac:dyDescent="0.3">
      <c r="A137" s="1">
        <v>40</v>
      </c>
      <c r="B137" s="1">
        <v>15</v>
      </c>
      <c r="C137" s="1">
        <v>30</v>
      </c>
      <c r="D137" s="1">
        <v>35</v>
      </c>
      <c r="E137" s="1">
        <v>25</v>
      </c>
      <c r="F137" s="1">
        <f t="shared" si="78"/>
        <v>0.26166666666666666</v>
      </c>
      <c r="G137" s="1">
        <v>134</v>
      </c>
      <c r="H137" s="1">
        <f t="shared" si="79"/>
        <v>2.3387411976724017</v>
      </c>
      <c r="I137" s="1">
        <v>0.2</v>
      </c>
      <c r="J137" s="1">
        <v>0</v>
      </c>
      <c r="K137" s="1">
        <f t="shared" si="80"/>
        <v>0.71933980033865108</v>
      </c>
      <c r="L137" s="1">
        <f t="shared" si="60"/>
        <v>-3.3613250371256638</v>
      </c>
      <c r="M137" s="1">
        <f t="shared" si="61"/>
        <v>2.592877827278663</v>
      </c>
      <c r="N137" s="1">
        <f t="shared" si="62"/>
        <v>-2.8415143281436159</v>
      </c>
      <c r="O137" s="1">
        <f t="shared" si="81"/>
        <v>0.50537499883761983</v>
      </c>
      <c r="P137" s="1">
        <f t="shared" si="82"/>
        <v>2.3330785475644409</v>
      </c>
      <c r="Q137" s="1">
        <f t="shared" si="63"/>
        <v>6.606389819506342E-3</v>
      </c>
      <c r="R137" s="1">
        <f t="shared" si="64"/>
        <v>2.2567543788294229</v>
      </c>
      <c r="S137" s="1">
        <f t="shared" si="83"/>
        <v>2.9273853997939608E-3</v>
      </c>
      <c r="T137" s="1">
        <f t="shared" si="65"/>
        <v>0.82776524880374958</v>
      </c>
      <c r="U137" s="1">
        <f t="shared" si="66"/>
        <v>1.9343608961395062</v>
      </c>
      <c r="V137" s="1">
        <f t="shared" si="84"/>
        <v>0.42792699669216799</v>
      </c>
      <c r="W137" s="1">
        <f t="shared" si="85"/>
        <v>5.8547707995879224E-4</v>
      </c>
      <c r="X137" s="1">
        <f t="shared" si="67"/>
        <v>8.5585399338433607E-2</v>
      </c>
      <c r="Y137" s="1">
        <f t="shared" si="68"/>
        <v>0.667407803298258</v>
      </c>
      <c r="Z137" s="2">
        <f t="shared" si="69"/>
        <v>-0.25197284613729909</v>
      </c>
      <c r="AA137" s="2">
        <f t="shared" si="86"/>
        <v>1.5065023332061944</v>
      </c>
      <c r="AB137" s="2">
        <f t="shared" si="70"/>
        <v>1.3659591119230754</v>
      </c>
      <c r="AC137" s="2">
        <f t="shared" si="71"/>
        <v>-0.21597672526054168</v>
      </c>
      <c r="AD137" s="2">
        <f t="shared" si="87"/>
        <v>0.75393448359599702</v>
      </c>
      <c r="AE137" s="1">
        <f t="shared" si="88"/>
        <v>6.0260093328247791E-2</v>
      </c>
      <c r="AF137" s="1">
        <f t="shared" si="89"/>
        <v>3.0157379343839885E-2</v>
      </c>
      <c r="AG137" s="1">
        <f t="shared" si="72"/>
        <v>-10.419875556884961</v>
      </c>
      <c r="AH137" s="1">
        <f t="shared" si="73"/>
        <v>10.790097005079765</v>
      </c>
      <c r="AI137" s="1">
        <f t="shared" si="74"/>
        <v>15.829914013136356</v>
      </c>
      <c r="AJ137" s="1">
        <f t="shared" si="75"/>
        <v>25.31416487636157</v>
      </c>
      <c r="AK137" s="1">
        <f t="shared" si="76"/>
        <v>7.5792975934806179</v>
      </c>
      <c r="AL137" s="1">
        <f t="shared" si="77"/>
        <v>28.140306395838106</v>
      </c>
    </row>
    <row r="138" spans="1:38" x14ac:dyDescent="0.3">
      <c r="A138" s="1">
        <v>40</v>
      </c>
      <c r="B138" s="1">
        <v>15</v>
      </c>
      <c r="C138" s="1">
        <v>30</v>
      </c>
      <c r="D138" s="1">
        <v>35</v>
      </c>
      <c r="E138" s="1">
        <v>25</v>
      </c>
      <c r="F138" s="1">
        <f t="shared" si="78"/>
        <v>0.26166666666666666</v>
      </c>
      <c r="G138" s="1">
        <v>135</v>
      </c>
      <c r="H138" s="1">
        <f t="shared" si="79"/>
        <v>2.3561944901923448</v>
      </c>
      <c r="I138" s="1">
        <v>0.2</v>
      </c>
      <c r="J138" s="1">
        <v>0</v>
      </c>
      <c r="K138" s="1">
        <f t="shared" si="80"/>
        <v>0.70710678118654757</v>
      </c>
      <c r="L138" s="1">
        <f t="shared" si="60"/>
        <v>-3.373773447853214</v>
      </c>
      <c r="M138" s="1">
        <f t="shared" si="61"/>
        <v>2.6094757082487301</v>
      </c>
      <c r="N138" s="1">
        <f t="shared" si="62"/>
        <v>-2.8557410832608161</v>
      </c>
      <c r="O138" s="1">
        <f t="shared" si="81"/>
        <v>0.50547127396122538</v>
      </c>
      <c r="P138" s="1">
        <f t="shared" si="82"/>
        <v>2.3405367658335816</v>
      </c>
      <c r="Q138" s="1">
        <f t="shared" si="63"/>
        <v>1.8266598677464163E-2</v>
      </c>
      <c r="R138" s="1">
        <f t="shared" si="64"/>
        <v>2.252328529655288</v>
      </c>
      <c r="S138" s="1">
        <f t="shared" si="83"/>
        <v>8.1100951468477869E-3</v>
      </c>
      <c r="T138" s="1">
        <f t="shared" si="65"/>
        <v>0.82377912022245203</v>
      </c>
      <c r="U138" s="1">
        <f t="shared" si="66"/>
        <v>1.9305673111331039</v>
      </c>
      <c r="V138" s="1">
        <f t="shared" si="84"/>
        <v>0.42670313304898605</v>
      </c>
      <c r="W138" s="1">
        <f t="shared" si="85"/>
        <v>1.6220190293695575E-3</v>
      </c>
      <c r="X138" s="1">
        <f t="shared" si="67"/>
        <v>8.5340626609797215E-2</v>
      </c>
      <c r="Y138" s="1">
        <f t="shared" si="68"/>
        <v>0.66876435781753074</v>
      </c>
      <c r="Z138" s="2">
        <f t="shared" si="69"/>
        <v>-0.25512228824339339</v>
      </c>
      <c r="AA138" s="2">
        <f t="shared" si="86"/>
        <v>1.5071956769355745</v>
      </c>
      <c r="AB138" s="2">
        <f t="shared" si="70"/>
        <v>1.381348628056795</v>
      </c>
      <c r="AC138" s="2">
        <f t="shared" si="71"/>
        <v>-0.21867624706576594</v>
      </c>
      <c r="AD138" s="2">
        <f t="shared" si="87"/>
        <v>0.76384721698081237</v>
      </c>
      <c r="AE138" s="1">
        <f t="shared" si="88"/>
        <v>6.0287827077422994E-2</v>
      </c>
      <c r="AF138" s="1">
        <f t="shared" si="89"/>
        <v>3.0553888679232501E-2</v>
      </c>
      <c r="AG138" s="1">
        <f t="shared" si="72"/>
        <v>-10.606601717798211</v>
      </c>
      <c r="AH138" s="1">
        <f t="shared" si="73"/>
        <v>10.606601717798213</v>
      </c>
      <c r="AI138" s="1">
        <f t="shared" si="74"/>
        <v>15.641789424142363</v>
      </c>
      <c r="AJ138" s="1">
        <f t="shared" si="75"/>
        <v>25.133196723500522</v>
      </c>
      <c r="AK138" s="1">
        <f t="shared" si="76"/>
        <v>7.3909009556000083</v>
      </c>
      <c r="AL138" s="1">
        <f t="shared" si="77"/>
        <v>27.958543900765054</v>
      </c>
    </row>
    <row r="139" spans="1:38" x14ac:dyDescent="0.3">
      <c r="A139" s="1">
        <v>40</v>
      </c>
      <c r="B139" s="1">
        <v>15</v>
      </c>
      <c r="C139" s="1">
        <v>30</v>
      </c>
      <c r="D139" s="1">
        <v>35</v>
      </c>
      <c r="E139" s="1">
        <v>25</v>
      </c>
      <c r="F139" s="1">
        <f t="shared" si="78"/>
        <v>0.26166666666666666</v>
      </c>
      <c r="G139" s="1">
        <v>136</v>
      </c>
      <c r="H139" s="1">
        <f t="shared" si="79"/>
        <v>2.3736477827122884</v>
      </c>
      <c r="I139" s="1">
        <v>0.2</v>
      </c>
      <c r="J139" s="1">
        <v>0</v>
      </c>
      <c r="K139" s="1">
        <f t="shared" si="80"/>
        <v>0.69465837045899714</v>
      </c>
      <c r="L139" s="1">
        <f t="shared" si="60"/>
        <v>-3.3860064670053176</v>
      </c>
      <c r="M139" s="1">
        <f t="shared" si="61"/>
        <v>2.6257864004515348</v>
      </c>
      <c r="N139" s="1">
        <f t="shared" si="62"/>
        <v>-2.8697216765775058</v>
      </c>
      <c r="O139" s="1">
        <f t="shared" si="81"/>
        <v>0.50565827778379657</v>
      </c>
      <c r="P139" s="1">
        <f t="shared" si="82"/>
        <v>2.3479726446384994</v>
      </c>
      <c r="Q139" s="1">
        <f t="shared" si="63"/>
        <v>2.9951036815605403E-2</v>
      </c>
      <c r="R139" s="1">
        <f t="shared" si="64"/>
        <v>2.2478513797523081</v>
      </c>
      <c r="S139" s="1">
        <f t="shared" si="83"/>
        <v>1.3324295852204305E-2</v>
      </c>
      <c r="T139" s="1">
        <f t="shared" si="65"/>
        <v>0.81956759779508748</v>
      </c>
      <c r="U139" s="1">
        <f t="shared" si="66"/>
        <v>1.9267297540734083</v>
      </c>
      <c r="V139" s="1">
        <f t="shared" si="84"/>
        <v>0.42536717775930605</v>
      </c>
      <c r="W139" s="1">
        <f t="shared" si="85"/>
        <v>2.6648591704408614E-3</v>
      </c>
      <c r="X139" s="1">
        <f t="shared" si="67"/>
        <v>8.5073435551861212E-2</v>
      </c>
      <c r="Y139" s="1">
        <f t="shared" si="68"/>
        <v>0.67018400168266634</v>
      </c>
      <c r="Z139" s="2">
        <f t="shared" si="69"/>
        <v>-0.25785083190032204</v>
      </c>
      <c r="AA139" s="2">
        <f t="shared" si="86"/>
        <v>1.5080024616627614</v>
      </c>
      <c r="AB139" s="2">
        <f t="shared" si="70"/>
        <v>1.3965460589721728</v>
      </c>
      <c r="AC139" s="2">
        <f t="shared" si="71"/>
        <v>-0.22101499877170416</v>
      </c>
      <c r="AD139" s="2">
        <f t="shared" si="87"/>
        <v>0.77362099282003349</v>
      </c>
      <c r="AE139" s="1">
        <f t="shared" si="88"/>
        <v>6.0320098466510472E-2</v>
      </c>
      <c r="AF139" s="1">
        <f t="shared" si="89"/>
        <v>3.0944839712801344E-2</v>
      </c>
      <c r="AG139" s="1">
        <f t="shared" si="72"/>
        <v>-10.790097005079767</v>
      </c>
      <c r="AH139" s="1">
        <f t="shared" si="73"/>
        <v>10.419875556884957</v>
      </c>
      <c r="AI139" s="1">
        <f t="shared" si="74"/>
        <v>15.455577149122892</v>
      </c>
      <c r="AJ139" s="1">
        <f t="shared" si="75"/>
        <v>24.95137885803792</v>
      </c>
      <c r="AK139" s="1">
        <f t="shared" si="76"/>
        <v>7.2041604741299121</v>
      </c>
      <c r="AL139" s="1">
        <f t="shared" si="77"/>
        <v>27.775183038226409</v>
      </c>
    </row>
    <row r="140" spans="1:38" x14ac:dyDescent="0.3">
      <c r="A140" s="1">
        <v>40</v>
      </c>
      <c r="B140" s="1">
        <v>15</v>
      </c>
      <c r="C140" s="1">
        <v>30</v>
      </c>
      <c r="D140" s="1">
        <v>35</v>
      </c>
      <c r="E140" s="1">
        <v>25</v>
      </c>
      <c r="F140" s="1">
        <f t="shared" si="78"/>
        <v>0.26166666666666666</v>
      </c>
      <c r="G140" s="1">
        <v>137</v>
      </c>
      <c r="H140" s="1">
        <f t="shared" si="79"/>
        <v>2.3911010752322315</v>
      </c>
      <c r="I140" s="1">
        <v>0.2</v>
      </c>
      <c r="J140" s="1">
        <v>0</v>
      </c>
      <c r="K140" s="1">
        <f t="shared" si="80"/>
        <v>0.68199836006249859</v>
      </c>
      <c r="L140" s="1">
        <f t="shared" si="60"/>
        <v>-3.3980203682858372</v>
      </c>
      <c r="M140" s="1">
        <f t="shared" si="61"/>
        <v>2.6418049354922273</v>
      </c>
      <c r="N140" s="1">
        <f t="shared" si="62"/>
        <v>-2.883451849469528</v>
      </c>
      <c r="O140" s="1">
        <f t="shared" si="81"/>
        <v>0.50593656848851121</v>
      </c>
      <c r="P140" s="1">
        <f t="shared" si="82"/>
        <v>2.3553842326496803</v>
      </c>
      <c r="Q140" s="1">
        <f t="shared" si="63"/>
        <v>4.1660790632414124E-2</v>
      </c>
      <c r="R140" s="1">
        <f t="shared" si="64"/>
        <v>2.2433303076502717</v>
      </c>
      <c r="S140" s="1">
        <f t="shared" si="83"/>
        <v>1.8570956978712076E-2</v>
      </c>
      <c r="T140" s="1">
        <f t="shared" si="65"/>
        <v>0.81513594632778219</v>
      </c>
      <c r="U140" s="1">
        <f t="shared" si="66"/>
        <v>1.9228545494145195</v>
      </c>
      <c r="V140" s="1">
        <f t="shared" si="84"/>
        <v>0.42391971175145771</v>
      </c>
      <c r="W140" s="1">
        <f t="shared" si="85"/>
        <v>3.7141913957424153E-3</v>
      </c>
      <c r="X140" s="1">
        <f t="shared" si="67"/>
        <v>8.4783942350291547E-2</v>
      </c>
      <c r="Y140" s="1">
        <f t="shared" si="68"/>
        <v>0.67166502265225481</v>
      </c>
      <c r="Z140" s="2">
        <f t="shared" si="69"/>
        <v>-0.26015483140877682</v>
      </c>
      <c r="AA140" s="2">
        <f t="shared" si="86"/>
        <v>1.5089201411457733</v>
      </c>
      <c r="AB140" s="2">
        <f t="shared" si="70"/>
        <v>1.4115456784095564</v>
      </c>
      <c r="AC140" s="2">
        <f t="shared" si="71"/>
        <v>-0.22298985549323669</v>
      </c>
      <c r="AD140" s="2">
        <f t="shared" si="87"/>
        <v>0.783249816858132</v>
      </c>
      <c r="AE140" s="1">
        <f t="shared" si="88"/>
        <v>6.0356805645830944E-2</v>
      </c>
      <c r="AF140" s="1">
        <f t="shared" si="89"/>
        <v>3.1329992674325284E-2</v>
      </c>
      <c r="AG140" s="1">
        <f t="shared" si="72"/>
        <v>-10.970305524287557</v>
      </c>
      <c r="AH140" s="1">
        <f t="shared" si="73"/>
        <v>10.229975400937478</v>
      </c>
      <c r="AI140" s="1">
        <f t="shared" si="74"/>
        <v>15.271323631365547</v>
      </c>
      <c r="AJ140" s="1">
        <f t="shared" si="75"/>
        <v>24.768782066450907</v>
      </c>
      <c r="AK140" s="1">
        <f t="shared" si="76"/>
        <v>7.0191214374458681</v>
      </c>
      <c r="AL140" s="1">
        <f t="shared" si="77"/>
        <v>27.590289844761891</v>
      </c>
    </row>
    <row r="141" spans="1:38" x14ac:dyDescent="0.3">
      <c r="A141" s="1">
        <v>40</v>
      </c>
      <c r="B141" s="1">
        <v>15</v>
      </c>
      <c r="C141" s="1">
        <v>30</v>
      </c>
      <c r="D141" s="1">
        <v>35</v>
      </c>
      <c r="E141" s="1">
        <v>25</v>
      </c>
      <c r="F141" s="1">
        <f t="shared" si="78"/>
        <v>0.26166666666666666</v>
      </c>
      <c r="G141" s="1">
        <v>138</v>
      </c>
      <c r="H141" s="1">
        <f t="shared" si="79"/>
        <v>2.4085543677521746</v>
      </c>
      <c r="I141" s="1">
        <v>0.2</v>
      </c>
      <c r="J141" s="1">
        <v>0</v>
      </c>
      <c r="K141" s="1">
        <f t="shared" si="80"/>
        <v>0.66913060635885835</v>
      </c>
      <c r="L141" s="1">
        <f t="shared" si="60"/>
        <v>-3.4098114921440605</v>
      </c>
      <c r="M141" s="1">
        <f t="shared" si="61"/>
        <v>2.657526433969859</v>
      </c>
      <c r="N141" s="1">
        <f t="shared" si="62"/>
        <v>-2.896927419593212</v>
      </c>
      <c r="O141" s="1">
        <f t="shared" si="81"/>
        <v>0.50630672055614534</v>
      </c>
      <c r="P141" s="1">
        <f t="shared" si="82"/>
        <v>2.3627695888724363</v>
      </c>
      <c r="Q141" s="1">
        <f t="shared" si="63"/>
        <v>5.3396915284780633E-2</v>
      </c>
      <c r="R141" s="1">
        <f t="shared" si="64"/>
        <v>2.2387727515483395</v>
      </c>
      <c r="S141" s="1">
        <f t="shared" si="83"/>
        <v>2.3850976052773209E-2</v>
      </c>
      <c r="T141" s="1">
        <f t="shared" si="65"/>
        <v>0.81048947751136435</v>
      </c>
      <c r="U141" s="1">
        <f t="shared" si="66"/>
        <v>1.91894807275572</v>
      </c>
      <c r="V141" s="1">
        <f t="shared" si="84"/>
        <v>0.42236133901604472</v>
      </c>
      <c r="W141" s="1">
        <f t="shared" si="85"/>
        <v>4.7701952105546419E-3</v>
      </c>
      <c r="X141" s="1">
        <f t="shared" si="67"/>
        <v>8.4472267803208947E-2</v>
      </c>
      <c r="Y141" s="1">
        <f t="shared" si="68"/>
        <v>0.67320555210869748</v>
      </c>
      <c r="Z141" s="2">
        <f t="shared" si="69"/>
        <v>-0.26203109785927414</v>
      </c>
      <c r="AA141" s="2">
        <f t="shared" si="86"/>
        <v>1.5099458191956221</v>
      </c>
      <c r="AB141" s="2">
        <f t="shared" si="70"/>
        <v>1.426341702353048</v>
      </c>
      <c r="AC141" s="2">
        <f t="shared" si="71"/>
        <v>-0.22459808387937774</v>
      </c>
      <c r="AD141" s="2">
        <f t="shared" si="87"/>
        <v>0.79272767793880139</v>
      </c>
      <c r="AE141" s="1">
        <f t="shared" si="88"/>
        <v>6.0397832767824892E-2</v>
      </c>
      <c r="AF141" s="1">
        <f t="shared" si="89"/>
        <v>3.1709107117552059E-2</v>
      </c>
      <c r="AG141" s="1">
        <f t="shared" si="72"/>
        <v>-11.14717238216091</v>
      </c>
      <c r="AH141" s="1">
        <f t="shared" si="73"/>
        <v>10.036959095382874</v>
      </c>
      <c r="AI141" s="1">
        <f t="shared" si="74"/>
        <v>15.089073406550614</v>
      </c>
      <c r="AJ141" s="1">
        <f t="shared" si="75"/>
        <v>24.585478157965042</v>
      </c>
      <c r="AK141" s="1">
        <f t="shared" si="76"/>
        <v>6.8358273910444467</v>
      </c>
      <c r="AL141" s="1">
        <f t="shared" si="77"/>
        <v>27.40393117335018</v>
      </c>
    </row>
    <row r="142" spans="1:38" x14ac:dyDescent="0.3">
      <c r="A142" s="1">
        <v>40</v>
      </c>
      <c r="B142" s="1">
        <v>15</v>
      </c>
      <c r="C142" s="1">
        <v>30</v>
      </c>
      <c r="D142" s="1">
        <v>35</v>
      </c>
      <c r="E142" s="1">
        <v>25</v>
      </c>
      <c r="F142" s="1">
        <f t="shared" si="78"/>
        <v>0.26166666666666666</v>
      </c>
      <c r="G142" s="1">
        <v>139</v>
      </c>
      <c r="H142" s="1">
        <f t="shared" si="79"/>
        <v>2.4260076602721181</v>
      </c>
      <c r="I142" s="1">
        <v>0.2</v>
      </c>
      <c r="J142" s="1">
        <v>0</v>
      </c>
      <c r="K142" s="1">
        <f t="shared" si="80"/>
        <v>0.65605902899050728</v>
      </c>
      <c r="L142" s="1">
        <f t="shared" si="60"/>
        <v>-3.4213762468894386</v>
      </c>
      <c r="M142" s="1">
        <f t="shared" si="61"/>
        <v>2.6729461069636962</v>
      </c>
      <c r="N142" s="1">
        <f t="shared" si="62"/>
        <v>-2.9101442821593584</v>
      </c>
      <c r="O142" s="1">
        <f t="shared" si="81"/>
        <v>0.50676932347911385</v>
      </c>
      <c r="P142" s="1">
        <f t="shared" si="82"/>
        <v>2.3701267830827608</v>
      </c>
      <c r="Q142" s="1">
        <f t="shared" si="63"/>
        <v>6.516043191470644E-2</v>
      </c>
      <c r="R142" s="1">
        <f t="shared" si="64"/>
        <v>2.2341862011853109</v>
      </c>
      <c r="S142" s="1">
        <f t="shared" si="83"/>
        <v>2.916517516764567E-2</v>
      </c>
      <c r="T142" s="1">
        <f t="shared" si="65"/>
        <v>0.80563354620175653</v>
      </c>
      <c r="U142" s="1">
        <f t="shared" si="66"/>
        <v>1.9150167438731236</v>
      </c>
      <c r="V142" s="1">
        <f t="shared" si="84"/>
        <v>0.42069269043170959</v>
      </c>
      <c r="W142" s="1">
        <f t="shared" si="85"/>
        <v>5.8330350335291346E-3</v>
      </c>
      <c r="X142" s="1">
        <f t="shared" si="67"/>
        <v>8.4138538086341919E-2</v>
      </c>
      <c r="Y142" s="1">
        <f t="shared" si="68"/>
        <v>0.6748035600015605</v>
      </c>
      <c r="Z142" s="2">
        <f t="shared" si="69"/>
        <v>-0.26347691716612087</v>
      </c>
      <c r="AA142" s="2">
        <f t="shared" si="86"/>
        <v>1.5110762427379598</v>
      </c>
      <c r="AB142" s="2">
        <f t="shared" si="70"/>
        <v>1.4409282859702199</v>
      </c>
      <c r="AC142" s="2">
        <f t="shared" si="71"/>
        <v>-0.22583735757096057</v>
      </c>
      <c r="AD142" s="2">
        <f t="shared" si="87"/>
        <v>0.80204855463576896</v>
      </c>
      <c r="AE142" s="1">
        <f t="shared" si="88"/>
        <v>6.0443049709518401E-2</v>
      </c>
      <c r="AF142" s="1">
        <f t="shared" si="89"/>
        <v>3.2081942185430763E-2</v>
      </c>
      <c r="AG142" s="1">
        <f t="shared" si="72"/>
        <v>-11.320643703341581</v>
      </c>
      <c r="AH142" s="1">
        <f t="shared" si="73"/>
        <v>9.8408854348576096</v>
      </c>
      <c r="AI142" s="1">
        <f t="shared" si="74"/>
        <v>14.908869090869317</v>
      </c>
      <c r="AJ142" s="1">
        <f t="shared" si="75"/>
        <v>24.4015399042943</v>
      </c>
      <c r="AK142" s="1">
        <f t="shared" si="76"/>
        <v>6.6543201339098381</v>
      </c>
      <c r="AL142" s="1">
        <f t="shared" si="77"/>
        <v>27.216174642508335</v>
      </c>
    </row>
    <row r="143" spans="1:38" x14ac:dyDescent="0.3">
      <c r="A143" s="1">
        <v>40</v>
      </c>
      <c r="B143" s="1">
        <v>15</v>
      </c>
      <c r="C143" s="1">
        <v>30</v>
      </c>
      <c r="D143" s="1">
        <v>35</v>
      </c>
      <c r="E143" s="1">
        <v>25</v>
      </c>
      <c r="F143" s="1">
        <f t="shared" si="78"/>
        <v>0.26166666666666666</v>
      </c>
      <c r="G143" s="1">
        <v>140</v>
      </c>
      <c r="H143" s="1">
        <f t="shared" si="79"/>
        <v>2.4434609527920612</v>
      </c>
      <c r="I143" s="1">
        <v>0.2</v>
      </c>
      <c r="J143" s="1">
        <v>0</v>
      </c>
      <c r="K143" s="1">
        <f t="shared" si="80"/>
        <v>0.64278760968653947</v>
      </c>
      <c r="L143" s="1">
        <f t="shared" si="60"/>
        <v>-3.4327111097856444</v>
      </c>
      <c r="M143" s="1">
        <f t="shared" si="61"/>
        <v>2.6880592574919708</v>
      </c>
      <c r="N143" s="1">
        <f t="shared" si="62"/>
        <v>-2.9230984111835934</v>
      </c>
      <c r="O143" s="1">
        <f t="shared" si="81"/>
        <v>0.50732498041402363</v>
      </c>
      <c r="P143" s="1">
        <f t="shared" si="82"/>
        <v>2.3774538963301923</v>
      </c>
      <c r="Q143" s="1">
        <f t="shared" si="63"/>
        <v>7.6952324787162407E-2</v>
      </c>
      <c r="R143" s="1">
        <f t="shared" si="64"/>
        <v>2.2295781893945859</v>
      </c>
      <c r="S143" s="1">
        <f t="shared" si="83"/>
        <v>3.4514297436708356E-2</v>
      </c>
      <c r="T143" s="1">
        <f t="shared" si="65"/>
        <v>0.80057354660218427</v>
      </c>
      <c r="U143" s="1">
        <f t="shared" si="66"/>
        <v>1.9110670194810739</v>
      </c>
      <c r="V143" s="1">
        <f t="shared" si="84"/>
        <v>0.41891442761623809</v>
      </c>
      <c r="W143" s="1">
        <f t="shared" si="85"/>
        <v>6.9028594873416713E-3</v>
      </c>
      <c r="X143" s="1">
        <f t="shared" si="67"/>
        <v>8.3782885523247627E-2</v>
      </c>
      <c r="Y143" s="1">
        <f t="shared" si="68"/>
        <v>0.67645684972816222</v>
      </c>
      <c r="Z143" s="2">
        <f t="shared" si="69"/>
        <v>-0.26449006815114429</v>
      </c>
      <c r="AA143" s="2">
        <f t="shared" si="86"/>
        <v>1.5123077951372499</v>
      </c>
      <c r="AB143" s="2">
        <f t="shared" si="70"/>
        <v>1.4552995204743997</v>
      </c>
      <c r="AC143" s="2">
        <f t="shared" si="71"/>
        <v>-0.22670577270098047</v>
      </c>
      <c r="AD143" s="2">
        <f t="shared" si="87"/>
        <v>0.81120642221311745</v>
      </c>
      <c r="AE143" s="1">
        <f t="shared" si="88"/>
        <v>6.0492311805490008E-2</v>
      </c>
      <c r="AF143" s="1">
        <f t="shared" si="89"/>
        <v>3.2448256888524707E-2</v>
      </c>
      <c r="AG143" s="1">
        <f t="shared" si="72"/>
        <v>-11.490666646784668</v>
      </c>
      <c r="AH143" s="1">
        <f t="shared" si="73"/>
        <v>9.6418141452980919</v>
      </c>
      <c r="AI143" s="1">
        <f t="shared" si="74"/>
        <v>14.730751369968157</v>
      </c>
      <c r="AJ143" s="1">
        <f t="shared" si="75"/>
        <v>24.217040976833523</v>
      </c>
      <c r="AK143" s="1">
        <f t="shared" si="76"/>
        <v>6.4746397160927032</v>
      </c>
      <c r="AL143" s="1">
        <f t="shared" si="77"/>
        <v>27.027088583395347</v>
      </c>
    </row>
    <row r="144" spans="1:38" x14ac:dyDescent="0.3">
      <c r="A144" s="1">
        <v>40</v>
      </c>
      <c r="B144" s="1">
        <v>15</v>
      </c>
      <c r="C144" s="1">
        <v>30</v>
      </c>
      <c r="D144" s="1">
        <v>35</v>
      </c>
      <c r="E144" s="1">
        <v>25</v>
      </c>
      <c r="F144" s="1">
        <f t="shared" si="78"/>
        <v>0.26166666666666666</v>
      </c>
      <c r="G144" s="1">
        <v>141</v>
      </c>
      <c r="H144" s="1">
        <f t="shared" si="79"/>
        <v>2.4609142453120048</v>
      </c>
      <c r="I144" s="1">
        <v>0.2</v>
      </c>
      <c r="J144" s="1">
        <v>0</v>
      </c>
      <c r="K144" s="1">
        <f t="shared" si="80"/>
        <v>0.62932039104983739</v>
      </c>
      <c r="L144" s="1">
        <f t="shared" si="60"/>
        <v>-3.4438126281236374</v>
      </c>
      <c r="M144" s="1">
        <f t="shared" si="61"/>
        <v>2.7028612819426279</v>
      </c>
      <c r="N144" s="1">
        <f t="shared" si="62"/>
        <v>-2.9357858607127283</v>
      </c>
      <c r="O144" s="1">
        <f t="shared" si="81"/>
        <v>0.50797430677199473</v>
      </c>
      <c r="P144" s="1">
        <f t="shared" si="82"/>
        <v>2.3847490215080231</v>
      </c>
      <c r="Q144" s="1">
        <f t="shared" si="63"/>
        <v>8.8773538338291269E-2</v>
      </c>
      <c r="R144" s="1">
        <f t="shared" si="64"/>
        <v>2.2249562833436549</v>
      </c>
      <c r="S144" s="1">
        <f t="shared" si="83"/>
        <v>3.9899003410926698E-2</v>
      </c>
      <c r="T144" s="1">
        <f t="shared" si="65"/>
        <v>0.79531490834692087</v>
      </c>
      <c r="U144" s="1">
        <f t="shared" si="66"/>
        <v>1.9071053857231324</v>
      </c>
      <c r="V144" s="1">
        <f t="shared" si="84"/>
        <v>0.4170272467902213</v>
      </c>
      <c r="W144" s="1">
        <f t="shared" si="85"/>
        <v>7.9798006821853399E-3</v>
      </c>
      <c r="X144" s="1">
        <f t="shared" si="67"/>
        <v>8.3405449358044267E-2</v>
      </c>
      <c r="Y144" s="1">
        <f t="shared" si="68"/>
        <v>0.67816305298480861</v>
      </c>
      <c r="Z144" s="2">
        <f t="shared" si="69"/>
        <v>-0.26506884059834224</v>
      </c>
      <c r="AA144" s="2">
        <f t="shared" si="86"/>
        <v>1.5136364898590409</v>
      </c>
      <c r="AB144" s="2">
        <f t="shared" si="70"/>
        <v>1.4694494299378027</v>
      </c>
      <c r="AC144" s="2">
        <f t="shared" si="71"/>
        <v>-0.22720186337000792</v>
      </c>
      <c r="AD144" s="2">
        <f t="shared" si="87"/>
        <v>0.82019525989199349</v>
      </c>
      <c r="AE144" s="1">
        <f t="shared" si="88"/>
        <v>6.0545459594361646E-2</v>
      </c>
      <c r="AF144" s="1">
        <f t="shared" si="89"/>
        <v>3.2807810395679746E-2</v>
      </c>
      <c r="AG144" s="1">
        <f t="shared" si="72"/>
        <v>-11.657189421854564</v>
      </c>
      <c r="AH144" s="1">
        <f t="shared" si="73"/>
        <v>9.4398058657475605</v>
      </c>
      <c r="AI144" s="1">
        <f t="shared" si="74"/>
        <v>14.554758988809379</v>
      </c>
      <c r="AJ144" s="1">
        <f t="shared" si="75"/>
        <v>24.032055881310338</v>
      </c>
      <c r="AK144" s="1">
        <f t="shared" si="76"/>
        <v>6.2968244375743652</v>
      </c>
      <c r="AL144" s="1">
        <f t="shared" si="77"/>
        <v>26.836741984944929</v>
      </c>
    </row>
    <row r="145" spans="1:38" x14ac:dyDescent="0.3">
      <c r="A145" s="1">
        <v>40</v>
      </c>
      <c r="B145" s="1">
        <v>15</v>
      </c>
      <c r="C145" s="1">
        <v>30</v>
      </c>
      <c r="D145" s="1">
        <v>35</v>
      </c>
      <c r="E145" s="1">
        <v>25</v>
      </c>
      <c r="F145" s="1">
        <f t="shared" si="78"/>
        <v>0.26166666666666666</v>
      </c>
      <c r="G145" s="1">
        <v>142</v>
      </c>
      <c r="H145" s="1">
        <f t="shared" si="79"/>
        <v>2.4783675378319479</v>
      </c>
      <c r="I145" s="1">
        <v>0.2</v>
      </c>
      <c r="J145" s="1">
        <v>0</v>
      </c>
      <c r="K145" s="1">
        <f t="shared" si="80"/>
        <v>0.6156614753256584</v>
      </c>
      <c r="L145" s="1">
        <f t="shared" si="60"/>
        <v>-3.4546774202733883</v>
      </c>
      <c r="M145" s="1">
        <f t="shared" si="61"/>
        <v>2.7173476714756291</v>
      </c>
      <c r="N145" s="1">
        <f t="shared" si="62"/>
        <v>-2.9482027660267294</v>
      </c>
      <c r="O145" s="1">
        <f t="shared" si="81"/>
        <v>0.50871792874625044</v>
      </c>
      <c r="P145" s="1">
        <f t="shared" si="82"/>
        <v>2.3920102639909469</v>
      </c>
      <c r="Q145" s="1">
        <f t="shared" si="63"/>
        <v>0.10062497413374405</v>
      </c>
      <c r="R145" s="1">
        <f t="shared" si="64"/>
        <v>2.2203280754593306</v>
      </c>
      <c r="S145" s="1">
        <f t="shared" si="83"/>
        <v>4.5319867476308541E-2</v>
      </c>
      <c r="T145" s="1">
        <f t="shared" si="65"/>
        <v>0.78986309248681896</v>
      </c>
      <c r="U145" s="1">
        <f t="shared" si="66"/>
        <v>1.9031383503937125</v>
      </c>
      <c r="V145" s="1">
        <f t="shared" si="84"/>
        <v>0.41503188263922891</v>
      </c>
      <c r="W145" s="1">
        <f t="shared" si="85"/>
        <v>9.0639734952617079E-3</v>
      </c>
      <c r="X145" s="1">
        <f t="shared" si="67"/>
        <v>8.3006376527845788E-2</v>
      </c>
      <c r="Y145" s="1">
        <f t="shared" si="68"/>
        <v>0.67991962462429401</v>
      </c>
      <c r="Z145" s="2">
        <f t="shared" si="69"/>
        <v>-0.26521205319368346</v>
      </c>
      <c r="AA145" s="2">
        <f t="shared" si="86"/>
        <v>1.5150579645470024</v>
      </c>
      <c r="AB145" s="2">
        <f t="shared" si="70"/>
        <v>1.4833719680856483</v>
      </c>
      <c r="AC145" s="2">
        <f t="shared" si="71"/>
        <v>-0.22732461702315743</v>
      </c>
      <c r="AD145" s="2">
        <f t="shared" si="87"/>
        <v>0.82900905839694716</v>
      </c>
      <c r="AE145" s="1">
        <f t="shared" si="88"/>
        <v>6.0602318581880109E-2</v>
      </c>
      <c r="AF145" s="1">
        <f t="shared" si="89"/>
        <v>3.3160362335877894E-2</v>
      </c>
      <c r="AG145" s="1">
        <f t="shared" si="72"/>
        <v>-11.820161304100829</v>
      </c>
      <c r="AH145" s="1">
        <f t="shared" si="73"/>
        <v>9.2349221298848754</v>
      </c>
      <c r="AI145" s="1">
        <f t="shared" si="74"/>
        <v>14.38092874253984</v>
      </c>
      <c r="AJ145" s="1">
        <f t="shared" si="75"/>
        <v>23.846659889912857</v>
      </c>
      <c r="AK145" s="1">
        <f t="shared" si="76"/>
        <v>6.1209108484894443</v>
      </c>
      <c r="AL145" s="1">
        <f t="shared" si="77"/>
        <v>26.645204437060421</v>
      </c>
    </row>
    <row r="146" spans="1:38" x14ac:dyDescent="0.3">
      <c r="A146" s="1">
        <v>40</v>
      </c>
      <c r="B146" s="1">
        <v>15</v>
      </c>
      <c r="C146" s="1">
        <v>30</v>
      </c>
      <c r="D146" s="1">
        <v>35</v>
      </c>
      <c r="E146" s="1">
        <v>25</v>
      </c>
      <c r="F146" s="1">
        <f t="shared" si="78"/>
        <v>0.26166666666666666</v>
      </c>
      <c r="G146" s="1">
        <v>143</v>
      </c>
      <c r="H146" s="1">
        <f t="shared" si="79"/>
        <v>2.4958208303518914</v>
      </c>
      <c r="I146" s="1">
        <v>0.2</v>
      </c>
      <c r="J146" s="1">
        <v>0</v>
      </c>
      <c r="K146" s="1">
        <f t="shared" si="80"/>
        <v>0.60181502315204816</v>
      </c>
      <c r="L146" s="1">
        <f t="shared" si="60"/>
        <v>-3.4653021767139593</v>
      </c>
      <c r="M146" s="1">
        <f t="shared" si="61"/>
        <v>2.7315140133963904</v>
      </c>
      <c r="N146" s="1">
        <f t="shared" si="62"/>
        <v>-2.9603453448159538</v>
      </c>
      <c r="O146" s="1">
        <f t="shared" si="81"/>
        <v>0.50955648177678659</v>
      </c>
      <c r="P146" s="1">
        <f t="shared" si="82"/>
        <v>2.3992357423399948</v>
      </c>
      <c r="Q146" s="1">
        <f t="shared" si="63"/>
        <v>0.11250748773759733</v>
      </c>
      <c r="R146" s="1">
        <f t="shared" si="64"/>
        <v>2.2157011740415604</v>
      </c>
      <c r="S146" s="1">
        <f t="shared" si="83"/>
        <v>5.0777374248702281E-2</v>
      </c>
      <c r="T146" s="1">
        <f t="shared" si="65"/>
        <v>0.78422358737742415</v>
      </c>
      <c r="U146" s="1">
        <f t="shared" si="66"/>
        <v>1.8991724348927663</v>
      </c>
      <c r="V146" s="1">
        <f t="shared" si="84"/>
        <v>0.41292911215916211</v>
      </c>
      <c r="W146" s="1">
        <f t="shared" si="85"/>
        <v>1.0155474849740456E-2</v>
      </c>
      <c r="X146" s="1">
        <f t="shared" si="67"/>
        <v>8.2585822431832434E-2</v>
      </c>
      <c r="Y146" s="1">
        <f t="shared" si="68"/>
        <v>0.68172383755751242</v>
      </c>
      <c r="Z146" s="2">
        <f t="shared" si="69"/>
        <v>-0.26491907125735814</v>
      </c>
      <c r="AA146" s="2">
        <f t="shared" si="86"/>
        <v>1.5165674755919591</v>
      </c>
      <c r="AB146" s="2">
        <f t="shared" si="70"/>
        <v>1.4970610151033452</v>
      </c>
      <c r="AC146" s="2">
        <f t="shared" si="71"/>
        <v>-0.22707348964916396</v>
      </c>
      <c r="AD146" s="2">
        <f t="shared" si="87"/>
        <v>0.83764182775161256</v>
      </c>
      <c r="AE146" s="1">
        <f t="shared" si="88"/>
        <v>6.0662699023678379E-2</v>
      </c>
      <c r="AF146" s="1">
        <f t="shared" si="89"/>
        <v>3.3505673110064506E-2</v>
      </c>
      <c r="AG146" s="1">
        <f t="shared" si="72"/>
        <v>-11.979532650709395</v>
      </c>
      <c r="AH146" s="1">
        <f t="shared" si="73"/>
        <v>9.0272253472807229</v>
      </c>
      <c r="AI146" s="1">
        <f t="shared" si="74"/>
        <v>14.209295468461931</v>
      </c>
      <c r="AJ146" s="1">
        <f t="shared" si="75"/>
        <v>23.660928970919588</v>
      </c>
      <c r="AK146" s="1">
        <f t="shared" si="76"/>
        <v>5.9469337507785767</v>
      </c>
      <c r="AL146" s="1">
        <f t="shared" si="77"/>
        <v>26.45254607191368</v>
      </c>
    </row>
    <row r="147" spans="1:38" x14ac:dyDescent="0.3">
      <c r="A147" s="1">
        <v>40</v>
      </c>
      <c r="B147" s="1">
        <v>15</v>
      </c>
      <c r="C147" s="1">
        <v>30</v>
      </c>
      <c r="D147" s="1">
        <v>35</v>
      </c>
      <c r="E147" s="1">
        <v>25</v>
      </c>
      <c r="F147" s="1">
        <f t="shared" si="78"/>
        <v>0.26166666666666666</v>
      </c>
      <c r="G147" s="1">
        <v>144</v>
      </c>
      <c r="H147" s="1">
        <f t="shared" si="79"/>
        <v>2.5132741228718345</v>
      </c>
      <c r="I147" s="1">
        <v>0.2</v>
      </c>
      <c r="J147" s="1">
        <v>0</v>
      </c>
      <c r="K147" s="1">
        <f t="shared" si="80"/>
        <v>0.58778525229247325</v>
      </c>
      <c r="L147" s="1">
        <f t="shared" si="60"/>
        <v>-3.475683661041614</v>
      </c>
      <c r="M147" s="1">
        <f t="shared" si="61"/>
        <v>2.7453559924999298</v>
      </c>
      <c r="N147" s="1">
        <f t="shared" si="62"/>
        <v>-2.972209898333273</v>
      </c>
      <c r="O147" s="1">
        <f t="shared" si="81"/>
        <v>0.51049060895222742</v>
      </c>
      <c r="P147" s="1">
        <f t="shared" si="82"/>
        <v>2.4064235890743149</v>
      </c>
      <c r="Q147" s="1">
        <f t="shared" si="63"/>
        <v>0.12442188549295419</v>
      </c>
      <c r="R147" s="1">
        <f t="shared" si="64"/>
        <v>2.2110831935702668</v>
      </c>
      <c r="S147" s="1">
        <f t="shared" si="83"/>
        <v>5.627191498482173E-2</v>
      </c>
      <c r="T147" s="1">
        <f t="shared" si="65"/>
        <v>0.7784019044710726</v>
      </c>
      <c r="U147" s="1">
        <f t="shared" si="66"/>
        <v>1.8952141659173705</v>
      </c>
      <c r="V147" s="1">
        <f t="shared" si="84"/>
        <v>0.41071975846818898</v>
      </c>
      <c r="W147" s="1">
        <f t="shared" si="85"/>
        <v>1.1254382996964346E-2</v>
      </c>
      <c r="X147" s="1">
        <f t="shared" si="67"/>
        <v>8.2143951693637807E-2</v>
      </c>
      <c r="Y147" s="1">
        <f t="shared" si="68"/>
        <v>0.68357277773917313</v>
      </c>
      <c r="Z147" s="2">
        <f t="shared" si="69"/>
        <v>-0.26418982416900505</v>
      </c>
      <c r="AA147" s="2">
        <f t="shared" si="86"/>
        <v>1.5181598932698754</v>
      </c>
      <c r="AB147" s="2">
        <f t="shared" si="70"/>
        <v>1.5105103744906598</v>
      </c>
      <c r="AC147" s="2">
        <f t="shared" si="71"/>
        <v>-0.22644842071629023</v>
      </c>
      <c r="AD147" s="2">
        <f t="shared" si="87"/>
        <v>0.84608760529002347</v>
      </c>
      <c r="AE147" s="1">
        <f t="shared" si="88"/>
        <v>6.0726395730795031E-2</v>
      </c>
      <c r="AF147" s="1">
        <f t="shared" si="89"/>
        <v>3.3843504211600949E-2</v>
      </c>
      <c r="AG147" s="1">
        <f t="shared" si="72"/>
        <v>-12.135254915624211</v>
      </c>
      <c r="AH147" s="1">
        <f t="shared" si="73"/>
        <v>8.8167787843870986</v>
      </c>
      <c r="AI147" s="1">
        <f t="shared" si="74"/>
        <v>14.039892039202133</v>
      </c>
      <c r="AJ147" s="1">
        <f t="shared" si="75"/>
        <v>23.474939715869759</v>
      </c>
      <c r="AK147" s="1">
        <f t="shared" si="76"/>
        <v>5.7749262013422022</v>
      </c>
      <c r="AL147" s="1">
        <f t="shared" si="77"/>
        <v>26.258837503399022</v>
      </c>
    </row>
    <row r="148" spans="1:38" x14ac:dyDescent="0.3">
      <c r="A148" s="1">
        <v>40</v>
      </c>
      <c r="B148" s="1">
        <v>15</v>
      </c>
      <c r="C148" s="1">
        <v>30</v>
      </c>
      <c r="D148" s="1">
        <v>35</v>
      </c>
      <c r="E148" s="1">
        <v>25</v>
      </c>
      <c r="F148" s="1">
        <f t="shared" si="78"/>
        <v>0.26166666666666666</v>
      </c>
      <c r="G148" s="1">
        <v>145</v>
      </c>
      <c r="H148" s="1">
        <f t="shared" si="79"/>
        <v>2.530727415391778</v>
      </c>
      <c r="I148" s="1">
        <v>0.2</v>
      </c>
      <c r="J148" s="1">
        <v>0</v>
      </c>
      <c r="K148" s="1">
        <f t="shared" si="80"/>
        <v>0.57357643635104594</v>
      </c>
      <c r="L148" s="1">
        <f t="shared" si="60"/>
        <v>-3.4858187109556584</v>
      </c>
      <c r="M148" s="1">
        <f t="shared" si="61"/>
        <v>2.7588693923853223</v>
      </c>
      <c r="N148" s="1">
        <f t="shared" si="62"/>
        <v>-2.9837928125207522</v>
      </c>
      <c r="O148" s="1">
        <f t="shared" si="81"/>
        <v>0.51152095934933317</v>
      </c>
      <c r="P148" s="1">
        <f t="shared" si="82"/>
        <v>2.4135719515090632</v>
      </c>
      <c r="Q148" s="1">
        <f t="shared" si="63"/>
        <v>0.13636892121607547</v>
      </c>
      <c r="R148" s="1">
        <f t="shared" si="64"/>
        <v>2.2064817447115166</v>
      </c>
      <c r="S148" s="1">
        <f t="shared" si="83"/>
        <v>6.1803784029903601E-2</v>
      </c>
      <c r="T148" s="1">
        <f t="shared" si="65"/>
        <v>0.77240357401497461</v>
      </c>
      <c r="U148" s="1">
        <f t="shared" si="66"/>
        <v>1.8912700668955864</v>
      </c>
      <c r="V148" s="1">
        <f t="shared" si="84"/>
        <v>0.40840469456740869</v>
      </c>
      <c r="W148" s="1">
        <f t="shared" si="85"/>
        <v>1.236075680598072E-2</v>
      </c>
      <c r="X148" s="1">
        <f t="shared" si="67"/>
        <v>8.1680938913481743E-2</v>
      </c>
      <c r="Y148" s="1">
        <f t="shared" si="68"/>
        <v>0.68546333927974157</v>
      </c>
      <c r="Z148" s="2">
        <f t="shared" si="69"/>
        <v>-0.26302482237979574</v>
      </c>
      <c r="AA148" s="2">
        <f t="shared" si="86"/>
        <v>1.5198296975248538</v>
      </c>
      <c r="AB148" s="2">
        <f t="shared" si="70"/>
        <v>1.5237137699986263</v>
      </c>
      <c r="AC148" s="2">
        <f t="shared" si="71"/>
        <v>-0.22544984775411037</v>
      </c>
      <c r="AD148" s="2">
        <f t="shared" si="87"/>
        <v>0.85434046384667772</v>
      </c>
      <c r="AE148" s="1">
        <f t="shared" si="88"/>
        <v>6.079318790099416E-2</v>
      </c>
      <c r="AF148" s="1">
        <f t="shared" si="89"/>
        <v>3.4173618553867115E-2</v>
      </c>
      <c r="AG148" s="1">
        <f t="shared" si="72"/>
        <v>-12.28728066433488</v>
      </c>
      <c r="AH148" s="1">
        <f t="shared" si="73"/>
        <v>8.6036465452656898</v>
      </c>
      <c r="AI148" s="1">
        <f t="shared" si="74"/>
        <v>13.872749357173248</v>
      </c>
      <c r="AJ148" s="1">
        <f t="shared" si="75"/>
        <v>23.288769264323719</v>
      </c>
      <c r="AK148" s="1">
        <f t="shared" si="76"/>
        <v>5.6049195167640917</v>
      </c>
      <c r="AL148" s="1">
        <f t="shared" si="77"/>
        <v>26.064149764803265</v>
      </c>
    </row>
    <row r="149" spans="1:38" x14ac:dyDescent="0.3">
      <c r="A149" s="1">
        <v>40</v>
      </c>
      <c r="B149" s="1">
        <v>15</v>
      </c>
      <c r="C149" s="1">
        <v>30</v>
      </c>
      <c r="D149" s="1">
        <v>35</v>
      </c>
      <c r="E149" s="1">
        <v>25</v>
      </c>
      <c r="F149" s="1">
        <f t="shared" si="78"/>
        <v>0.26166666666666666</v>
      </c>
      <c r="G149" s="1">
        <v>146</v>
      </c>
      <c r="H149" s="1">
        <f t="shared" si="79"/>
        <v>2.5481807079117211</v>
      </c>
      <c r="I149" s="1">
        <v>0.2</v>
      </c>
      <c r="J149" s="1">
        <v>0</v>
      </c>
      <c r="K149" s="1">
        <f t="shared" si="80"/>
        <v>0.5591929034707469</v>
      </c>
      <c r="L149" s="1">
        <f t="shared" si="60"/>
        <v>-3.4957042392217081</v>
      </c>
      <c r="M149" s="1">
        <f t="shared" si="61"/>
        <v>2.7720500967400552</v>
      </c>
      <c r="N149" s="1">
        <f t="shared" si="62"/>
        <v>-2.9950905591105235</v>
      </c>
      <c r="O149" s="1">
        <f t="shared" si="81"/>
        <v>0.51264818631098452</v>
      </c>
      <c r="P149" s="1">
        <f t="shared" si="82"/>
        <v>2.4206789926583507</v>
      </c>
      <c r="Q149" s="1">
        <f t="shared" si="63"/>
        <v>0.14834929280661113</v>
      </c>
      <c r="R149" s="1">
        <f t="shared" si="64"/>
        <v>2.2019044240311878</v>
      </c>
      <c r="S149" s="1">
        <f t="shared" si="83"/>
        <v>6.7373175323848622E-2</v>
      </c>
      <c r="T149" s="1">
        <f t="shared" si="65"/>
        <v>0.76623414065794881</v>
      </c>
      <c r="U149" s="1">
        <f t="shared" si="66"/>
        <v>1.8873466491695889</v>
      </c>
      <c r="V149" s="1">
        <f t="shared" si="84"/>
        <v>0.40598484703119225</v>
      </c>
      <c r="W149" s="1">
        <f t="shared" si="85"/>
        <v>1.3474635064769725E-2</v>
      </c>
      <c r="X149" s="1">
        <f t="shared" si="67"/>
        <v>8.1196969406238453E-2</v>
      </c>
      <c r="Y149" s="1">
        <f t="shared" si="68"/>
        <v>0.6873922197277007</v>
      </c>
      <c r="Z149" s="2">
        <f t="shared" si="69"/>
        <v>-0.26142517389896658</v>
      </c>
      <c r="AA149" s="2">
        <f t="shared" si="86"/>
        <v>1.5215709744713062</v>
      </c>
      <c r="AB149" s="2">
        <f t="shared" si="70"/>
        <v>1.5366648426866485</v>
      </c>
      <c r="AC149" s="2">
        <f t="shared" si="71"/>
        <v>-0.22407872048482846</v>
      </c>
      <c r="AD149" s="2">
        <f t="shared" si="87"/>
        <v>0.86239452008552264</v>
      </c>
      <c r="AE149" s="1">
        <f t="shared" si="88"/>
        <v>6.0862838978852259E-2</v>
      </c>
      <c r="AF149" s="1">
        <f t="shared" si="89"/>
        <v>3.449578080342091E-2</v>
      </c>
      <c r="AG149" s="1">
        <f t="shared" si="72"/>
        <v>-12.435563588325625</v>
      </c>
      <c r="AH149" s="1">
        <f t="shared" si="73"/>
        <v>8.3878935520612039</v>
      </c>
      <c r="AI149" s="1">
        <f t="shared" si="74"/>
        <v>13.707896350427333</v>
      </c>
      <c r="AJ149" s="1">
        <f t="shared" si="75"/>
        <v>23.102495226276481</v>
      </c>
      <c r="AK149" s="1">
        <f t="shared" si="76"/>
        <v>5.4369432796714072</v>
      </c>
      <c r="AL149" s="1">
        <f t="shared" si="77"/>
        <v>25.868554244763835</v>
      </c>
    </row>
    <row r="150" spans="1:38" x14ac:dyDescent="0.3">
      <c r="A150" s="1">
        <v>40</v>
      </c>
      <c r="B150" s="1">
        <v>15</v>
      </c>
      <c r="C150" s="1">
        <v>30</v>
      </c>
      <c r="D150" s="1">
        <v>35</v>
      </c>
      <c r="E150" s="1">
        <v>25</v>
      </c>
      <c r="F150" s="1">
        <f t="shared" si="78"/>
        <v>0.26166666666666666</v>
      </c>
      <c r="G150" s="1">
        <v>147</v>
      </c>
      <c r="H150" s="1">
        <f t="shared" si="79"/>
        <v>2.5656340004316642</v>
      </c>
      <c r="I150" s="1">
        <v>0.2</v>
      </c>
      <c r="J150" s="1">
        <v>0</v>
      </c>
      <c r="K150" s="1">
        <f t="shared" si="80"/>
        <v>0.54463903501502731</v>
      </c>
      <c r="L150" s="1">
        <f t="shared" si="60"/>
        <v>-3.5053372346120906</v>
      </c>
      <c r="M150" s="1">
        <f t="shared" si="61"/>
        <v>2.7848940905938986</v>
      </c>
      <c r="N150" s="1">
        <f t="shared" si="62"/>
        <v>-3.0060996966995317</v>
      </c>
      <c r="O150" s="1">
        <f t="shared" si="81"/>
        <v>0.51387294566386532</v>
      </c>
      <c r="P150" s="1">
        <f t="shared" si="82"/>
        <v>2.4277428922018265</v>
      </c>
      <c r="Q150" s="1">
        <f t="shared" si="63"/>
        <v>0.16036363877731952</v>
      </c>
      <c r="R150" s="1">
        <f t="shared" si="64"/>
        <v>2.1973588034263365</v>
      </c>
      <c r="S150" s="1">
        <f t="shared" si="83"/>
        <v>7.2980178989095854E-2</v>
      </c>
      <c r="T150" s="1">
        <f t="shared" si="65"/>
        <v>0.75989915896916271</v>
      </c>
      <c r="U150" s="1">
        <f t="shared" si="66"/>
        <v>1.8834504029368611</v>
      </c>
      <c r="V150" s="1">
        <f t="shared" si="84"/>
        <v>0.40346119960698368</v>
      </c>
      <c r="W150" s="1">
        <f t="shared" si="85"/>
        <v>1.4596035797819172E-2</v>
      </c>
      <c r="X150" s="1">
        <f t="shared" si="67"/>
        <v>8.0692239921396736E-2</v>
      </c>
      <c r="Y150" s="1">
        <f t="shared" si="68"/>
        <v>0.68935591556812303</v>
      </c>
      <c r="Z150" s="2">
        <f t="shared" si="69"/>
        <v>-0.2593926001364209</v>
      </c>
      <c r="AA150" s="2">
        <f t="shared" si="86"/>
        <v>1.5233774136868101</v>
      </c>
      <c r="AB150" s="2">
        <f t="shared" si="70"/>
        <v>1.5493571481388759</v>
      </c>
      <c r="AC150" s="2">
        <f t="shared" si="71"/>
        <v>-0.22233651440264568</v>
      </c>
      <c r="AD150" s="2">
        <f t="shared" si="87"/>
        <v>0.87024394292539764</v>
      </c>
      <c r="AE150" s="1">
        <f t="shared" si="88"/>
        <v>6.0935096547472416E-2</v>
      </c>
      <c r="AF150" s="1">
        <f t="shared" si="89"/>
        <v>3.4809757717015916E-2</v>
      </c>
      <c r="AG150" s="1">
        <f t="shared" si="72"/>
        <v>-12.580058519181359</v>
      </c>
      <c r="AH150" s="1">
        <f t="shared" si="73"/>
        <v>8.1695855252254095</v>
      </c>
      <c r="AI150" s="1">
        <f t="shared" si="74"/>
        <v>13.545359969996575</v>
      </c>
      <c r="AJ150" s="1">
        <f t="shared" si="75"/>
        <v>22.91619560230145</v>
      </c>
      <c r="AK150" s="1">
        <f t="shared" si="76"/>
        <v>5.2710253467948096</v>
      </c>
      <c r="AL150" s="1">
        <f t="shared" si="77"/>
        <v>25.672122621597616</v>
      </c>
    </row>
    <row r="151" spans="1:38" x14ac:dyDescent="0.3">
      <c r="A151" s="1">
        <v>40</v>
      </c>
      <c r="B151" s="1">
        <v>15</v>
      </c>
      <c r="C151" s="1">
        <v>30</v>
      </c>
      <c r="D151" s="1">
        <v>35</v>
      </c>
      <c r="E151" s="1">
        <v>25</v>
      </c>
      <c r="F151" s="1">
        <f t="shared" si="78"/>
        <v>0.26166666666666666</v>
      </c>
      <c r="G151" s="1">
        <v>148</v>
      </c>
      <c r="H151" s="1">
        <f t="shared" si="79"/>
        <v>2.5830872929516078</v>
      </c>
      <c r="I151" s="1">
        <v>0.2</v>
      </c>
      <c r="J151" s="1">
        <v>0</v>
      </c>
      <c r="K151" s="1">
        <f t="shared" si="80"/>
        <v>0.5299192642332049</v>
      </c>
      <c r="L151" s="1">
        <f t="shared" si="60"/>
        <v>-3.5147147628230924</v>
      </c>
      <c r="M151" s="1">
        <f t="shared" si="61"/>
        <v>2.7973974615419013</v>
      </c>
      <c r="N151" s="1">
        <f t="shared" si="62"/>
        <v>-3.0168168717978201</v>
      </c>
      <c r="O151" s="1">
        <f t="shared" si="81"/>
        <v>0.51519589387748554</v>
      </c>
      <c r="P151" s="1">
        <f t="shared" si="82"/>
        <v>2.4347618475131618</v>
      </c>
      <c r="Q151" s="1">
        <f t="shared" si="63"/>
        <v>0.17241253470744855</v>
      </c>
      <c r="R151" s="1">
        <f t="shared" si="64"/>
        <v>2.1928524192865728</v>
      </c>
      <c r="S151" s="1">
        <f t="shared" si="83"/>
        <v>7.8624778024752623E-2</v>
      </c>
      <c r="T151" s="1">
        <f t="shared" si="65"/>
        <v>0.75340418887290395</v>
      </c>
      <c r="U151" s="1">
        <f t="shared" si="66"/>
        <v>1.8795877879599192</v>
      </c>
      <c r="V151" s="1">
        <f t="shared" si="84"/>
        <v>0.4008347967032917</v>
      </c>
      <c r="W151" s="1">
        <f t="shared" si="85"/>
        <v>1.5724955604950526E-2</v>
      </c>
      <c r="X151" s="1">
        <f t="shared" si="67"/>
        <v>8.0166959340658345E-2</v>
      </c>
      <c r="Y151" s="1">
        <f t="shared" si="68"/>
        <v>0.69135071798518311</v>
      </c>
      <c r="Z151" s="2">
        <f t="shared" si="69"/>
        <v>-0.25692945097763542</v>
      </c>
      <c r="AA151" s="2">
        <f t="shared" si="86"/>
        <v>1.5252423063633698</v>
      </c>
      <c r="AB151" s="2">
        <f t="shared" si="70"/>
        <v>1.5617841538803581</v>
      </c>
      <c r="AC151" s="2">
        <f t="shared" si="71"/>
        <v>-0.22022524369511631</v>
      </c>
      <c r="AD151" s="2">
        <f t="shared" si="87"/>
        <v>0.87788296201731286</v>
      </c>
      <c r="AE151" s="1">
        <f t="shared" si="88"/>
        <v>6.10096922545348E-2</v>
      </c>
      <c r="AF151" s="1">
        <f t="shared" si="89"/>
        <v>3.511531848069252E-2</v>
      </c>
      <c r="AG151" s="1">
        <f t="shared" si="72"/>
        <v>-12.72072144234639</v>
      </c>
      <c r="AH151" s="1">
        <f t="shared" si="73"/>
        <v>7.9487889634980737</v>
      </c>
      <c r="AI151" s="1">
        <f t="shared" si="74"/>
        <v>13.385165188818288</v>
      </c>
      <c r="AJ151" s="1">
        <f t="shared" si="75"/>
        <v>22.729948701515148</v>
      </c>
      <c r="AK151" s="1">
        <f t="shared" si="76"/>
        <v>5.1071918587889851</v>
      </c>
      <c r="AL151" s="1">
        <f t="shared" si="77"/>
        <v>25.474926796095431</v>
      </c>
    </row>
    <row r="152" spans="1:38" x14ac:dyDescent="0.3">
      <c r="A152" s="1">
        <v>40</v>
      </c>
      <c r="B152" s="1">
        <v>15</v>
      </c>
      <c r="C152" s="1">
        <v>30</v>
      </c>
      <c r="D152" s="1">
        <v>35</v>
      </c>
      <c r="E152" s="1">
        <v>25</v>
      </c>
      <c r="F152" s="1">
        <f t="shared" si="78"/>
        <v>0.26166666666666666</v>
      </c>
      <c r="G152" s="1">
        <v>149</v>
      </c>
      <c r="H152" s="1">
        <f t="shared" si="79"/>
        <v>2.6005405854715509</v>
      </c>
      <c r="I152" s="1">
        <v>0.2</v>
      </c>
      <c r="J152" s="1">
        <v>0</v>
      </c>
      <c r="K152" s="1">
        <f t="shared" si="80"/>
        <v>0.51503807491005438</v>
      </c>
      <c r="L152" s="1">
        <f t="shared" si="60"/>
        <v>-3.5238339673687786</v>
      </c>
      <c r="M152" s="1">
        <f t="shared" si="61"/>
        <v>2.8095564009361498</v>
      </c>
      <c r="N152" s="1">
        <f t="shared" si="62"/>
        <v>-3.0272388198500328</v>
      </c>
      <c r="O152" s="1">
        <f t="shared" si="81"/>
        <v>0.51661768616661541</v>
      </c>
      <c r="P152" s="1">
        <f t="shared" si="82"/>
        <v>2.4417340747482568</v>
      </c>
      <c r="Q152" s="1">
        <f t="shared" si="63"/>
        <v>0.18449648962481791</v>
      </c>
      <c r="R152" s="1">
        <f t="shared" si="64"/>
        <v>2.1883927613999616</v>
      </c>
      <c r="S152" s="1">
        <f t="shared" si="83"/>
        <v>8.4306845132676986E-2</v>
      </c>
      <c r="T152" s="1">
        <f t="shared" si="65"/>
        <v>0.74675479100419218</v>
      </c>
      <c r="U152" s="1">
        <f t="shared" si="66"/>
        <v>1.8757652240571117</v>
      </c>
      <c r="V152" s="1">
        <f t="shared" si="84"/>
        <v>0.39810674674361896</v>
      </c>
      <c r="W152" s="1">
        <f t="shared" si="85"/>
        <v>1.6861369026535396E-2</v>
      </c>
      <c r="X152" s="1">
        <f t="shared" si="67"/>
        <v>7.9621349348723794E-2</v>
      </c>
      <c r="Y152" s="1">
        <f t="shared" si="68"/>
        <v>0.69337270893772862</v>
      </c>
      <c r="Z152" s="2">
        <f t="shared" si="69"/>
        <v>-0.25403871896227254</v>
      </c>
      <c r="AA152" s="2">
        <f t="shared" si="86"/>
        <v>1.5271585443801747</v>
      </c>
      <c r="AB152" s="2">
        <f t="shared" si="70"/>
        <v>1.5739392370347534</v>
      </c>
      <c r="AC152" s="2">
        <f t="shared" si="71"/>
        <v>-0.21774747339623268</v>
      </c>
      <c r="AD152" s="2">
        <f t="shared" si="87"/>
        <v>0.88530587622708212</v>
      </c>
      <c r="AE152" s="1">
        <f t="shared" si="88"/>
        <v>6.1086341775206998E-2</v>
      </c>
      <c r="AF152" s="1">
        <f t="shared" si="89"/>
        <v>3.5412235049083293E-2</v>
      </c>
      <c r="AG152" s="1">
        <f t="shared" si="72"/>
        <v>-12.857509510531683</v>
      </c>
      <c r="AH152" s="1">
        <f t="shared" si="73"/>
        <v>7.7255711236508153</v>
      </c>
      <c r="AI152" s="1">
        <f t="shared" si="74"/>
        <v>13.227335002340435</v>
      </c>
      <c r="AJ152" s="1">
        <f t="shared" si="75"/>
        <v>22.543833057470383</v>
      </c>
      <c r="AK152" s="1">
        <f t="shared" si="76"/>
        <v>4.945467251869788</v>
      </c>
      <c r="AL152" s="1">
        <f t="shared" si="77"/>
        <v>25.27703882288877</v>
      </c>
    </row>
    <row r="153" spans="1:38" x14ac:dyDescent="0.3">
      <c r="A153" s="1">
        <v>40</v>
      </c>
      <c r="B153" s="1">
        <v>15</v>
      </c>
      <c r="C153" s="1">
        <v>30</v>
      </c>
      <c r="D153" s="1">
        <v>35</v>
      </c>
      <c r="E153" s="1">
        <v>25</v>
      </c>
      <c r="F153" s="1">
        <f t="shared" si="78"/>
        <v>0.26166666666666666</v>
      </c>
      <c r="G153" s="1">
        <v>150</v>
      </c>
      <c r="H153" s="1">
        <f t="shared" si="79"/>
        <v>2.6179938779914944</v>
      </c>
      <c r="I153" s="1">
        <v>0.2</v>
      </c>
      <c r="J153" s="1">
        <v>0</v>
      </c>
      <c r="K153" s="1">
        <f t="shared" si="80"/>
        <v>0.49999999999999994</v>
      </c>
      <c r="L153" s="1">
        <f t="shared" si="60"/>
        <v>-3.5326920704511053</v>
      </c>
      <c r="M153" s="1">
        <f t="shared" si="61"/>
        <v>2.8213672050459184</v>
      </c>
      <c r="N153" s="1">
        <f t="shared" si="62"/>
        <v>-3.0373623662298344</v>
      </c>
      <c r="O153" s="1">
        <f t="shared" si="81"/>
        <v>0.51813897453967406</v>
      </c>
      <c r="P153" s="1">
        <f t="shared" si="82"/>
        <v>2.4486578099906646</v>
      </c>
      <c r="Q153" s="1">
        <f t="shared" si="63"/>
        <v>0.19661594232251256</v>
      </c>
      <c r="R153" s="1">
        <f t="shared" si="64"/>
        <v>2.1839872616202456</v>
      </c>
      <c r="S153" s="1">
        <f t="shared" si="83"/>
        <v>9.0026139702228891E-2</v>
      </c>
      <c r="T153" s="1">
        <f t="shared" si="65"/>
        <v>0.73995652199072515</v>
      </c>
      <c r="U153" s="1">
        <f t="shared" si="66"/>
        <v>1.8719890813887829</v>
      </c>
      <c r="V153" s="1">
        <f t="shared" si="84"/>
        <v>0.39527822536324275</v>
      </c>
      <c r="W153" s="1">
        <f t="shared" si="85"/>
        <v>1.8005227940445779E-2</v>
      </c>
      <c r="X153" s="1">
        <f t="shared" si="67"/>
        <v>7.9055645072648562E-2</v>
      </c>
      <c r="Y153" s="1">
        <f t="shared" si="68"/>
        <v>0.69541775759821078</v>
      </c>
      <c r="Z153" s="2">
        <f t="shared" si="69"/>
        <v>-0.25072405243382456</v>
      </c>
      <c r="AA153" s="2">
        <f t="shared" si="86"/>
        <v>1.5291186203551883</v>
      </c>
      <c r="AB153" s="2">
        <f t="shared" si="70"/>
        <v>1.5858156822663967</v>
      </c>
      <c r="AC153" s="2">
        <f t="shared" si="71"/>
        <v>-0.21490633065756326</v>
      </c>
      <c r="AD153" s="2">
        <f t="shared" si="87"/>
        <v>0.89250706207567521</v>
      </c>
      <c r="AE153" s="1">
        <f t="shared" si="88"/>
        <v>6.1164744814207542E-2</v>
      </c>
      <c r="AF153" s="1">
        <f t="shared" si="89"/>
        <v>3.5700282483027014E-2</v>
      </c>
      <c r="AG153" s="1">
        <f t="shared" si="72"/>
        <v>-12.99038105676658</v>
      </c>
      <c r="AH153" s="1">
        <f t="shared" si="73"/>
        <v>7.4999999999999991</v>
      </c>
      <c r="AI153" s="1">
        <f t="shared" si="74"/>
        <v>13.071890430901036</v>
      </c>
      <c r="AJ153" s="1">
        <f t="shared" si="75"/>
        <v>22.357927342099508</v>
      </c>
      <c r="AK153" s="1">
        <f t="shared" si="76"/>
        <v>4.7858742713193543</v>
      </c>
      <c r="AL153" s="1">
        <f t="shared" si="77"/>
        <v>25.078530840508154</v>
      </c>
    </row>
    <row r="154" spans="1:38" x14ac:dyDescent="0.3">
      <c r="A154" s="1">
        <v>40</v>
      </c>
      <c r="B154" s="1">
        <v>15</v>
      </c>
      <c r="C154" s="1">
        <v>30</v>
      </c>
      <c r="D154" s="1">
        <v>35</v>
      </c>
      <c r="E154" s="1">
        <v>25</v>
      </c>
      <c r="F154" s="1">
        <f t="shared" si="78"/>
        <v>0.26166666666666666</v>
      </c>
      <c r="G154" s="1">
        <v>151</v>
      </c>
      <c r="H154" s="1">
        <f t="shared" si="79"/>
        <v>2.6354471705114375</v>
      </c>
      <c r="I154" s="1">
        <v>0.2</v>
      </c>
      <c r="J154" s="1">
        <v>0</v>
      </c>
      <c r="K154" s="1">
        <f t="shared" si="80"/>
        <v>0.48480962024633717</v>
      </c>
      <c r="L154" s="1">
        <f t="shared" si="60"/>
        <v>-3.541286373806062</v>
      </c>
      <c r="M154" s="1">
        <f t="shared" si="61"/>
        <v>2.8328262761858607</v>
      </c>
      <c r="N154" s="1">
        <f t="shared" si="62"/>
        <v>-3.0471844272069282</v>
      </c>
      <c r="O154" s="1">
        <f t="shared" si="81"/>
        <v>0.51976040579607208</v>
      </c>
      <c r="P154" s="1">
        <f t="shared" si="82"/>
        <v>2.4555313104512502</v>
      </c>
      <c r="Q154" s="1">
        <f t="shared" si="63"/>
        <v>0.2087712576169537</v>
      </c>
      <c r="R154" s="1">
        <f t="shared" si="64"/>
        <v>2.1796432823145246</v>
      </c>
      <c r="S154" s="1">
        <f t="shared" si="83"/>
        <v>9.5782304981236743E-2</v>
      </c>
      <c r="T154" s="1">
        <f t="shared" si="65"/>
        <v>0.73301492966748838</v>
      </c>
      <c r="U154" s="1">
        <f t="shared" si="66"/>
        <v>1.8682656705553067</v>
      </c>
      <c r="V154" s="1">
        <f t="shared" si="84"/>
        <v>0.3923504784250591</v>
      </c>
      <c r="W154" s="1">
        <f t="shared" si="85"/>
        <v>1.9156460996247349E-2</v>
      </c>
      <c r="X154" s="1">
        <f t="shared" si="67"/>
        <v>7.8470095685011829E-2</v>
      </c>
      <c r="Y154" s="1">
        <f t="shared" si="68"/>
        <v>0.69748151720613816</v>
      </c>
      <c r="Z154" s="2">
        <f t="shared" si="69"/>
        <v>-0.24698976752446103</v>
      </c>
      <c r="AA154" s="2">
        <f t="shared" si="86"/>
        <v>1.5311146287260795</v>
      </c>
      <c r="AB154" s="2">
        <f t="shared" si="70"/>
        <v>1.5974066800502849</v>
      </c>
      <c r="AC154" s="2">
        <f t="shared" si="71"/>
        <v>-0.21170551502096691</v>
      </c>
      <c r="AD154" s="2">
        <f t="shared" si="87"/>
        <v>0.89948098208885729</v>
      </c>
      <c r="AE154" s="1">
        <f t="shared" si="88"/>
        <v>6.1244585149043192E-2</v>
      </c>
      <c r="AF154" s="1">
        <f t="shared" si="89"/>
        <v>3.5979239283554301E-2</v>
      </c>
      <c r="AG154" s="1">
        <f t="shared" si="72"/>
        <v>-13.119295607090937</v>
      </c>
      <c r="AH154" s="1">
        <f t="shared" si="73"/>
        <v>7.2721443036950575</v>
      </c>
      <c r="AI154" s="1">
        <f t="shared" si="74"/>
        <v>12.918850523974239</v>
      </c>
      <c r="AJ154" s="1">
        <f t="shared" si="75"/>
        <v>22.172310277847675</v>
      </c>
      <c r="AK154" s="1">
        <f t="shared" si="76"/>
        <v>4.6284339869056339</v>
      </c>
      <c r="AL154" s="1">
        <f t="shared" si="77"/>
        <v>24.879475000265113</v>
      </c>
    </row>
    <row r="155" spans="1:38" x14ac:dyDescent="0.3">
      <c r="A155" s="1">
        <v>40</v>
      </c>
      <c r="B155" s="1">
        <v>15</v>
      </c>
      <c r="C155" s="1">
        <v>30</v>
      </c>
      <c r="D155" s="1">
        <v>35</v>
      </c>
      <c r="E155" s="1">
        <v>25</v>
      </c>
      <c r="F155" s="1">
        <f t="shared" si="78"/>
        <v>0.26166666666666666</v>
      </c>
      <c r="G155" s="1">
        <v>152</v>
      </c>
      <c r="H155" s="1">
        <f t="shared" si="79"/>
        <v>2.6529004630313811</v>
      </c>
      <c r="I155" s="1">
        <v>0.2</v>
      </c>
      <c r="J155" s="1">
        <v>0</v>
      </c>
      <c r="K155" s="1">
        <f t="shared" si="80"/>
        <v>0.46947156278589069</v>
      </c>
      <c r="L155" s="1">
        <f t="shared" si="60"/>
        <v>-3.5496142595255935</v>
      </c>
      <c r="M155" s="1">
        <f t="shared" si="61"/>
        <v>2.8439301238119024</v>
      </c>
      <c r="N155" s="1">
        <f t="shared" si="62"/>
        <v>-3.0567020108863927</v>
      </c>
      <c r="O155" s="1">
        <f t="shared" si="81"/>
        <v>0.52148261947601138</v>
      </c>
      <c r="P155" s="1">
        <f t="shared" si="82"/>
        <v>2.4623528557187395</v>
      </c>
      <c r="Q155" s="1">
        <f t="shared" si="63"/>
        <v>0.22096272255505711</v>
      </c>
      <c r="R155" s="1">
        <f t="shared" si="64"/>
        <v>2.1753681046129345</v>
      </c>
      <c r="S155" s="1">
        <f t="shared" si="83"/>
        <v>0.10157486546138969</v>
      </c>
      <c r="T155" s="1">
        <f t="shared" si="65"/>
        <v>0.72593554823106665</v>
      </c>
      <c r="U155" s="1">
        <f t="shared" si="66"/>
        <v>1.8646012325253718</v>
      </c>
      <c r="V155" s="1">
        <f t="shared" si="84"/>
        <v>0.38932482483017383</v>
      </c>
      <c r="W155" s="1">
        <f t="shared" si="85"/>
        <v>2.0314973092277939E-2</v>
      </c>
      <c r="X155" s="1">
        <f t="shared" si="67"/>
        <v>7.7864964966034775E-2</v>
      </c>
      <c r="Y155" s="1">
        <f t="shared" si="68"/>
        <v>0.69955942238777957</v>
      </c>
      <c r="Z155" s="2">
        <f t="shared" si="69"/>
        <v>-0.2428408588369676</v>
      </c>
      <c r="AA155" s="2">
        <f t="shared" si="86"/>
        <v>1.5331382679032914</v>
      </c>
      <c r="AB155" s="2">
        <f t="shared" si="70"/>
        <v>1.6087053253140131</v>
      </c>
      <c r="AC155" s="2">
        <f t="shared" si="71"/>
        <v>-0.20814930757454408</v>
      </c>
      <c r="AD155" s="2">
        <f t="shared" si="87"/>
        <v>0.90622219300769546</v>
      </c>
      <c r="AE155" s="1">
        <f t="shared" si="88"/>
        <v>6.1325530716131671E-2</v>
      </c>
      <c r="AF155" s="1">
        <f t="shared" si="89"/>
        <v>3.6248887720307828E-2</v>
      </c>
      <c r="AG155" s="1">
        <f t="shared" si="72"/>
        <v>-13.244213892883906</v>
      </c>
      <c r="AH155" s="1">
        <f t="shared" si="73"/>
        <v>7.0420734417883608</v>
      </c>
      <c r="AI155" s="1">
        <f t="shared" si="74"/>
        <v>12.768232366371503</v>
      </c>
      <c r="AJ155" s="1">
        <f t="shared" si="75"/>
        <v>21.987060548151121</v>
      </c>
      <c r="AK155" s="1">
        <f t="shared" si="76"/>
        <v>4.4731658102562797</v>
      </c>
      <c r="AL155" s="1">
        <f t="shared" si="77"/>
        <v>24.679943394102793</v>
      </c>
    </row>
    <row r="156" spans="1:38" x14ac:dyDescent="0.3">
      <c r="A156" s="1">
        <v>40</v>
      </c>
      <c r="B156" s="1">
        <v>15</v>
      </c>
      <c r="C156" s="1">
        <v>30</v>
      </c>
      <c r="D156" s="1">
        <v>35</v>
      </c>
      <c r="E156" s="1">
        <v>25</v>
      </c>
      <c r="F156" s="1">
        <f t="shared" si="78"/>
        <v>0.26166666666666666</v>
      </c>
      <c r="G156" s="1">
        <v>153</v>
      </c>
      <c r="H156" s="1">
        <f t="shared" si="79"/>
        <v>2.6703537555513241</v>
      </c>
      <c r="I156" s="1">
        <v>0.2</v>
      </c>
      <c r="J156" s="1">
        <v>0</v>
      </c>
      <c r="K156" s="1">
        <f t="shared" si="80"/>
        <v>0.45399049973954686</v>
      </c>
      <c r="L156" s="1">
        <f t="shared" si="60"/>
        <v>-3.5576731908550343</v>
      </c>
      <c r="M156" s="1">
        <f t="shared" si="61"/>
        <v>2.8546753655844901</v>
      </c>
      <c r="N156" s="1">
        <f t="shared" si="62"/>
        <v>-3.0659122181200393</v>
      </c>
      <c r="O156" s="1">
        <f t="shared" si="81"/>
        <v>0.52330624576672868</v>
      </c>
      <c r="P156" s="1">
        <f t="shared" si="82"/>
        <v>2.4691207490573506</v>
      </c>
      <c r="Q156" s="1">
        <f t="shared" si="63"/>
        <v>0.23319054257904859</v>
      </c>
      <c r="R156" s="1">
        <f t="shared" si="64"/>
        <v>2.171168916484266</v>
      </c>
      <c r="S156" s="1">
        <f t="shared" si="83"/>
        <v>0.10740322450666333</v>
      </c>
      <c r="T156" s="1">
        <f t="shared" si="65"/>
        <v>0.71872389334152342</v>
      </c>
      <c r="U156" s="1">
        <f t="shared" si="66"/>
        <v>1.8610019284150845</v>
      </c>
      <c r="V156" s="1">
        <f t="shared" si="84"/>
        <v>0.38620265909859752</v>
      </c>
      <c r="W156" s="1">
        <f t="shared" si="85"/>
        <v>2.1480644901332668E-2</v>
      </c>
      <c r="X156" s="1">
        <f t="shared" si="67"/>
        <v>7.7240531819719516E-2</v>
      </c>
      <c r="Y156" s="1">
        <f t="shared" si="68"/>
        <v>0.70164668699394761</v>
      </c>
      <c r="Z156" s="2">
        <f t="shared" si="69"/>
        <v>-0.23828300868461058</v>
      </c>
      <c r="AA156" s="2">
        <f t="shared" si="86"/>
        <v>1.5351808435291645</v>
      </c>
      <c r="AB156" s="2">
        <f t="shared" si="70"/>
        <v>1.6197046164958042</v>
      </c>
      <c r="AC156" s="2">
        <f t="shared" si="71"/>
        <v>-0.20424257887252339</v>
      </c>
      <c r="AD156" s="2">
        <f t="shared" si="87"/>
        <v>0.9127253538120299</v>
      </c>
      <c r="AE156" s="1">
        <f t="shared" si="88"/>
        <v>6.1407233741166592E-2</v>
      </c>
      <c r="AF156" s="1">
        <f t="shared" si="89"/>
        <v>3.6509014152481201E-2</v>
      </c>
      <c r="AG156" s="1">
        <f t="shared" si="72"/>
        <v>-13.365097862825516</v>
      </c>
      <c r="AH156" s="1">
        <f t="shared" si="73"/>
        <v>6.809857496093203</v>
      </c>
      <c r="AI156" s="1">
        <f t="shared" si="74"/>
        <v>12.620051086483617</v>
      </c>
      <c r="AJ156" s="1">
        <f t="shared" si="75"/>
        <v>21.802256706433692</v>
      </c>
      <c r="AK156" s="1">
        <f t="shared" si="76"/>
        <v>4.3200875142207433</v>
      </c>
      <c r="AL156" s="1">
        <f t="shared" si="77"/>
        <v>24.480007981573209</v>
      </c>
    </row>
    <row r="157" spans="1:38" x14ac:dyDescent="0.3">
      <c r="A157" s="1">
        <v>40</v>
      </c>
      <c r="B157" s="1">
        <v>15</v>
      </c>
      <c r="C157" s="1">
        <v>30</v>
      </c>
      <c r="D157" s="1">
        <v>35</v>
      </c>
      <c r="E157" s="1">
        <v>25</v>
      </c>
      <c r="F157" s="1">
        <f t="shared" si="78"/>
        <v>0.26166666666666666</v>
      </c>
      <c r="G157" s="1">
        <v>154</v>
      </c>
      <c r="H157" s="1">
        <f t="shared" si="79"/>
        <v>2.6878070480712677</v>
      </c>
      <c r="I157" s="1">
        <v>0.2</v>
      </c>
      <c r="J157" s="1">
        <v>0</v>
      </c>
      <c r="K157" s="1">
        <f t="shared" si="80"/>
        <v>0.43837114678907729</v>
      </c>
      <c r="L157" s="1">
        <f t="shared" si="60"/>
        <v>-3.5654607129658338</v>
      </c>
      <c r="M157" s="1">
        <f t="shared" si="61"/>
        <v>2.8650587283988891</v>
      </c>
      <c r="N157" s="1">
        <f t="shared" si="62"/>
        <v>-3.0748122433895242</v>
      </c>
      <c r="O157" s="1">
        <f t="shared" si="81"/>
        <v>0.5252319033696784</v>
      </c>
      <c r="P157" s="1">
        <f t="shared" si="82"/>
        <v>2.4758333187472781</v>
      </c>
      <c r="Q157" s="1">
        <f t="shared" si="63"/>
        <v>0.24545483765844534</v>
      </c>
      <c r="R157" s="1">
        <f t="shared" si="64"/>
        <v>2.1670528006639205</v>
      </c>
      <c r="S157" s="1">
        <f t="shared" si="83"/>
        <v>0.11326666225356635</v>
      </c>
      <c r="T157" s="1">
        <f t="shared" si="65"/>
        <v>0.71138545718047008</v>
      </c>
      <c r="U157" s="1">
        <f t="shared" si="66"/>
        <v>1.8574738291405035</v>
      </c>
      <c r="V157" s="1">
        <f t="shared" si="84"/>
        <v>0.38298545369527209</v>
      </c>
      <c r="W157" s="1">
        <f t="shared" si="85"/>
        <v>2.2653332450713271E-2</v>
      </c>
      <c r="X157" s="1">
        <f t="shared" si="67"/>
        <v>7.6597090739054421E-2</v>
      </c>
      <c r="Y157" s="1">
        <f t="shared" si="68"/>
        <v>0.70373830250740244</v>
      </c>
      <c r="Z157" s="2">
        <f t="shared" si="69"/>
        <v>-0.23332259474984718</v>
      </c>
      <c r="AA157" s="2">
        <f t="shared" si="86"/>
        <v>1.5372332728673519</v>
      </c>
      <c r="AB157" s="2">
        <f t="shared" si="70"/>
        <v>1.630397455062536</v>
      </c>
      <c r="AC157" s="2">
        <f t="shared" si="71"/>
        <v>-0.19999079549986887</v>
      </c>
      <c r="AD157" s="2">
        <f t="shared" si="87"/>
        <v>0.9189852335102866</v>
      </c>
      <c r="AE157" s="1">
        <f t="shared" si="88"/>
        <v>6.1489330914694086E-2</v>
      </c>
      <c r="AF157" s="1">
        <f t="shared" si="89"/>
        <v>3.675940934041147E-2</v>
      </c>
      <c r="AG157" s="1">
        <f t="shared" si="72"/>
        <v>-13.481910694487505</v>
      </c>
      <c r="AH157" s="1">
        <f t="shared" si="73"/>
        <v>6.5755672018361597</v>
      </c>
      <c r="AI157" s="1">
        <f t="shared" si="74"/>
        <v>12.474319866644592</v>
      </c>
      <c r="AJ157" s="1">
        <f t="shared" si="75"/>
        <v>21.617977083811599</v>
      </c>
      <c r="AK157" s="1">
        <f t="shared" si="76"/>
        <v>4.1692152542468381</v>
      </c>
      <c r="AL157" s="1">
        <f t="shared" si="77"/>
        <v>24.279740516112007</v>
      </c>
    </row>
    <row r="158" spans="1:38" x14ac:dyDescent="0.3">
      <c r="A158" s="1">
        <v>40</v>
      </c>
      <c r="B158" s="1">
        <v>15</v>
      </c>
      <c r="C158" s="1">
        <v>30</v>
      </c>
      <c r="D158" s="1">
        <v>35</v>
      </c>
      <c r="E158" s="1">
        <v>25</v>
      </c>
      <c r="F158" s="1">
        <f t="shared" si="78"/>
        <v>0.26166666666666666</v>
      </c>
      <c r="G158" s="1">
        <v>155</v>
      </c>
      <c r="H158" s="1">
        <f t="shared" si="79"/>
        <v>2.7052603405912108</v>
      </c>
      <c r="I158" s="1">
        <v>0.2</v>
      </c>
      <c r="J158" s="1">
        <v>0</v>
      </c>
      <c r="K158" s="1">
        <f t="shared" si="80"/>
        <v>0.4226182617406995</v>
      </c>
      <c r="L158" s="1">
        <f t="shared" si="60"/>
        <v>-3.5729744537033166</v>
      </c>
      <c r="M158" s="1">
        <f t="shared" si="61"/>
        <v>2.8750770493821998</v>
      </c>
      <c r="N158" s="1">
        <f t="shared" si="62"/>
        <v>-3.083399375660933</v>
      </c>
      <c r="O158" s="1">
        <f t="shared" si="81"/>
        <v>0.52726019733364771</v>
      </c>
      <c r="P158" s="1">
        <f t="shared" si="82"/>
        <v>2.4824889194633748</v>
      </c>
      <c r="Q158" s="1">
        <f t="shared" si="63"/>
        <v>0.2577556383995746</v>
      </c>
      <c r="R158" s="1">
        <f t="shared" si="64"/>
        <v>2.1630267224629911</v>
      </c>
      <c r="S158" s="1">
        <f t="shared" si="83"/>
        <v>0.11916433381186983</v>
      </c>
      <c r="T158" s="1">
        <f t="shared" si="65"/>
        <v>0.70392570347472061</v>
      </c>
      <c r="U158" s="1">
        <f t="shared" si="66"/>
        <v>1.8540229049682782</v>
      </c>
      <c r="V158" s="1">
        <f t="shared" si="84"/>
        <v>0.37967476107678649</v>
      </c>
      <c r="W158" s="1">
        <f t="shared" si="85"/>
        <v>2.3832866762373967E-2</v>
      </c>
      <c r="X158" s="1">
        <f t="shared" si="67"/>
        <v>7.5934952215357301E-2</v>
      </c>
      <c r="Y158" s="1">
        <f t="shared" si="68"/>
        <v>0.70582903707062572</v>
      </c>
      <c r="Z158" s="2">
        <f t="shared" si="69"/>
        <v>-0.22796669602427944</v>
      </c>
      <c r="AA158" s="2">
        <f t="shared" si="86"/>
        <v>1.5392860903361441</v>
      </c>
      <c r="AB158" s="2">
        <f t="shared" si="70"/>
        <v>1.6407766455309933</v>
      </c>
      <c r="AC158" s="2">
        <f t="shared" si="71"/>
        <v>-0.19540002516366806</v>
      </c>
      <c r="AD158" s="2">
        <f t="shared" si="87"/>
        <v>0.92499671865097566</v>
      </c>
      <c r="AE158" s="1">
        <f t="shared" si="88"/>
        <v>6.1571443613445777E-2</v>
      </c>
      <c r="AF158" s="1">
        <f t="shared" si="89"/>
        <v>3.6999868746039034E-2</v>
      </c>
      <c r="AG158" s="1">
        <f t="shared" si="72"/>
        <v>-13.59461680554975</v>
      </c>
      <c r="AH158" s="1">
        <f t="shared" si="73"/>
        <v>6.3392739261104927</v>
      </c>
      <c r="AI158" s="1">
        <f t="shared" si="74"/>
        <v>12.331049955693313</v>
      </c>
      <c r="AJ158" s="1">
        <f t="shared" si="75"/>
        <v>21.434299695713435</v>
      </c>
      <c r="AK158" s="1">
        <f t="shared" si="76"/>
        <v>4.0205635917904399</v>
      </c>
      <c r="AL158" s="1">
        <f t="shared" si="77"/>
        <v>24.079212470794406</v>
      </c>
    </row>
    <row r="159" spans="1:38" x14ac:dyDescent="0.3">
      <c r="A159" s="1">
        <v>40</v>
      </c>
      <c r="B159" s="1">
        <v>15</v>
      </c>
      <c r="C159" s="1">
        <v>30</v>
      </c>
      <c r="D159" s="1">
        <v>35</v>
      </c>
      <c r="E159" s="1">
        <v>25</v>
      </c>
      <c r="F159" s="1">
        <f t="shared" si="78"/>
        <v>0.26166666666666666</v>
      </c>
      <c r="G159" s="1">
        <v>156</v>
      </c>
      <c r="H159" s="1">
        <f t="shared" si="79"/>
        <v>2.7227136331111539</v>
      </c>
      <c r="I159" s="1">
        <v>0.2</v>
      </c>
      <c r="J159" s="1">
        <v>0</v>
      </c>
      <c r="K159" s="1">
        <f t="shared" si="80"/>
        <v>0.40673664307580043</v>
      </c>
      <c r="L159" s="1">
        <f t="shared" si="60"/>
        <v>-3.5802121243092673</v>
      </c>
      <c r="M159" s="1">
        <f t="shared" si="61"/>
        <v>2.8847272768568013</v>
      </c>
      <c r="N159" s="1">
        <f t="shared" si="62"/>
        <v>-3.0916709992105913</v>
      </c>
      <c r="O159" s="1">
        <f t="shared" si="81"/>
        <v>0.52939171685929753</v>
      </c>
      <c r="P159" s="1">
        <f t="shared" si="82"/>
        <v>2.4890859336869391</v>
      </c>
      <c r="Q159" s="1">
        <f t="shared" si="63"/>
        <v>0.27009288214390492</v>
      </c>
      <c r="R159" s="1">
        <f t="shared" si="64"/>
        <v>2.1590975174896547</v>
      </c>
      <c r="S159" s="1">
        <f t="shared" si="83"/>
        <v>0.1250952677940815</v>
      </c>
      <c r="T159" s="1">
        <f t="shared" si="65"/>
        <v>0.69635006249569065</v>
      </c>
      <c r="U159" s="1">
        <f t="shared" si="66"/>
        <v>1.8506550149911341</v>
      </c>
      <c r="V159" s="1">
        <f t="shared" si="84"/>
        <v>0.37627221543450479</v>
      </c>
      <c r="W159" s="1">
        <f t="shared" si="85"/>
        <v>2.5019053558816302E-2</v>
      </c>
      <c r="X159" s="1">
        <f t="shared" si="67"/>
        <v>7.5254443086900963E-2</v>
      </c>
      <c r="Y159" s="1">
        <f t="shared" si="68"/>
        <v>0.70791343518343453</v>
      </c>
      <c r="Z159" s="2">
        <f t="shared" si="69"/>
        <v>-0.22222309689511499</v>
      </c>
      <c r="AA159" s="2">
        <f t="shared" si="86"/>
        <v>1.5413294541880258</v>
      </c>
      <c r="AB159" s="2">
        <f t="shared" si="70"/>
        <v>1.6508348960344876</v>
      </c>
      <c r="AC159" s="2">
        <f t="shared" si="71"/>
        <v>-0.19047694019581274</v>
      </c>
      <c r="AD159" s="2">
        <f t="shared" si="87"/>
        <v>0.93075482051386216</v>
      </c>
      <c r="AE159" s="1">
        <f t="shared" si="88"/>
        <v>6.1653178167521042E-2</v>
      </c>
      <c r="AF159" s="1">
        <f t="shared" si="89"/>
        <v>3.7230192820554495E-2</v>
      </c>
      <c r="AG159" s="1">
        <f t="shared" si="72"/>
        <v>-13.703181864639012</v>
      </c>
      <c r="AH159" s="1">
        <f t="shared" si="73"/>
        <v>6.1010496461370067</v>
      </c>
      <c r="AI159" s="1">
        <f t="shared" si="74"/>
        <v>12.190250683802915</v>
      </c>
      <c r="AJ159" s="1">
        <f t="shared" si="75"/>
        <v>21.251302147639702</v>
      </c>
      <c r="AK159" s="1">
        <f t="shared" si="76"/>
        <v>3.8741455197682111</v>
      </c>
      <c r="AL159" s="1">
        <f t="shared" si="77"/>
        <v>23.878494963768219</v>
      </c>
    </row>
    <row r="160" spans="1:38" x14ac:dyDescent="0.3">
      <c r="A160" s="1">
        <v>40</v>
      </c>
      <c r="B160" s="1">
        <v>15</v>
      </c>
      <c r="C160" s="1">
        <v>30</v>
      </c>
      <c r="D160" s="1">
        <v>35</v>
      </c>
      <c r="E160" s="1">
        <v>25</v>
      </c>
      <c r="F160" s="1">
        <f t="shared" si="78"/>
        <v>0.26166666666666666</v>
      </c>
      <c r="G160" s="1">
        <v>157</v>
      </c>
      <c r="H160" s="1">
        <f t="shared" si="79"/>
        <v>2.7401669256310974</v>
      </c>
      <c r="I160" s="1">
        <v>0.2</v>
      </c>
      <c r="J160" s="1">
        <v>0</v>
      </c>
      <c r="K160" s="1">
        <f t="shared" si="80"/>
        <v>0.39073112848927377</v>
      </c>
      <c r="L160" s="1">
        <f t="shared" si="60"/>
        <v>-3.587171520119107</v>
      </c>
      <c r="M160" s="1">
        <f t="shared" si="61"/>
        <v>2.8940064712699205</v>
      </c>
      <c r="N160" s="1">
        <f t="shared" si="62"/>
        <v>-3.0996245944218366</v>
      </c>
      <c r="O160" s="1">
        <f t="shared" si="81"/>
        <v>0.53162703308110859</v>
      </c>
      <c r="P160" s="1">
        <f t="shared" si="82"/>
        <v>2.4956227731451057</v>
      </c>
      <c r="Q160" s="1">
        <f t="shared" si="63"/>
        <v>0.28246640906729004</v>
      </c>
      <c r="R160" s="1">
        <f t="shared" si="64"/>
        <v>2.1552718793163774</v>
      </c>
      <c r="S160" s="1">
        <f t="shared" si="83"/>
        <v>0.13105836520118497</v>
      </c>
      <c r="T160" s="1">
        <f t="shared" si="65"/>
        <v>0.68866392604541848</v>
      </c>
      <c r="U160" s="1">
        <f t="shared" si="66"/>
        <v>1.8473758965568949</v>
      </c>
      <c r="V160" s="1">
        <f t="shared" si="84"/>
        <v>0.37277953411048481</v>
      </c>
      <c r="W160" s="1">
        <f t="shared" si="85"/>
        <v>2.6211673040236996E-2</v>
      </c>
      <c r="X160" s="1">
        <f t="shared" si="67"/>
        <v>7.4555906822096965E-2</v>
      </c>
      <c r="Y160" s="1">
        <f t="shared" si="68"/>
        <v>0.7099858181180575</v>
      </c>
      <c r="Z160" s="2">
        <f t="shared" si="69"/>
        <v>-0.2161002892478433</v>
      </c>
      <c r="AA160" s="2">
        <f t="shared" si="86"/>
        <v>1.5433531543258556</v>
      </c>
      <c r="AB160" s="2">
        <f t="shared" si="70"/>
        <v>1.6605648194754095</v>
      </c>
      <c r="AC160" s="2">
        <f t="shared" si="71"/>
        <v>-0.18522881935529456</v>
      </c>
      <c r="AD160" s="2">
        <f t="shared" si="87"/>
        <v>0.93625468194217243</v>
      </c>
      <c r="AE160" s="1">
        <f t="shared" si="88"/>
        <v>6.173412617303424E-2</v>
      </c>
      <c r="AF160" s="1">
        <f t="shared" si="89"/>
        <v>3.7450187277686904E-2</v>
      </c>
      <c r="AG160" s="1">
        <f t="shared" si="72"/>
        <v>-13.807572801786606</v>
      </c>
      <c r="AH160" s="1">
        <f t="shared" si="73"/>
        <v>5.8609669273391063</v>
      </c>
      <c r="AI160" s="1">
        <f t="shared" si="74"/>
        <v>12.051929479641046</v>
      </c>
      <c r="AJ160" s="1">
        <f t="shared" si="75"/>
        <v>21.069061540302236</v>
      </c>
      <c r="AK160" s="1">
        <f t="shared" si="76"/>
        <v>3.7299724900545961</v>
      </c>
      <c r="AL160" s="1">
        <f t="shared" si="77"/>
        <v>23.677658683572037</v>
      </c>
    </row>
    <row r="161" spans="1:38" x14ac:dyDescent="0.3">
      <c r="A161" s="1">
        <v>40</v>
      </c>
      <c r="B161" s="1">
        <v>15</v>
      </c>
      <c r="C161" s="1">
        <v>30</v>
      </c>
      <c r="D161" s="1">
        <v>35</v>
      </c>
      <c r="E161" s="1">
        <v>25</v>
      </c>
      <c r="F161" s="1">
        <f t="shared" si="78"/>
        <v>0.26166666666666666</v>
      </c>
      <c r="G161" s="1">
        <v>158</v>
      </c>
      <c r="H161" s="1">
        <f t="shared" si="79"/>
        <v>2.7576202181510405</v>
      </c>
      <c r="I161" s="1">
        <v>0.2</v>
      </c>
      <c r="J161" s="1">
        <v>0</v>
      </c>
      <c r="K161" s="1">
        <f t="shared" si="80"/>
        <v>0.37460659341591224</v>
      </c>
      <c r="L161" s="1">
        <f t="shared" si="60"/>
        <v>-3.5938505212334539</v>
      </c>
      <c r="M161" s="1">
        <f t="shared" si="61"/>
        <v>2.9029118060890498</v>
      </c>
      <c r="N161" s="1">
        <f t="shared" si="62"/>
        <v>-3.1072577385525184</v>
      </c>
      <c r="O161" s="1">
        <f t="shared" si="81"/>
        <v>0.53396669683317743</v>
      </c>
      <c r="P161" s="1">
        <f t="shared" si="82"/>
        <v>2.5020978802719247</v>
      </c>
      <c r="Q161" s="1">
        <f t="shared" si="63"/>
        <v>0.2948759582930468</v>
      </c>
      <c r="R161" s="1">
        <f t="shared" si="64"/>
        <v>2.1515563471286203</v>
      </c>
      <c r="S161" s="1">
        <f t="shared" si="83"/>
        <v>0.13705239869110389</v>
      </c>
      <c r="T161" s="1">
        <f t="shared" si="65"/>
        <v>0.68087264244079715</v>
      </c>
      <c r="U161" s="1">
        <f t="shared" si="66"/>
        <v>1.8441911546816756</v>
      </c>
      <c r="V161" s="1">
        <f t="shared" si="84"/>
        <v>0.36919851866349618</v>
      </c>
      <c r="W161" s="1">
        <f t="shared" si="85"/>
        <v>2.7410479738220778E-2</v>
      </c>
      <c r="X161" s="1">
        <f t="shared" si="67"/>
        <v>7.3839703732699241E-2</v>
      </c>
      <c r="Y161" s="1">
        <f t="shared" si="68"/>
        <v>0.71204028509689365</v>
      </c>
      <c r="Z161" s="2">
        <f t="shared" si="69"/>
        <v>-0.20960747246083805</v>
      </c>
      <c r="AA161" s="2">
        <f t="shared" si="86"/>
        <v>1.5453466212336442</v>
      </c>
      <c r="AB161" s="2">
        <f t="shared" si="70"/>
        <v>1.6699589353022373</v>
      </c>
      <c r="AC161" s="2">
        <f t="shared" si="71"/>
        <v>-0.17966354782357541</v>
      </c>
      <c r="AD161" s="2">
        <f t="shared" si="87"/>
        <v>0.94149158378119935</v>
      </c>
      <c r="AE161" s="1">
        <f t="shared" si="88"/>
        <v>6.1813864849345777E-2</v>
      </c>
      <c r="AF161" s="1">
        <f t="shared" si="89"/>
        <v>3.7659663351247978E-2</v>
      </c>
      <c r="AG161" s="1">
        <f t="shared" si="72"/>
        <v>-13.90775781850181</v>
      </c>
      <c r="AH161" s="1">
        <f t="shared" si="73"/>
        <v>5.6190989012386838</v>
      </c>
      <c r="AI161" s="1">
        <f t="shared" si="74"/>
        <v>11.91609188991675</v>
      </c>
      <c r="AJ161" s="1">
        <f t="shared" si="75"/>
        <v>20.887654374400213</v>
      </c>
      <c r="AK161" s="1">
        <f t="shared" si="76"/>
        <v>3.5880544430147019</v>
      </c>
      <c r="AL161" s="1">
        <f t="shared" si="77"/>
        <v>23.476773814557284</v>
      </c>
    </row>
    <row r="162" spans="1:38" x14ac:dyDescent="0.3">
      <c r="A162" s="1">
        <v>40</v>
      </c>
      <c r="B162" s="1">
        <v>15</v>
      </c>
      <c r="C162" s="1">
        <v>30</v>
      </c>
      <c r="D162" s="1">
        <v>35</v>
      </c>
      <c r="E162" s="1">
        <v>25</v>
      </c>
      <c r="F162" s="1">
        <f t="shared" si="78"/>
        <v>0.26166666666666666</v>
      </c>
      <c r="G162" s="1">
        <v>159</v>
      </c>
      <c r="H162" s="1">
        <f t="shared" si="79"/>
        <v>2.7750735106709841</v>
      </c>
      <c r="I162" s="1">
        <v>0.2</v>
      </c>
      <c r="J162" s="1">
        <v>0</v>
      </c>
      <c r="K162" s="1">
        <f t="shared" si="80"/>
        <v>0.35836794954530021</v>
      </c>
      <c r="L162" s="1">
        <f t="shared" si="60"/>
        <v>-3.6002470931638682</v>
      </c>
      <c r="M162" s="1">
        <f t="shared" si="61"/>
        <v>2.9114405686629357</v>
      </c>
      <c r="N162" s="1">
        <f t="shared" si="62"/>
        <v>-3.1145681064729924</v>
      </c>
      <c r="O162" s="1">
        <f t="shared" si="81"/>
        <v>0.5364112364057757</v>
      </c>
      <c r="P162" s="1">
        <f t="shared" si="82"/>
        <v>2.5085097296848411</v>
      </c>
      <c r="Q162" s="1">
        <f t="shared" si="63"/>
        <v>0.3073211640325616</v>
      </c>
      <c r="R162" s="1">
        <f t="shared" si="64"/>
        <v>2.1479572933929179</v>
      </c>
      <c r="S162" s="1">
        <f t="shared" si="83"/>
        <v>0.14307601225493474</v>
      </c>
      <c r="T162" s="1">
        <f t="shared" si="65"/>
        <v>0.67298151150825292</v>
      </c>
      <c r="U162" s="1">
        <f t="shared" si="66"/>
        <v>1.8411062514796437</v>
      </c>
      <c r="V162" s="1">
        <f t="shared" si="84"/>
        <v>0.3655310555636847</v>
      </c>
      <c r="W162" s="1">
        <f t="shared" si="85"/>
        <v>2.8615202450986948E-2</v>
      </c>
      <c r="X162" s="1">
        <f t="shared" si="67"/>
        <v>7.3106211112736949E-2</v>
      </c>
      <c r="Y162" s="1">
        <f t="shared" si="68"/>
        <v>0.71407071527520161</v>
      </c>
      <c r="Z162" s="2">
        <f t="shared" si="69"/>
        <v>-0.20275455117526536</v>
      </c>
      <c r="AA162" s="2">
        <f t="shared" si="86"/>
        <v>1.5472989359873901</v>
      </c>
      <c r="AB162" s="2">
        <f t="shared" si="70"/>
        <v>1.6790096719469751</v>
      </c>
      <c r="AC162" s="2">
        <f t="shared" si="71"/>
        <v>-0.17378961529308412</v>
      </c>
      <c r="AD162" s="2">
        <f t="shared" si="87"/>
        <v>0.94646095089332183</v>
      </c>
      <c r="AE162" s="1">
        <f t="shared" si="88"/>
        <v>6.1891957439495618E-2</v>
      </c>
      <c r="AF162" s="1">
        <f t="shared" si="89"/>
        <v>3.7858438035732883E-2</v>
      </c>
      <c r="AG162" s="1">
        <f t="shared" si="72"/>
        <v>-14.003706397458027</v>
      </c>
      <c r="AH162" s="1">
        <f t="shared" si="73"/>
        <v>5.3755192431795029</v>
      </c>
      <c r="AI162" s="1">
        <f t="shared" si="74"/>
        <v>11.782741601361025</v>
      </c>
      <c r="AJ162" s="1">
        <f t="shared" si="75"/>
        <v>20.707156455304006</v>
      </c>
      <c r="AK162" s="1">
        <f t="shared" si="76"/>
        <v>3.4483998390542556</v>
      </c>
      <c r="AL162" s="1">
        <f t="shared" si="77"/>
        <v>23.275909962643954</v>
      </c>
    </row>
    <row r="163" spans="1:38" x14ac:dyDescent="0.3">
      <c r="A163" s="1">
        <v>40</v>
      </c>
      <c r="B163" s="1">
        <v>15</v>
      </c>
      <c r="C163" s="1">
        <v>30</v>
      </c>
      <c r="D163" s="1">
        <v>35</v>
      </c>
      <c r="E163" s="1">
        <v>25</v>
      </c>
      <c r="F163" s="1">
        <f t="shared" si="78"/>
        <v>0.26166666666666666</v>
      </c>
      <c r="G163" s="1">
        <v>160</v>
      </c>
      <c r="H163" s="1">
        <f t="shared" si="79"/>
        <v>2.7925268031909272</v>
      </c>
      <c r="I163" s="1">
        <v>0.2</v>
      </c>
      <c r="J163" s="1">
        <v>0</v>
      </c>
      <c r="K163" s="1">
        <f t="shared" si="80"/>
        <v>0.34202014332566888</v>
      </c>
      <c r="L163" s="1">
        <f t="shared" si="60"/>
        <v>-3.6063592874525749</v>
      </c>
      <c r="M163" s="1">
        <f t="shared" si="61"/>
        <v>2.9195901610478776</v>
      </c>
      <c r="N163" s="1">
        <f t="shared" si="62"/>
        <v>-3.1215534713743711</v>
      </c>
      <c r="O163" s="1">
        <f t="shared" si="81"/>
        <v>0.53896115529998068</v>
      </c>
      <c r="P163" s="1">
        <f t="shared" si="82"/>
        <v>2.5148568296699039</v>
      </c>
      <c r="Q163" s="1">
        <f t="shared" si="63"/>
        <v>0.31980155176780023</v>
      </c>
      <c r="R163" s="1">
        <f t="shared" si="64"/>
        <v>2.144480911584056</v>
      </c>
      <c r="S163" s="1">
        <f t="shared" si="83"/>
        <v>0.14912772132421248</v>
      </c>
      <c r="T163" s="1">
        <f t="shared" si="65"/>
        <v>0.66499577960173606</v>
      </c>
      <c r="U163" s="1">
        <f t="shared" si="66"/>
        <v>1.8381264956434769</v>
      </c>
      <c r="V163" s="1">
        <f t="shared" si="84"/>
        <v>0.361779116495973</v>
      </c>
      <c r="W163" s="1">
        <f t="shared" si="85"/>
        <v>2.9825544264842498E-2</v>
      </c>
      <c r="X163" s="1">
        <f t="shared" si="67"/>
        <v>7.2355823299194599E-2</v>
      </c>
      <c r="Y163" s="1">
        <f t="shared" si="68"/>
        <v>0.71607077056735502</v>
      </c>
      <c r="Z163" s="2">
        <f t="shared" si="69"/>
        <v>-0.19555213073305489</v>
      </c>
      <c r="AA163" s="2">
        <f t="shared" si="86"/>
        <v>1.5491988412986406</v>
      </c>
      <c r="AB163" s="2">
        <f t="shared" si="70"/>
        <v>1.6877093699559136</v>
      </c>
      <c r="AC163" s="2">
        <f t="shared" si="71"/>
        <v>-0.16761611205690419</v>
      </c>
      <c r="AD163" s="2">
        <f t="shared" si="87"/>
        <v>0.95115835772461466</v>
      </c>
      <c r="AE163" s="1">
        <f t="shared" si="88"/>
        <v>6.1967953651945636E-2</v>
      </c>
      <c r="AF163" s="1">
        <f t="shared" si="89"/>
        <v>3.8046334308984596E-2</v>
      </c>
      <c r="AG163" s="1">
        <f t="shared" si="72"/>
        <v>-14.095389311788624</v>
      </c>
      <c r="AH163" s="1">
        <f t="shared" si="73"/>
        <v>5.1303021498850327</v>
      </c>
      <c r="AI163" s="1">
        <f t="shared" si="74"/>
        <v>11.651880465179453</v>
      </c>
      <c r="AJ163" s="1">
        <f t="shared" si="75"/>
        <v>20.527642797932881</v>
      </c>
      <c r="AK163" s="1">
        <f t="shared" si="76"/>
        <v>3.3110156921582803</v>
      </c>
      <c r="AL163" s="1">
        <f t="shared" si="77"/>
        <v>23.075136081648576</v>
      </c>
    </row>
    <row r="164" spans="1:38" x14ac:dyDescent="0.3">
      <c r="A164" s="1">
        <v>40</v>
      </c>
      <c r="B164" s="1">
        <v>15</v>
      </c>
      <c r="C164" s="1">
        <v>30</v>
      </c>
      <c r="D164" s="1">
        <v>35</v>
      </c>
      <c r="E164" s="1">
        <v>25</v>
      </c>
      <c r="F164" s="1">
        <f t="shared" si="78"/>
        <v>0.26166666666666666</v>
      </c>
      <c r="G164" s="1">
        <v>161</v>
      </c>
      <c r="H164" s="1">
        <f t="shared" si="79"/>
        <v>2.8099800957108707</v>
      </c>
      <c r="I164" s="1">
        <v>0.2</v>
      </c>
      <c r="J164" s="1">
        <v>0</v>
      </c>
      <c r="K164" s="1">
        <f t="shared" si="80"/>
        <v>0.32556815445715659</v>
      </c>
      <c r="L164" s="1">
        <f t="shared" si="60"/>
        <v>-3.6121852422659835</v>
      </c>
      <c r="M164" s="1">
        <f t="shared" si="61"/>
        <v>2.927358100799089</v>
      </c>
      <c r="N164" s="1">
        <f t="shared" si="62"/>
        <v>-3.1282117054468381</v>
      </c>
      <c r="O164" s="1">
        <f t="shared" si="81"/>
        <v>0.54161692998809896</v>
      </c>
      <c r="P164" s="1">
        <f t="shared" si="82"/>
        <v>2.5211377236687325</v>
      </c>
      <c r="Q164" s="1">
        <f t="shared" si="63"/>
        <v>0.33231653449076798</v>
      </c>
      <c r="R164" s="1">
        <f t="shared" si="64"/>
        <v>2.1411332040129474</v>
      </c>
      <c r="S164" s="1">
        <f t="shared" si="83"/>
        <v>0.15520591333034994</v>
      </c>
      <c r="T164" s="1">
        <f t="shared" si="65"/>
        <v>0.65692063465740858</v>
      </c>
      <c r="U164" s="1">
        <f t="shared" si="66"/>
        <v>1.8352570320110977</v>
      </c>
      <c r="V164" s="1">
        <f t="shared" si="84"/>
        <v>0.35794475825413224</v>
      </c>
      <c r="W164" s="1">
        <f t="shared" si="85"/>
        <v>3.1041182666069991E-2</v>
      </c>
      <c r="X164" s="1">
        <f t="shared" si="67"/>
        <v>7.1588951650826446E-2</v>
      </c>
      <c r="Y164" s="1">
        <f t="shared" si="68"/>
        <v>0.71803389935114348</v>
      </c>
      <c r="Z164" s="2">
        <f t="shared" si="69"/>
        <v>-0.18801151018671997</v>
      </c>
      <c r="AA164" s="2">
        <f t="shared" si="86"/>
        <v>1.5510347535310984</v>
      </c>
      <c r="AB164" s="2">
        <f t="shared" si="70"/>
        <v>1.6960502858430568</v>
      </c>
      <c r="AC164" s="2">
        <f t="shared" si="71"/>
        <v>-0.16115272301718842</v>
      </c>
      <c r="AD164" s="2">
        <f t="shared" si="87"/>
        <v>0.95557953340392632</v>
      </c>
      <c r="AE164" s="1">
        <f t="shared" si="88"/>
        <v>6.2041390141243949E-2</v>
      </c>
      <c r="AF164" s="1">
        <f t="shared" si="89"/>
        <v>3.8223181336157062E-2</v>
      </c>
      <c r="AG164" s="1">
        <f t="shared" si="72"/>
        <v>-14.182778633989752</v>
      </c>
      <c r="AH164" s="1">
        <f t="shared" si="73"/>
        <v>4.8835223168573485</v>
      </c>
      <c r="AI164" s="1">
        <f t="shared" si="74"/>
        <v>11.523508524004786</v>
      </c>
      <c r="AJ164" s="1">
        <f t="shared" si="75"/>
        <v>20.349187532124517</v>
      </c>
      <c r="AK164" s="1">
        <f t="shared" si="76"/>
        <v>3.1759076053784909</v>
      </c>
      <c r="AL164" s="1">
        <f t="shared" si="77"/>
        <v>22.874520400431468</v>
      </c>
    </row>
    <row r="165" spans="1:38" x14ac:dyDescent="0.3">
      <c r="A165" s="1">
        <v>40</v>
      </c>
      <c r="B165" s="1">
        <v>15</v>
      </c>
      <c r="C165" s="1">
        <v>30</v>
      </c>
      <c r="D165" s="1">
        <v>35</v>
      </c>
      <c r="E165" s="1">
        <v>25</v>
      </c>
      <c r="F165" s="1">
        <f t="shared" si="78"/>
        <v>0.26166666666666666</v>
      </c>
      <c r="G165" s="1">
        <v>162</v>
      </c>
      <c r="H165" s="1">
        <f t="shared" si="79"/>
        <v>2.8274333882308138</v>
      </c>
      <c r="I165" s="1">
        <v>0.2</v>
      </c>
      <c r="J165" s="1">
        <v>0</v>
      </c>
      <c r="K165" s="1">
        <f t="shared" si="80"/>
        <v>0.30901699437494751</v>
      </c>
      <c r="L165" s="1">
        <f t="shared" si="60"/>
        <v>-3.6177231829618202</v>
      </c>
      <c r="M165" s="1">
        <f t="shared" si="61"/>
        <v>2.9347420217268714</v>
      </c>
      <c r="N165" s="1">
        <f t="shared" si="62"/>
        <v>-3.1345407805277943</v>
      </c>
      <c r="O165" s="1">
        <f t="shared" si="81"/>
        <v>0.54437900768793668</v>
      </c>
      <c r="P165" s="1">
        <f t="shared" si="82"/>
        <v>2.5273509917599353</v>
      </c>
      <c r="Q165" s="1">
        <f t="shared" si="63"/>
        <v>0.34486540901550078</v>
      </c>
      <c r="R165" s="1">
        <f t="shared" si="64"/>
        <v>2.1379199697983098</v>
      </c>
      <c r="S165" s="1">
        <f t="shared" si="83"/>
        <v>0.16130884873489215</v>
      </c>
      <c r="T165" s="1">
        <f t="shared" si="65"/>
        <v>0.64876120129894055</v>
      </c>
      <c r="U165" s="1">
        <f t="shared" si="66"/>
        <v>1.8325028312556937</v>
      </c>
      <c r="V165" s="1">
        <f t="shared" si="84"/>
        <v>0.35403012220962693</v>
      </c>
      <c r="W165" s="1">
        <f t="shared" si="85"/>
        <v>3.2261769746978433E-2</v>
      </c>
      <c r="X165" s="1">
        <f t="shared" si="67"/>
        <v>7.0806024441925394E-2</v>
      </c>
      <c r="Y165" s="1">
        <f t="shared" si="68"/>
        <v>0.71995334107981424</v>
      </c>
      <c r="Z165" s="2">
        <f t="shared" si="69"/>
        <v>-0.18014467279755075</v>
      </c>
      <c r="AA165" s="2">
        <f t="shared" si="86"/>
        <v>1.5527947756185003</v>
      </c>
      <c r="AB165" s="2">
        <f t="shared" si="70"/>
        <v>1.7040245966914447</v>
      </c>
      <c r="AC165" s="2">
        <f t="shared" si="71"/>
        <v>-0.15440971954075811</v>
      </c>
      <c r="AD165" s="2">
        <f t="shared" si="87"/>
        <v>0.95972036636128888</v>
      </c>
      <c r="AE165" s="1">
        <f t="shared" si="88"/>
        <v>6.2111791024740022E-2</v>
      </c>
      <c r="AF165" s="1">
        <f t="shared" si="89"/>
        <v>3.8388814654451563E-2</v>
      </c>
      <c r="AG165" s="1">
        <f t="shared" si="72"/>
        <v>-14.265847744427303</v>
      </c>
      <c r="AH165" s="1">
        <f t="shared" si="73"/>
        <v>4.6352549156242127</v>
      </c>
      <c r="AI165" s="1">
        <f t="shared" si="74"/>
        <v>11.397624041367497</v>
      </c>
      <c r="AJ165" s="1">
        <f t="shared" si="75"/>
        <v>20.171863808806599</v>
      </c>
      <c r="AK165" s="1">
        <f t="shared" si="76"/>
        <v>3.0430798082190496</v>
      </c>
      <c r="AL165" s="1">
        <f t="shared" si="77"/>
        <v>22.674130351117412</v>
      </c>
    </row>
    <row r="166" spans="1:38" x14ac:dyDescent="0.3">
      <c r="A166" s="1">
        <v>40</v>
      </c>
      <c r="B166" s="1">
        <v>15</v>
      </c>
      <c r="C166" s="1">
        <v>30</v>
      </c>
      <c r="D166" s="1">
        <v>35</v>
      </c>
      <c r="E166" s="1">
        <v>25</v>
      </c>
      <c r="F166" s="1">
        <f t="shared" si="78"/>
        <v>0.26166666666666666</v>
      </c>
      <c r="G166" s="1">
        <v>163</v>
      </c>
      <c r="H166" s="1">
        <f t="shared" si="79"/>
        <v>2.8448866807507573</v>
      </c>
      <c r="I166" s="1">
        <v>0.2</v>
      </c>
      <c r="J166" s="1">
        <v>0</v>
      </c>
      <c r="K166" s="1">
        <f t="shared" si="80"/>
        <v>0.2923717047227366</v>
      </c>
      <c r="L166" s="1">
        <f t="shared" si="60"/>
        <v>-3.6229714226297021</v>
      </c>
      <c r="M166" s="1">
        <f t="shared" si="61"/>
        <v>2.9417396746173807</v>
      </c>
      <c r="N166" s="1">
        <f t="shared" si="62"/>
        <v>-3.1405387687196598</v>
      </c>
      <c r="O166" s="1">
        <f t="shared" si="81"/>
        <v>0.54724780415927532</v>
      </c>
      <c r="P166" s="1">
        <f t="shared" si="82"/>
        <v>2.5334952521274561</v>
      </c>
      <c r="Q166" s="1">
        <f t="shared" si="63"/>
        <v>0.35744735237865427</v>
      </c>
      <c r="R166" s="1">
        <f t="shared" si="64"/>
        <v>2.134846793026608</v>
      </c>
      <c r="S166" s="1">
        <f t="shared" si="83"/>
        <v>0.16743466254639058</v>
      </c>
      <c r="T166" s="1">
        <f t="shared" si="65"/>
        <v>0.64052253600768827</v>
      </c>
      <c r="U166" s="1">
        <f t="shared" si="66"/>
        <v>1.8298686797370922</v>
      </c>
      <c r="V166" s="1">
        <f t="shared" si="84"/>
        <v>0.35003743334178267</v>
      </c>
      <c r="W166" s="1">
        <f t="shared" si="85"/>
        <v>3.3486932509278117E-2</v>
      </c>
      <c r="X166" s="1">
        <f t="shared" si="67"/>
        <v>7.0007486668356531E-2</v>
      </c>
      <c r="Y166" s="1">
        <f t="shared" si="68"/>
        <v>0.72182213182618948</v>
      </c>
      <c r="Z166" s="2">
        <f t="shared" si="69"/>
        <v>-0.17196427395308478</v>
      </c>
      <c r="AA166" s="2">
        <f t="shared" si="86"/>
        <v>1.5544667108006496</v>
      </c>
      <c r="AB166" s="2">
        <f t="shared" si="70"/>
        <v>1.7116244055230605</v>
      </c>
      <c r="AC166" s="2">
        <f t="shared" si="71"/>
        <v>-0.14739794910264403</v>
      </c>
      <c r="AD166" s="2">
        <f t="shared" si="87"/>
        <v>0.96357690845887622</v>
      </c>
      <c r="AE166" s="1">
        <f t="shared" si="88"/>
        <v>6.2178668432025998E-2</v>
      </c>
      <c r="AF166" s="1">
        <f t="shared" si="89"/>
        <v>3.8543076338355055E-2</v>
      </c>
      <c r="AG166" s="1">
        <f t="shared" si="72"/>
        <v>-14.344571339445533</v>
      </c>
      <c r="AH166" s="1">
        <f t="shared" si="73"/>
        <v>4.3855755708410493</v>
      </c>
      <c r="AI166" s="1">
        <f t="shared" si="74"/>
        <v>11.274223533690282</v>
      </c>
      <c r="AJ166" s="1">
        <f t="shared" si="75"/>
        <v>19.995743707289478</v>
      </c>
      <c r="AK166" s="1">
        <f t="shared" si="76"/>
        <v>2.9125351958589079</v>
      </c>
      <c r="AL166" s="1">
        <f t="shared" si="77"/>
        <v>22.474032498648704</v>
      </c>
    </row>
    <row r="167" spans="1:38" x14ac:dyDescent="0.3">
      <c r="A167" s="1">
        <v>40</v>
      </c>
      <c r="B167" s="1">
        <v>15</v>
      </c>
      <c r="C167" s="1">
        <v>30</v>
      </c>
      <c r="D167" s="1">
        <v>35</v>
      </c>
      <c r="E167" s="1">
        <v>25</v>
      </c>
      <c r="F167" s="1">
        <f t="shared" si="78"/>
        <v>0.26166666666666666</v>
      </c>
      <c r="G167" s="1">
        <v>164</v>
      </c>
      <c r="H167" s="1">
        <f t="shared" si="79"/>
        <v>2.8623399732707004</v>
      </c>
      <c r="I167" s="1">
        <v>0.2</v>
      </c>
      <c r="J167" s="1">
        <v>0</v>
      </c>
      <c r="K167" s="1">
        <f t="shared" si="80"/>
        <v>0.27563735581699922</v>
      </c>
      <c r="L167" s="1">
        <f t="shared" si="60"/>
        <v>-3.6279283626049854</v>
      </c>
      <c r="M167" s="1">
        <f t="shared" si="61"/>
        <v>2.9483489279177588</v>
      </c>
      <c r="N167" s="1">
        <f t="shared" si="62"/>
        <v>-3.1462038429771262</v>
      </c>
      <c r="O167" s="1">
        <f t="shared" si="81"/>
        <v>0.55022370153116595</v>
      </c>
      <c r="P167" s="1">
        <f t="shared" si="82"/>
        <v>2.5395691625080787</v>
      </c>
      <c r="Q167" s="1">
        <f t="shared" si="63"/>
        <v>0.37006141834513012</v>
      </c>
      <c r="R167" s="1">
        <f t="shared" si="64"/>
        <v>2.1319190311458081</v>
      </c>
      <c r="S167" s="1">
        <f t="shared" si="83"/>
        <v>0.17358136633652507</v>
      </c>
      <c r="T167" s="1">
        <f t="shared" si="65"/>
        <v>0.63220962237239609</v>
      </c>
      <c r="U167" s="1">
        <f t="shared" si="66"/>
        <v>1.8273591695535492</v>
      </c>
      <c r="V167" s="1">
        <f t="shared" si="84"/>
        <v>0.34596899881858156</v>
      </c>
      <c r="W167" s="1">
        <f t="shared" si="85"/>
        <v>3.4716273267305017E-2</v>
      </c>
      <c r="X167" s="1">
        <f t="shared" si="67"/>
        <v>6.9193799763716313E-2</v>
      </c>
      <c r="Y167" s="1">
        <f t="shared" si="68"/>
        <v>0.72363311077732984</v>
      </c>
      <c r="Z167" s="2">
        <f t="shared" si="69"/>
        <v>-0.16348362645063874</v>
      </c>
      <c r="AA167" s="2">
        <f t="shared" si="86"/>
        <v>1.5560380770841746</v>
      </c>
      <c r="AB167" s="2">
        <f t="shared" si="70"/>
        <v>1.7188417474529327</v>
      </c>
      <c r="AC167" s="2">
        <f t="shared" si="71"/>
        <v>-0.14012882267197635</v>
      </c>
      <c r="AD167" s="2">
        <f t="shared" si="87"/>
        <v>0.96714537863411165</v>
      </c>
      <c r="AE167" s="1">
        <f t="shared" si="88"/>
        <v>6.2241523083367001E-2</v>
      </c>
      <c r="AF167" s="1">
        <f t="shared" si="89"/>
        <v>3.8685815145364476E-2</v>
      </c>
      <c r="AG167" s="1">
        <f t="shared" si="72"/>
        <v>-14.418925439074783</v>
      </c>
      <c r="AH167" s="1">
        <f t="shared" si="73"/>
        <v>4.1345603372549879</v>
      </c>
      <c r="AI167" s="1">
        <f t="shared" si="74"/>
        <v>11.153301804801384</v>
      </c>
      <c r="AJ167" s="1">
        <f t="shared" si="75"/>
        <v>19.820898144007625</v>
      </c>
      <c r="AK167" s="1">
        <f t="shared" si="76"/>
        <v>2.7842753701376743</v>
      </c>
      <c r="AL167" s="1">
        <f t="shared" si="77"/>
        <v>22.27429247193415</v>
      </c>
    </row>
    <row r="168" spans="1:38" x14ac:dyDescent="0.3">
      <c r="A168" s="1">
        <v>40</v>
      </c>
      <c r="B168" s="1">
        <v>15</v>
      </c>
      <c r="C168" s="1">
        <v>30</v>
      </c>
      <c r="D168" s="1">
        <v>35</v>
      </c>
      <c r="E168" s="1">
        <v>25</v>
      </c>
      <c r="F168" s="1">
        <f t="shared" si="78"/>
        <v>0.26166666666666666</v>
      </c>
      <c r="G168" s="1">
        <v>165</v>
      </c>
      <c r="H168" s="1">
        <f t="shared" si="79"/>
        <v>2.8797932657906435</v>
      </c>
      <c r="I168" s="1">
        <v>0.2</v>
      </c>
      <c r="J168" s="1">
        <v>0</v>
      </c>
      <c r="K168" s="1">
        <f t="shared" si="80"/>
        <v>0.25881904510252102</v>
      </c>
      <c r="L168" s="1">
        <f t="shared" si="60"/>
        <v>-3.6325924929557347</v>
      </c>
      <c r="M168" s="1">
        <f t="shared" si="61"/>
        <v>2.9545677683854246</v>
      </c>
      <c r="N168" s="1">
        <f t="shared" si="62"/>
        <v>-3.1515342776636968</v>
      </c>
      <c r="O168" s="1">
        <f t="shared" si="81"/>
        <v>0.55330704616883408</v>
      </c>
      <c r="P168" s="1">
        <f t="shared" si="82"/>
        <v>2.545571421610187</v>
      </c>
      <c r="Q168" s="1">
        <f t="shared" si="63"/>
        <v>0.3827065340354413</v>
      </c>
      <c r="R168" s="1">
        <f t="shared" si="64"/>
        <v>2.1291418036392296</v>
      </c>
      <c r="S168" s="1">
        <f t="shared" si="83"/>
        <v>0.17974685076461383</v>
      </c>
      <c r="T168" s="1">
        <f t="shared" si="65"/>
        <v>0.62382736643325953</v>
      </c>
      <c r="U168" s="1">
        <f t="shared" si="66"/>
        <v>1.8249786888336252</v>
      </c>
      <c r="V168" s="1">
        <f t="shared" si="84"/>
        <v>0.34182720612039486</v>
      </c>
      <c r="W168" s="1">
        <f t="shared" si="85"/>
        <v>3.5949370152922766E-2</v>
      </c>
      <c r="X168" s="1">
        <f t="shared" si="67"/>
        <v>6.8365441224078977E-2</v>
      </c>
      <c r="Y168" s="1">
        <f t="shared" si="68"/>
        <v>0.72537892769178758</v>
      </c>
      <c r="Z168" s="2">
        <f t="shared" si="69"/>
        <v>-0.15471668311108477</v>
      </c>
      <c r="AA168" s="2">
        <f t="shared" si="86"/>
        <v>1.5574961223253478</v>
      </c>
      <c r="AB168" s="2">
        <f t="shared" si="70"/>
        <v>1.7256685966376104</v>
      </c>
      <c r="AC168" s="2">
        <f t="shared" si="71"/>
        <v>-0.13261429980950101</v>
      </c>
      <c r="AD168" s="2">
        <f t="shared" si="87"/>
        <v>0.97042216606100773</v>
      </c>
      <c r="AE168" s="1">
        <f t="shared" si="88"/>
        <v>6.2299844893013927E-2</v>
      </c>
      <c r="AF168" s="1">
        <f t="shared" si="89"/>
        <v>3.8816886642440318E-2</v>
      </c>
      <c r="AG168" s="1">
        <f t="shared" si="72"/>
        <v>-14.488887394336023</v>
      </c>
      <c r="AH168" s="1">
        <f t="shared" si="73"/>
        <v>3.8822856765378151</v>
      </c>
      <c r="AI168" s="1">
        <f t="shared" si="74"/>
        <v>11.034851982948773</v>
      </c>
      <c r="AJ168" s="1">
        <f t="shared" si="75"/>
        <v>19.647396783042616</v>
      </c>
      <c r="AK168" s="1">
        <f t="shared" si="76"/>
        <v>2.6583006822210553</v>
      </c>
      <c r="AL168" s="1">
        <f t="shared" si="77"/>
        <v>22.074974896858674</v>
      </c>
    </row>
    <row r="169" spans="1:38" x14ac:dyDescent="0.3">
      <c r="A169" s="1">
        <v>40</v>
      </c>
      <c r="B169" s="1">
        <v>15</v>
      </c>
      <c r="C169" s="1">
        <v>30</v>
      </c>
      <c r="D169" s="1">
        <v>35</v>
      </c>
      <c r="E169" s="1">
        <v>25</v>
      </c>
      <c r="F169" s="1">
        <f t="shared" si="78"/>
        <v>0.26166666666666666</v>
      </c>
      <c r="G169" s="1">
        <v>166</v>
      </c>
      <c r="H169" s="1">
        <f t="shared" si="79"/>
        <v>2.8972465583105871</v>
      </c>
      <c r="I169" s="1">
        <v>0.2</v>
      </c>
      <c r="J169" s="1">
        <v>0</v>
      </c>
      <c r="K169" s="1">
        <f t="shared" si="80"/>
        <v>0.24192189559966773</v>
      </c>
      <c r="L169" s="1">
        <f t="shared" si="60"/>
        <v>-3.6369623929426629</v>
      </c>
      <c r="M169" s="1">
        <f t="shared" si="61"/>
        <v>2.9603943017013288</v>
      </c>
      <c r="N169" s="1">
        <f t="shared" si="62"/>
        <v>-3.1565284490773289</v>
      </c>
      <c r="O169" s="1">
        <f t="shared" si="81"/>
        <v>0.55649814658912655</v>
      </c>
      <c r="P169" s="1">
        <f t="shared" si="82"/>
        <v>2.5515007704957515</v>
      </c>
      <c r="Q169" s="1">
        <f t="shared" si="63"/>
        <v>0.3953814966916781</v>
      </c>
      <c r="R169" s="1">
        <f t="shared" si="64"/>
        <v>2.1265199810262918</v>
      </c>
      <c r="S169" s="1">
        <f t="shared" si="83"/>
        <v>0.18592888861587881</v>
      </c>
      <c r="T169" s="1">
        <f t="shared" si="65"/>
        <v>0.61538059213534457</v>
      </c>
      <c r="U169" s="1">
        <f t="shared" si="66"/>
        <v>1.8227314123082508</v>
      </c>
      <c r="V169" s="1">
        <f t="shared" si="84"/>
        <v>0.33761452070222764</v>
      </c>
      <c r="W169" s="1">
        <f t="shared" si="85"/>
        <v>3.7185777723175766E-2</v>
      </c>
      <c r="X169" s="1">
        <f t="shared" si="67"/>
        <v>6.7522904140445525E-2</v>
      </c>
      <c r="Y169" s="1">
        <f t="shared" si="68"/>
        <v>0.72705205132466322</v>
      </c>
      <c r="Z169" s="2">
        <f t="shared" si="69"/>
        <v>-0.1456780167056938</v>
      </c>
      <c r="AA169" s="2">
        <f t="shared" si="86"/>
        <v>1.5588278398246902</v>
      </c>
      <c r="AB169" s="2">
        <f t="shared" si="70"/>
        <v>1.7320968740222789</v>
      </c>
      <c r="AC169" s="2">
        <f t="shared" si="71"/>
        <v>-0.12486687146202302</v>
      </c>
      <c r="AD169" s="2">
        <f t="shared" si="87"/>
        <v>0.97340383284208409</v>
      </c>
      <c r="AE169" s="1">
        <f t="shared" si="88"/>
        <v>6.2353113592987619E-2</v>
      </c>
      <c r="AF169" s="1">
        <f t="shared" si="89"/>
        <v>3.8936153313683372E-2</v>
      </c>
      <c r="AG169" s="1">
        <f t="shared" si="72"/>
        <v>-14.554435894139948</v>
      </c>
      <c r="AH169" s="1">
        <f t="shared" si="73"/>
        <v>3.6288284339950159</v>
      </c>
      <c r="AI169" s="1">
        <f t="shared" si="74"/>
        <v>10.918865560284726</v>
      </c>
      <c r="AJ169" s="1">
        <f t="shared" si="75"/>
        <v>19.47530794876441</v>
      </c>
      <c r="AK169" s="1">
        <f t="shared" si="76"/>
        <v>2.534610276850481</v>
      </c>
      <c r="AL169" s="1">
        <f t="shared" si="77"/>
        <v>21.876143331419165</v>
      </c>
    </row>
    <row r="170" spans="1:38" x14ac:dyDescent="0.3">
      <c r="A170" s="1">
        <v>40</v>
      </c>
      <c r="B170" s="1">
        <v>15</v>
      </c>
      <c r="C170" s="1">
        <v>30</v>
      </c>
      <c r="D170" s="1">
        <v>35</v>
      </c>
      <c r="E170" s="1">
        <v>25</v>
      </c>
      <c r="F170" s="1">
        <f t="shared" si="78"/>
        <v>0.26166666666666666</v>
      </c>
      <c r="G170" s="1">
        <v>167</v>
      </c>
      <c r="H170" s="1">
        <f t="shared" si="79"/>
        <v>2.9146998508305302</v>
      </c>
      <c r="I170" s="1">
        <v>0.2</v>
      </c>
      <c r="J170" s="1">
        <v>0</v>
      </c>
      <c r="K170" s="1">
        <f t="shared" si="80"/>
        <v>0.2249510543438652</v>
      </c>
      <c r="L170" s="1">
        <f t="shared" si="60"/>
        <v>-3.6410367314519014</v>
      </c>
      <c r="M170" s="1">
        <f t="shared" si="61"/>
        <v>2.9658267530469802</v>
      </c>
      <c r="N170" s="1">
        <f t="shared" si="62"/>
        <v>-3.1611848359450301</v>
      </c>
      <c r="O170" s="1">
        <f t="shared" si="81"/>
        <v>0.5597972714334799</v>
      </c>
      <c r="P170" s="1">
        <f t="shared" si="82"/>
        <v>2.5573559939174797</v>
      </c>
      <c r="Q170" s="1">
        <f t="shared" si="63"/>
        <v>0.40808497059894733</v>
      </c>
      <c r="R170" s="1">
        <f t="shared" si="64"/>
        <v>2.1240581742370361</v>
      </c>
      <c r="S170" s="1">
        <f t="shared" si="83"/>
        <v>0.19212513835480607</v>
      </c>
      <c r="T170" s="1">
        <f t="shared" si="65"/>
        <v>0.60687403690637221</v>
      </c>
      <c r="U170" s="1">
        <f t="shared" si="66"/>
        <v>1.8206212922031739</v>
      </c>
      <c r="V170" s="1">
        <f t="shared" si="84"/>
        <v>0.33333348319352046</v>
      </c>
      <c r="W170" s="1">
        <f t="shared" si="85"/>
        <v>3.8425027670961218E-2</v>
      </c>
      <c r="X170" s="1">
        <f t="shared" si="67"/>
        <v>6.6666696638704101E-2</v>
      </c>
      <c r="Y170" s="1">
        <f t="shared" si="68"/>
        <v>0.72864477881840739</v>
      </c>
      <c r="Z170" s="2">
        <f t="shared" si="69"/>
        <v>-0.13638279719871405</v>
      </c>
      <c r="AA170" s="2">
        <f t="shared" si="86"/>
        <v>1.5600199843170317</v>
      </c>
      <c r="AB170" s="2">
        <f t="shared" si="70"/>
        <v>1.7381184558846181</v>
      </c>
      <c r="AC170" s="2">
        <f t="shared" si="71"/>
        <v>-0.11689954045604034</v>
      </c>
      <c r="AD170" s="2">
        <f t="shared" si="87"/>
        <v>0.97608711624923505</v>
      </c>
      <c r="AE170" s="1">
        <f t="shared" si="88"/>
        <v>6.2400799372681282E-2</v>
      </c>
      <c r="AF170" s="1">
        <f t="shared" si="89"/>
        <v>3.9043484649969408E-2</v>
      </c>
      <c r="AG170" s="1">
        <f t="shared" si="72"/>
        <v>-14.615550971778527</v>
      </c>
      <c r="AH170" s="1">
        <f t="shared" si="73"/>
        <v>3.3742658151579779</v>
      </c>
      <c r="AI170" s="1">
        <f t="shared" si="74"/>
        <v>10.805332434777181</v>
      </c>
      <c r="AJ170" s="1">
        <f t="shared" si="75"/>
        <v>19.304698540928499</v>
      </c>
      <c r="AK170" s="1">
        <f t="shared" si="76"/>
        <v>2.4132021380711866</v>
      </c>
      <c r="AL170" s="1">
        <f t="shared" si="77"/>
        <v>21.677860203249729</v>
      </c>
    </row>
    <row r="171" spans="1:38" x14ac:dyDescent="0.3">
      <c r="A171" s="1">
        <v>40</v>
      </c>
      <c r="B171" s="1">
        <v>15</v>
      </c>
      <c r="C171" s="1">
        <v>30</v>
      </c>
      <c r="D171" s="1">
        <v>35</v>
      </c>
      <c r="E171" s="1">
        <v>25</v>
      </c>
      <c r="F171" s="1">
        <f t="shared" si="78"/>
        <v>0.26166666666666666</v>
      </c>
      <c r="G171" s="1">
        <v>168</v>
      </c>
      <c r="H171" s="1">
        <f t="shared" si="79"/>
        <v>2.9321531433504737</v>
      </c>
      <c r="I171" s="1">
        <v>0.2</v>
      </c>
      <c r="J171" s="1">
        <v>0</v>
      </c>
      <c r="K171" s="1">
        <f t="shared" si="80"/>
        <v>0.20791169081775931</v>
      </c>
      <c r="L171" s="1">
        <f t="shared" si="60"/>
        <v>-3.6448142674004722</v>
      </c>
      <c r="M171" s="1">
        <f t="shared" si="61"/>
        <v>2.9708634676450743</v>
      </c>
      <c r="N171" s="1">
        <f t="shared" si="62"/>
        <v>-3.1655020198862536</v>
      </c>
      <c r="O171" s="1">
        <f t="shared" si="81"/>
        <v>0.56320464750738586</v>
      </c>
      <c r="P171" s="1">
        <f t="shared" si="82"/>
        <v>2.5631359216030725</v>
      </c>
      <c r="Q171" s="1">
        <f t="shared" si="63"/>
        <v>0.42081548417908576</v>
      </c>
      <c r="R171" s="1">
        <f t="shared" si="64"/>
        <v>2.1217607244071193</v>
      </c>
      <c r="S171" s="1">
        <f t="shared" si="83"/>
        <v>0.19833314819071959</v>
      </c>
      <c r="T171" s="1">
        <f t="shared" si="65"/>
        <v>0.59831234737379879</v>
      </c>
      <c r="U171" s="1">
        <f t="shared" si="66"/>
        <v>1.8186520494918175</v>
      </c>
      <c r="V171" s="1">
        <f t="shared" si="84"/>
        <v>0.32898670613819947</v>
      </c>
      <c r="W171" s="1">
        <f t="shared" si="85"/>
        <v>3.9666629638143922E-2</v>
      </c>
      <c r="X171" s="1">
        <f t="shared" si="67"/>
        <v>6.5797341227639902E-2</v>
      </c>
      <c r="Y171" s="1">
        <f t="shared" si="68"/>
        <v>0.73014924604976228</v>
      </c>
      <c r="Z171" s="2">
        <f t="shared" si="69"/>
        <v>-0.12684676632905717</v>
      </c>
      <c r="AA171" s="2">
        <f t="shared" si="86"/>
        <v>1.5610590882367179</v>
      </c>
      <c r="AB171" s="2">
        <f t="shared" si="70"/>
        <v>1.7437251831670029</v>
      </c>
      <c r="AC171" s="2">
        <f t="shared" si="71"/>
        <v>-0.10872579971062013</v>
      </c>
      <c r="AD171" s="2">
        <f t="shared" si="87"/>
        <v>0.97846893053747275</v>
      </c>
      <c r="AE171" s="1">
        <f t="shared" si="88"/>
        <v>6.2442363529468727E-2</v>
      </c>
      <c r="AF171" s="1">
        <f t="shared" si="89"/>
        <v>3.913875722149892E-2</v>
      </c>
      <c r="AG171" s="1">
        <f t="shared" si="72"/>
        <v>-14.672214011007085</v>
      </c>
      <c r="AH171" s="1">
        <f t="shared" si="73"/>
        <v>3.1186753622663899</v>
      </c>
      <c r="AI171" s="1">
        <f t="shared" si="74"/>
        <v>10.694240954491097</v>
      </c>
      <c r="AJ171" s="1">
        <f t="shared" si="75"/>
        <v>19.135633952565385</v>
      </c>
      <c r="AK171" s="1">
        <f t="shared" si="76"/>
        <v>2.2940731363221509</v>
      </c>
      <c r="AL171" s="1">
        <f t="shared" si="77"/>
        <v>21.480186749795759</v>
      </c>
    </row>
    <row r="172" spans="1:38" x14ac:dyDescent="0.3">
      <c r="A172" s="1">
        <v>40</v>
      </c>
      <c r="B172" s="1">
        <v>15</v>
      </c>
      <c r="C172" s="1">
        <v>30</v>
      </c>
      <c r="D172" s="1">
        <v>35</v>
      </c>
      <c r="E172" s="1">
        <v>25</v>
      </c>
      <c r="F172" s="1">
        <f t="shared" si="78"/>
        <v>0.26166666666666666</v>
      </c>
      <c r="G172" s="1">
        <v>169</v>
      </c>
      <c r="H172" s="1">
        <f t="shared" si="79"/>
        <v>2.9496064358704168</v>
      </c>
      <c r="I172" s="1">
        <v>0.2</v>
      </c>
      <c r="J172" s="1">
        <v>0</v>
      </c>
      <c r="K172" s="1">
        <f t="shared" si="80"/>
        <v>0.19080899537654497</v>
      </c>
      <c r="L172" s="1">
        <f t="shared" si="60"/>
        <v>-3.6482938501143307</v>
      </c>
      <c r="M172" s="1">
        <f t="shared" si="61"/>
        <v>2.9755029112635523</v>
      </c>
      <c r="N172" s="1">
        <f t="shared" si="62"/>
        <v>-3.1694786858449491</v>
      </c>
      <c r="O172" s="1">
        <f t="shared" si="81"/>
        <v>0.56672045789523395</v>
      </c>
      <c r="P172" s="1">
        <f t="shared" si="82"/>
        <v>2.568839429478619</v>
      </c>
      <c r="Q172" s="1">
        <f t="shared" si="63"/>
        <v>0.43357142727317621</v>
      </c>
      <c r="R172" s="1">
        <f t="shared" si="64"/>
        <v>2.1196316931393469</v>
      </c>
      <c r="S172" s="1">
        <f t="shared" si="83"/>
        <v>0.20455036064827928</v>
      </c>
      <c r="T172" s="1">
        <f t="shared" si="65"/>
        <v>0.58970007523591728</v>
      </c>
      <c r="U172" s="1">
        <f t="shared" si="66"/>
        <v>1.8168271655480135</v>
      </c>
      <c r="V172" s="1">
        <f t="shared" si="84"/>
        <v>0.32457687028146387</v>
      </c>
      <c r="W172" s="1">
        <f t="shared" si="85"/>
        <v>4.0910072129655861E-2</v>
      </c>
      <c r="X172" s="1">
        <f t="shared" si="67"/>
        <v>6.4915374056292774E-2</v>
      </c>
      <c r="Y172" s="1">
        <f t="shared" si="68"/>
        <v>0.73155743891540403</v>
      </c>
      <c r="Z172" s="2">
        <f t="shared" si="69"/>
        <v>-0.11708620957597443</v>
      </c>
      <c r="AA172" s="2">
        <f t="shared" si="86"/>
        <v>1.5619314781356328</v>
      </c>
      <c r="AB172" s="2">
        <f t="shared" si="70"/>
        <v>1.7489088715819623</v>
      </c>
      <c r="AC172" s="2">
        <f t="shared" si="71"/>
        <v>-0.10035960820797785</v>
      </c>
      <c r="AD172" s="2">
        <f t="shared" si="87"/>
        <v>0.98054636836048703</v>
      </c>
      <c r="AE172" s="1">
        <f t="shared" si="88"/>
        <v>6.2477259125425323E-2</v>
      </c>
      <c r="AF172" s="1">
        <f t="shared" si="89"/>
        <v>3.9221854734419491E-2</v>
      </c>
      <c r="AG172" s="1">
        <f t="shared" si="72"/>
        <v>-14.72440775171496</v>
      </c>
      <c r="AH172" s="1">
        <f t="shared" si="73"/>
        <v>2.8621349306481747</v>
      </c>
      <c r="AI172" s="1">
        <f t="shared" si="74"/>
        <v>10.585577964169445</v>
      </c>
      <c r="AJ172" s="1">
        <f t="shared" si="75"/>
        <v>18.968177990994441</v>
      </c>
      <c r="AK172" s="1">
        <f t="shared" si="76"/>
        <v>2.1772190767619648</v>
      </c>
      <c r="AL172" s="1">
        <f t="shared" si="77"/>
        <v>21.28318296139032</v>
      </c>
    </row>
    <row r="173" spans="1:38" x14ac:dyDescent="0.3">
      <c r="A173" s="1">
        <v>40</v>
      </c>
      <c r="B173" s="1">
        <v>15</v>
      </c>
      <c r="C173" s="1">
        <v>30</v>
      </c>
      <c r="D173" s="1">
        <v>35</v>
      </c>
      <c r="E173" s="1">
        <v>25</v>
      </c>
      <c r="F173" s="1">
        <f t="shared" si="78"/>
        <v>0.26166666666666666</v>
      </c>
      <c r="G173" s="1">
        <v>170</v>
      </c>
      <c r="H173" s="1">
        <f t="shared" si="79"/>
        <v>2.9670597283903604</v>
      </c>
      <c r="I173" s="1">
        <v>0.2</v>
      </c>
      <c r="J173" s="1">
        <v>0</v>
      </c>
      <c r="K173" s="1">
        <f t="shared" si="80"/>
        <v>0.17364817766693028</v>
      </c>
      <c r="L173" s="1">
        <f t="shared" si="60"/>
        <v>-3.6514744196788746</v>
      </c>
      <c r="M173" s="1">
        <f t="shared" si="61"/>
        <v>2.9797436706829439</v>
      </c>
      <c r="N173" s="1">
        <f t="shared" si="62"/>
        <v>-3.1731136224901419</v>
      </c>
      <c r="O173" s="1">
        <f t="shared" si="81"/>
        <v>0.57034484015924858</v>
      </c>
      <c r="P173" s="1">
        <f t="shared" si="82"/>
        <v>2.5744654408232992</v>
      </c>
      <c r="Q173" s="1">
        <f t="shared" si="63"/>
        <v>0.44635104862905362</v>
      </c>
      <c r="R173" s="1">
        <f t="shared" si="64"/>
        <v>2.1176748532768563</v>
      </c>
      <c r="S173" s="1">
        <f t="shared" si="83"/>
        <v>0.210774117631126</v>
      </c>
      <c r="T173" s="1">
        <f t="shared" si="65"/>
        <v>0.58104167330139533</v>
      </c>
      <c r="U173" s="1">
        <f t="shared" si="66"/>
        <v>1.8151498742373071</v>
      </c>
      <c r="V173" s="1">
        <f t="shared" si="84"/>
        <v>0.320106720413673</v>
      </c>
      <c r="W173" s="1">
        <f t="shared" si="85"/>
        <v>4.2154823526225203E-2</v>
      </c>
      <c r="X173" s="1">
        <f t="shared" si="67"/>
        <v>6.4021344082734605E-2</v>
      </c>
      <c r="Y173" s="1">
        <f t="shared" si="68"/>
        <v>0.73286120553089318</v>
      </c>
      <c r="Z173" s="2">
        <f t="shared" si="69"/>
        <v>-0.1071179255754931</v>
      </c>
      <c r="AA173" s="2">
        <f t="shared" si="86"/>
        <v>1.5626232911320204</v>
      </c>
      <c r="AB173" s="2">
        <f t="shared" si="70"/>
        <v>1.7536613224690032</v>
      </c>
      <c r="AC173" s="2">
        <f t="shared" si="71"/>
        <v>-9.1815364778993769E-2</v>
      </c>
      <c r="AD173" s="2">
        <f t="shared" si="87"/>
        <v>0.98231670182121889</v>
      </c>
      <c r="AE173" s="1">
        <f t="shared" si="88"/>
        <v>6.2504931645280828E-2</v>
      </c>
      <c r="AF173" s="1">
        <f t="shared" si="89"/>
        <v>3.9292668072848765E-2</v>
      </c>
      <c r="AG173" s="1">
        <f t="shared" si="72"/>
        <v>-14.772116295183121</v>
      </c>
      <c r="AH173" s="1">
        <f t="shared" si="73"/>
        <v>2.6047226650039543</v>
      </c>
      <c r="AI173" s="1">
        <f t="shared" si="74"/>
        <v>10.479328854030502</v>
      </c>
      <c r="AJ173" s="1">
        <f t="shared" si="75"/>
        <v>18.802392802287795</v>
      </c>
      <c r="AK173" s="1">
        <f t="shared" si="76"/>
        <v>2.0626347486947907</v>
      </c>
      <c r="AL173" s="1">
        <f t="shared" si="77"/>
        <v>21.086907527477646</v>
      </c>
    </row>
    <row r="174" spans="1:38" x14ac:dyDescent="0.3">
      <c r="A174" s="1">
        <v>40</v>
      </c>
      <c r="B174" s="1">
        <v>15</v>
      </c>
      <c r="C174" s="1">
        <v>30</v>
      </c>
      <c r="D174" s="1">
        <v>35</v>
      </c>
      <c r="E174" s="1">
        <v>25</v>
      </c>
      <c r="F174" s="1">
        <f t="shared" si="78"/>
        <v>0.26166666666666666</v>
      </c>
      <c r="G174" s="1">
        <v>171</v>
      </c>
      <c r="H174" s="1">
        <f t="shared" si="79"/>
        <v>2.9845130209103035</v>
      </c>
      <c r="I174" s="1">
        <v>0.2</v>
      </c>
      <c r="J174" s="1">
        <v>0</v>
      </c>
      <c r="K174" s="1">
        <f t="shared" si="80"/>
        <v>0.15643446504023098</v>
      </c>
      <c r="L174" s="1">
        <f t="shared" si="60"/>
        <v>-3.6543550072618043</v>
      </c>
      <c r="M174" s="1">
        <f t="shared" si="61"/>
        <v>2.9835844541268504</v>
      </c>
      <c r="N174" s="1">
        <f t="shared" si="62"/>
        <v>-3.1764057225849189</v>
      </c>
      <c r="O174" s="1">
        <f t="shared" si="81"/>
        <v>0.57407788463098841</v>
      </c>
      <c r="P174" s="1">
        <f t="shared" si="82"/>
        <v>2.5800129273477843</v>
      </c>
      <c r="Q174" s="1">
        <f t="shared" si="63"/>
        <v>0.45915245360945006</v>
      </c>
      <c r="R174" s="1">
        <f t="shared" si="64"/>
        <v>2.1158936802316957</v>
      </c>
      <c r="S174" s="1">
        <f t="shared" si="83"/>
        <v>0.21700166596233308</v>
      </c>
      <c r="T174" s="1">
        <f t="shared" si="65"/>
        <v>0.57234149171122128</v>
      </c>
      <c r="U174" s="1">
        <f t="shared" si="66"/>
        <v>1.8136231544843109</v>
      </c>
      <c r="V174" s="1">
        <f t="shared" si="84"/>
        <v>0.31557906078562498</v>
      </c>
      <c r="W174" s="1">
        <f t="shared" si="85"/>
        <v>4.3400333192466618E-2</v>
      </c>
      <c r="X174" s="1">
        <f t="shared" si="67"/>
        <v>6.3115812157125001E-2</v>
      </c>
      <c r="Y174" s="1">
        <f t="shared" si="68"/>
        <v>0.73405226930951528</v>
      </c>
      <c r="Z174" s="2">
        <f t="shared" si="69"/>
        <v>-9.6959193076514683E-2</v>
      </c>
      <c r="AA174" s="2">
        <f t="shared" si="86"/>
        <v>1.563120491270704</v>
      </c>
      <c r="AB174" s="2">
        <f t="shared" si="70"/>
        <v>1.7579743343740275</v>
      </c>
      <c r="AC174" s="2">
        <f t="shared" si="71"/>
        <v>-8.3107879779869664E-2</v>
      </c>
      <c r="AD174" s="2">
        <f t="shared" si="87"/>
        <v>0.98377738319412156</v>
      </c>
      <c r="AE174" s="1">
        <f t="shared" si="88"/>
        <v>6.2524819650828165E-2</v>
      </c>
      <c r="AF174" s="1">
        <f t="shared" si="89"/>
        <v>3.9351095327764873E-2</v>
      </c>
      <c r="AG174" s="1">
        <f t="shared" si="72"/>
        <v>-14.815325108927064</v>
      </c>
      <c r="AH174" s="1">
        <f t="shared" si="73"/>
        <v>2.3465169756034645</v>
      </c>
      <c r="AI174" s="1">
        <f t="shared" si="74"/>
        <v>10.375477610684708</v>
      </c>
      <c r="AJ174" s="1">
        <f t="shared" si="75"/>
        <v>18.638338799500264</v>
      </c>
      <c r="AK174" s="1">
        <f t="shared" si="76"/>
        <v>1.9503139759527084</v>
      </c>
      <c r="AL174" s="1">
        <f t="shared" si="77"/>
        <v>20.891417786218543</v>
      </c>
    </row>
    <row r="175" spans="1:38" x14ac:dyDescent="0.3">
      <c r="A175" s="1">
        <v>40</v>
      </c>
      <c r="B175" s="1">
        <v>15</v>
      </c>
      <c r="C175" s="1">
        <v>30</v>
      </c>
      <c r="D175" s="1">
        <v>35</v>
      </c>
      <c r="E175" s="1">
        <v>25</v>
      </c>
      <c r="F175" s="1">
        <f t="shared" si="78"/>
        <v>0.26166666666666666</v>
      </c>
      <c r="G175" s="1">
        <v>172</v>
      </c>
      <c r="H175" s="1">
        <f t="shared" si="79"/>
        <v>3.001966313430247</v>
      </c>
      <c r="I175" s="1">
        <v>0.2</v>
      </c>
      <c r="J175" s="1">
        <v>0</v>
      </c>
      <c r="K175" s="1">
        <f t="shared" si="80"/>
        <v>0.13917310096006533</v>
      </c>
      <c r="L175" s="1">
        <f t="shared" si="60"/>
        <v>-3.6569347354082371</v>
      </c>
      <c r="M175" s="1">
        <f t="shared" si="61"/>
        <v>2.9870240916554271</v>
      </c>
      <c r="N175" s="1">
        <f t="shared" si="62"/>
        <v>-3.1793539833236992</v>
      </c>
      <c r="O175" s="1">
        <f t="shared" si="81"/>
        <v>0.57791963280356407</v>
      </c>
      <c r="P175" s="1">
        <f t="shared" si="82"/>
        <v>2.5854809101890073</v>
      </c>
      <c r="Q175" s="1">
        <f t="shared" si="63"/>
        <v>0.47197360213580025</v>
      </c>
      <c r="R175" s="1">
        <f t="shared" si="64"/>
        <v>2.1142913439108204</v>
      </c>
      <c r="S175" s="1">
        <f t="shared" si="83"/>
        <v>0.22323016338078894</v>
      </c>
      <c r="T175" s="1">
        <f t="shared" si="65"/>
        <v>0.56360377435647491</v>
      </c>
      <c r="U175" s="1">
        <f t="shared" si="66"/>
        <v>1.8122497233521322</v>
      </c>
      <c r="V175" s="1">
        <f t="shared" si="84"/>
        <v>0.31099675011342959</v>
      </c>
      <c r="W175" s="1">
        <f t="shared" si="85"/>
        <v>4.4646032676157792E-2</v>
      </c>
      <c r="X175" s="1">
        <f t="shared" si="67"/>
        <v>6.2199350022685923E-2</v>
      </c>
      <c r="Y175" s="1">
        <f t="shared" si="68"/>
        <v>0.7351222428796258</v>
      </c>
      <c r="Z175" s="2">
        <f t="shared" si="69"/>
        <v>-8.6627735547481599E-2</v>
      </c>
      <c r="AA175" s="2">
        <f t="shared" si="86"/>
        <v>1.5634088856803279</v>
      </c>
      <c r="AB175" s="2">
        <f t="shared" si="70"/>
        <v>1.7618397153157592</v>
      </c>
      <c r="AC175" s="2">
        <f t="shared" si="71"/>
        <v>-7.4252344754984656E-2</v>
      </c>
      <c r="AD175" s="2">
        <f t="shared" si="87"/>
        <v>0.98492604535828499</v>
      </c>
      <c r="AE175" s="1">
        <f t="shared" si="88"/>
        <v>6.2536355427213128E-2</v>
      </c>
      <c r="AF175" s="1">
        <f t="shared" si="89"/>
        <v>3.9397041814331409E-2</v>
      </c>
      <c r="AG175" s="1">
        <f t="shared" si="72"/>
        <v>-14.854021031123555</v>
      </c>
      <c r="AH175" s="1">
        <f t="shared" si="73"/>
        <v>2.08759651440098</v>
      </c>
      <c r="AI175" s="1">
        <f t="shared" si="74"/>
        <v>10.274006870061655</v>
      </c>
      <c r="AJ175" s="1">
        <f t="shared" si="75"/>
        <v>18.476074594968981</v>
      </c>
      <c r="AK175" s="1">
        <f t="shared" si="76"/>
        <v>1.8402496680823432</v>
      </c>
      <c r="AL175" s="1">
        <f t="shared" si="77"/>
        <v>20.696769677699649</v>
      </c>
    </row>
    <row r="176" spans="1:38" x14ac:dyDescent="0.3">
      <c r="A176" s="1">
        <v>40</v>
      </c>
      <c r="B176" s="1">
        <v>15</v>
      </c>
      <c r="C176" s="1">
        <v>30</v>
      </c>
      <c r="D176" s="1">
        <v>35</v>
      </c>
      <c r="E176" s="1">
        <v>25</v>
      </c>
      <c r="F176" s="1">
        <f t="shared" si="78"/>
        <v>0.26166666666666666</v>
      </c>
      <c r="G176" s="1">
        <v>173</v>
      </c>
      <c r="H176" s="1">
        <f t="shared" si="79"/>
        <v>3.0194196059501901</v>
      </c>
      <c r="I176" s="1">
        <v>0.2</v>
      </c>
      <c r="J176" s="1">
        <v>0</v>
      </c>
      <c r="K176" s="1">
        <f t="shared" si="80"/>
        <v>0.12186934340514755</v>
      </c>
      <c r="L176" s="1">
        <f t="shared" si="60"/>
        <v>-3.6592128183079886</v>
      </c>
      <c r="M176" s="1">
        <f t="shared" si="61"/>
        <v>2.9900615355217628</v>
      </c>
      <c r="N176" s="1">
        <f t="shared" si="62"/>
        <v>-3.1819575066377013</v>
      </c>
      <c r="O176" s="1">
        <f t="shared" si="81"/>
        <v>0.58187007583230221</v>
      </c>
      <c r="P176" s="1">
        <f t="shared" si="82"/>
        <v>2.5908684608143315</v>
      </c>
      <c r="Q176" s="1">
        <f t="shared" si="63"/>
        <v>0.48481230688190546</v>
      </c>
      <c r="R176" s="1">
        <f t="shared" si="64"/>
        <v>2.1128707012793599</v>
      </c>
      <c r="S176" s="1">
        <f t="shared" si="83"/>
        <v>0.22945668496815624</v>
      </c>
      <c r="T176" s="1">
        <f t="shared" si="65"/>
        <v>0.55483265550465921</v>
      </c>
      <c r="U176" s="1">
        <f t="shared" si="66"/>
        <v>1.8110320296680229</v>
      </c>
      <c r="V176" s="1">
        <f t="shared" si="84"/>
        <v>0.30636269619503342</v>
      </c>
      <c r="W176" s="1">
        <f t="shared" si="85"/>
        <v>4.5891336993631252E-2</v>
      </c>
      <c r="X176" s="1">
        <f t="shared" si="67"/>
        <v>6.127253923900669E-2</v>
      </c>
      <c r="Y176" s="1">
        <f t="shared" si="68"/>
        <v>0.73606264279128841</v>
      </c>
      <c r="Z176" s="2">
        <f t="shared" si="69"/>
        <v>-7.6141683566136042E-2</v>
      </c>
      <c r="AA176" s="2">
        <f t="shared" si="86"/>
        <v>1.5634741404205923</v>
      </c>
      <c r="AB176" s="2">
        <f t="shared" si="70"/>
        <v>1.765249295696901</v>
      </c>
      <c r="AC176" s="2">
        <f t="shared" si="71"/>
        <v>-6.5264300199545211E-2</v>
      </c>
      <c r="AD176" s="2">
        <f t="shared" si="87"/>
        <v>0.98576050198215759</v>
      </c>
      <c r="AE176" s="1">
        <f t="shared" si="88"/>
        <v>6.2538965616823705E-2</v>
      </c>
      <c r="AF176" s="1">
        <f t="shared" si="89"/>
        <v>3.9430420079286314E-2</v>
      </c>
      <c r="AG176" s="1">
        <f t="shared" si="72"/>
        <v>-14.888192274619829</v>
      </c>
      <c r="AH176" s="1">
        <f t="shared" si="73"/>
        <v>1.8280401510772131</v>
      </c>
      <c r="AI176" s="1">
        <f t="shared" si="74"/>
        <v>10.17489797222526</v>
      </c>
      <c r="AJ176" s="1">
        <f t="shared" si="75"/>
        <v>18.315656936971362</v>
      </c>
      <c r="AK176" s="1">
        <f t="shared" si="76"/>
        <v>1.732433872177662</v>
      </c>
      <c r="AL176" s="1">
        <f t="shared" si="77"/>
        <v>20.503017700953723</v>
      </c>
    </row>
    <row r="177" spans="1:38" x14ac:dyDescent="0.3">
      <c r="A177" s="1">
        <v>40</v>
      </c>
      <c r="B177" s="1">
        <v>15</v>
      </c>
      <c r="C177" s="1">
        <v>30</v>
      </c>
      <c r="D177" s="1">
        <v>35</v>
      </c>
      <c r="E177" s="1">
        <v>25</v>
      </c>
      <c r="F177" s="1">
        <f t="shared" si="78"/>
        <v>0.26166666666666666</v>
      </c>
      <c r="G177" s="1">
        <v>174</v>
      </c>
      <c r="H177" s="1">
        <f t="shared" si="79"/>
        <v>3.0368728984701332</v>
      </c>
      <c r="I177" s="1">
        <v>0.2</v>
      </c>
      <c r="J177" s="1">
        <v>0</v>
      </c>
      <c r="K177" s="1">
        <f t="shared" si="80"/>
        <v>0.10452846326765373</v>
      </c>
      <c r="L177" s="1">
        <f t="shared" si="60"/>
        <v>-3.6611885620349396</v>
      </c>
      <c r="M177" s="1">
        <f t="shared" si="61"/>
        <v>2.9926958604910308</v>
      </c>
      <c r="N177" s="1">
        <f t="shared" si="62"/>
        <v>-3.1842154994685026</v>
      </c>
      <c r="O177" s="1">
        <f t="shared" si="81"/>
        <v>0.58592915315113137</v>
      </c>
      <c r="P177" s="1">
        <f t="shared" si="82"/>
        <v>2.5961747018285526</v>
      </c>
      <c r="Q177" s="1">
        <f t="shared" si="63"/>
        <v>0.49766623173076763</v>
      </c>
      <c r="R177" s="1">
        <f t="shared" si="64"/>
        <v>2.1116342895985607</v>
      </c>
      <c r="S177" s="1">
        <f t="shared" si="83"/>
        <v>0.23567822997673435</v>
      </c>
      <c r="T177" s="1">
        <f t="shared" si="65"/>
        <v>0.54603215664654758</v>
      </c>
      <c r="U177" s="1">
        <f t="shared" si="66"/>
        <v>1.8099722482273366</v>
      </c>
      <c r="V177" s="1">
        <f t="shared" si="84"/>
        <v>0.30167985016418036</v>
      </c>
      <c r="W177" s="1">
        <f t="shared" si="85"/>
        <v>4.7135645995346871E-2</v>
      </c>
      <c r="X177" s="1">
        <f t="shared" si="67"/>
        <v>6.0335970032836077E-2</v>
      </c>
      <c r="Y177" s="1">
        <f t="shared" si="68"/>
        <v>0.73686490495546386</v>
      </c>
      <c r="Z177" s="2">
        <f t="shared" si="69"/>
        <v>-6.5519535145778796E-2</v>
      </c>
      <c r="AA177" s="2">
        <f t="shared" si="86"/>
        <v>1.5633017959222224</v>
      </c>
      <c r="AB177" s="2">
        <f t="shared" si="70"/>
        <v>1.7681949418112812</v>
      </c>
      <c r="AC177" s="2">
        <f t="shared" si="71"/>
        <v>-5.6159601553524841E-2</v>
      </c>
      <c r="AD177" s="2">
        <f t="shared" si="87"/>
        <v>0.98627874750100131</v>
      </c>
      <c r="AE177" s="1">
        <f t="shared" si="88"/>
        <v>6.2532071836888914E-2</v>
      </c>
      <c r="AF177" s="1">
        <f t="shared" si="89"/>
        <v>3.9451149900040061E-2</v>
      </c>
      <c r="AG177" s="1">
        <f t="shared" si="72"/>
        <v>-14.9178284305241</v>
      </c>
      <c r="AH177" s="1">
        <f t="shared" si="73"/>
        <v>1.567926949014806</v>
      </c>
      <c r="AI177" s="1">
        <f t="shared" si="74"/>
        <v>10.07813101794369</v>
      </c>
      <c r="AJ177" s="1">
        <f t="shared" si="75"/>
        <v>18.157140651012664</v>
      </c>
      <c r="AK177" s="1">
        <f t="shared" si="76"/>
        <v>1.6268578251944028</v>
      </c>
      <c r="AL177" s="1">
        <f t="shared" si="77"/>
        <v>20.310214874981561</v>
      </c>
    </row>
    <row r="178" spans="1:38" x14ac:dyDescent="0.3">
      <c r="A178" s="1">
        <v>40</v>
      </c>
      <c r="B178" s="1">
        <v>15</v>
      </c>
      <c r="C178" s="1">
        <v>30</v>
      </c>
      <c r="D178" s="1">
        <v>35</v>
      </c>
      <c r="E178" s="1">
        <v>25</v>
      </c>
      <c r="F178" s="1">
        <f t="shared" si="78"/>
        <v>0.26166666666666666</v>
      </c>
      <c r="G178" s="1">
        <v>175</v>
      </c>
      <c r="H178" s="1">
        <f t="shared" si="79"/>
        <v>3.0543261909900767</v>
      </c>
      <c r="I178" s="1">
        <v>0.2</v>
      </c>
      <c r="J178" s="1">
        <v>0</v>
      </c>
      <c r="K178" s="1">
        <f t="shared" si="80"/>
        <v>8.7155742747658194E-2</v>
      </c>
      <c r="L178" s="1">
        <f t="shared" si="60"/>
        <v>-3.6628613647584123</v>
      </c>
      <c r="M178" s="1">
        <f t="shared" si="61"/>
        <v>2.9949262641223271</v>
      </c>
      <c r="N178" s="1">
        <f t="shared" si="62"/>
        <v>-3.186127274009614</v>
      </c>
      <c r="O178" s="1">
        <f t="shared" si="81"/>
        <v>0.5900967512113896</v>
      </c>
      <c r="P178" s="1">
        <f t="shared" si="82"/>
        <v>2.60139880767766</v>
      </c>
      <c r="Q178" s="1">
        <f t="shared" si="63"/>
        <v>0.51053289050681139</v>
      </c>
      <c r="R178" s="1">
        <f t="shared" si="64"/>
        <v>2.1105843203729231</v>
      </c>
      <c r="S178" s="1">
        <f t="shared" si="83"/>
        <v>0.24189172902440798</v>
      </c>
      <c r="T178" s="1">
        <f t="shared" si="65"/>
        <v>0.5372061835745906</v>
      </c>
      <c r="U178" s="1">
        <f t="shared" si="66"/>
        <v>1.8090722746053629</v>
      </c>
      <c r="V178" s="1">
        <f t="shared" si="84"/>
        <v>0.29695120041114914</v>
      </c>
      <c r="W178" s="1">
        <f t="shared" si="85"/>
        <v>4.8378345804881595E-2</v>
      </c>
      <c r="X178" s="1">
        <f t="shared" si="67"/>
        <v>5.9390240082229831E-2</v>
      </c>
      <c r="Y178" s="1">
        <f t="shared" si="68"/>
        <v>0.73752040075179326</v>
      </c>
      <c r="Z178" s="2">
        <f t="shared" si="69"/>
        <v>-5.4780114171360528E-2</v>
      </c>
      <c r="AA178" s="2">
        <f t="shared" si="86"/>
        <v>1.5628772819342072</v>
      </c>
      <c r="AB178" s="2">
        <f t="shared" si="70"/>
        <v>1.7706685698921034</v>
      </c>
      <c r="AC178" s="2">
        <f t="shared" si="71"/>
        <v>-4.6954383575451897E-2</v>
      </c>
      <c r="AD178" s="2">
        <f t="shared" si="87"/>
        <v>0.98647895692763321</v>
      </c>
      <c r="AE178" s="1">
        <f t="shared" si="88"/>
        <v>6.2515091277368304E-2</v>
      </c>
      <c r="AF178" s="1">
        <f t="shared" si="89"/>
        <v>3.9459158277105333E-2</v>
      </c>
      <c r="AG178" s="1">
        <f t="shared" si="72"/>
        <v>-14.942920471376183</v>
      </c>
      <c r="AH178" s="1">
        <f t="shared" si="73"/>
        <v>1.307336141214873</v>
      </c>
      <c r="AI178" s="1">
        <f t="shared" si="74"/>
        <v>9.9836849268691381</v>
      </c>
      <c r="AJ178" s="1">
        <f t="shared" si="75"/>
        <v>18.000578585993757</v>
      </c>
      <c r="AK178" s="1">
        <f t="shared" si="76"/>
        <v>1.5235120065776506</v>
      </c>
      <c r="AL178" s="1">
        <f t="shared" si="77"/>
        <v>20.118412703947456</v>
      </c>
    </row>
    <row r="179" spans="1:38" x14ac:dyDescent="0.3">
      <c r="A179" s="1">
        <v>40</v>
      </c>
      <c r="B179" s="1">
        <v>15</v>
      </c>
      <c r="C179" s="1">
        <v>30</v>
      </c>
      <c r="D179" s="1">
        <v>35</v>
      </c>
      <c r="E179" s="1">
        <v>25</v>
      </c>
      <c r="F179" s="1">
        <f t="shared" si="78"/>
        <v>0.26166666666666666</v>
      </c>
      <c r="G179" s="1">
        <v>176</v>
      </c>
      <c r="H179" s="1">
        <f t="shared" si="79"/>
        <v>3.0717794835100198</v>
      </c>
      <c r="I179" s="1">
        <v>0.2</v>
      </c>
      <c r="J179" s="1">
        <v>0</v>
      </c>
      <c r="K179" s="1">
        <f t="shared" si="80"/>
        <v>6.9756473744125524E-2</v>
      </c>
      <c r="L179" s="1">
        <f t="shared" si="60"/>
        <v>-3.6642307169264905</v>
      </c>
      <c r="M179" s="1">
        <f t="shared" si="61"/>
        <v>2.9967520670130989</v>
      </c>
      <c r="N179" s="1">
        <f t="shared" si="62"/>
        <v>-3.1876922479159893</v>
      </c>
      <c r="O179" s="1">
        <f t="shared" si="81"/>
        <v>0.59437270234913997</v>
      </c>
      <c r="P179" s="1">
        <f t="shared" si="82"/>
        <v>2.6065400052438257</v>
      </c>
      <c r="Q179" s="1">
        <f t="shared" si="63"/>
        <v>0.52340964599457229</v>
      </c>
      <c r="R179" s="1">
        <f t="shared" si="64"/>
        <v>2.1097226740378834</v>
      </c>
      <c r="S179" s="1">
        <f t="shared" si="83"/>
        <v>0.24809405161902034</v>
      </c>
      <c r="T179" s="1">
        <f t="shared" si="65"/>
        <v>0.52835852370291958</v>
      </c>
      <c r="U179" s="1">
        <f t="shared" si="66"/>
        <v>1.8083337206039003</v>
      </c>
      <c r="V179" s="1">
        <f t="shared" si="84"/>
        <v>0.29217976620292857</v>
      </c>
      <c r="W179" s="1">
        <f t="shared" si="85"/>
        <v>4.9618810323804073E-2</v>
      </c>
      <c r="X179" s="1">
        <f t="shared" si="67"/>
        <v>5.8435953240585717E-2</v>
      </c>
      <c r="Y179" s="1">
        <f t="shared" si="68"/>
        <v>0.73802045373436231</v>
      </c>
      <c r="Z179" s="2">
        <f t="shared" si="69"/>
        <v>-4.394252713725999E-2</v>
      </c>
      <c r="AA179" s="2">
        <f t="shared" si="86"/>
        <v>1.5621859319068294</v>
      </c>
      <c r="AB179" s="2">
        <f t="shared" si="70"/>
        <v>1.7726621606406812</v>
      </c>
      <c r="AC179" s="2">
        <f t="shared" si="71"/>
        <v>-3.7665023260508579E-2</v>
      </c>
      <c r="AD179" s="2">
        <f t="shared" si="87"/>
        <v>0.98635948553528141</v>
      </c>
      <c r="AE179" s="1">
        <f t="shared" si="88"/>
        <v>6.2487437276273192E-2</v>
      </c>
      <c r="AF179" s="1">
        <f t="shared" si="89"/>
        <v>3.9454379421411265E-2</v>
      </c>
      <c r="AG179" s="1">
        <f t="shared" si="72"/>
        <v>-14.963460753897364</v>
      </c>
      <c r="AH179" s="1">
        <f t="shared" si="73"/>
        <v>1.0463471061618828</v>
      </c>
      <c r="AI179" s="1">
        <f t="shared" si="74"/>
        <v>9.891537497172596</v>
      </c>
      <c r="AJ179" s="1">
        <f t="shared" si="75"/>
        <v>17.846021565487256</v>
      </c>
      <c r="AK179" s="1">
        <f t="shared" si="76"/>
        <v>1.422386191030272</v>
      </c>
      <c r="AL179" s="1">
        <f t="shared" si="77"/>
        <v>19.927661146699567</v>
      </c>
    </row>
    <row r="180" spans="1:38" x14ac:dyDescent="0.3">
      <c r="A180" s="1">
        <v>40</v>
      </c>
      <c r="B180" s="1">
        <v>15</v>
      </c>
      <c r="C180" s="1">
        <v>30</v>
      </c>
      <c r="D180" s="1">
        <v>35</v>
      </c>
      <c r="E180" s="1">
        <v>25</v>
      </c>
      <c r="F180" s="1">
        <f t="shared" si="78"/>
        <v>0.26166666666666666</v>
      </c>
      <c r="G180" s="1">
        <v>177</v>
      </c>
      <c r="H180" s="1">
        <f t="shared" si="79"/>
        <v>3.0892327760299634</v>
      </c>
      <c r="I180" s="1">
        <v>0.2</v>
      </c>
      <c r="J180" s="1">
        <v>0</v>
      </c>
      <c r="K180" s="1">
        <f t="shared" si="80"/>
        <v>5.2335956242943807E-2</v>
      </c>
      <c r="L180" s="1">
        <f t="shared" si="60"/>
        <v>-3.6652962014212402</v>
      </c>
      <c r="M180" s="1">
        <f t="shared" si="61"/>
        <v>2.9981727130060984</v>
      </c>
      <c r="N180" s="1">
        <f t="shared" si="62"/>
        <v>-3.1889099444814173</v>
      </c>
      <c r="O180" s="1">
        <f t="shared" si="81"/>
        <v>0.5987567837863913</v>
      </c>
      <c r="P180" s="1">
        <f t="shared" si="82"/>
        <v>2.6115975743266748</v>
      </c>
      <c r="Q180" s="1">
        <f t="shared" si="63"/>
        <v>0.53629370925361719</v>
      </c>
      <c r="R180" s="1">
        <f t="shared" si="64"/>
        <v>2.1090508954158711</v>
      </c>
      <c r="S180" s="1">
        <f t="shared" si="83"/>
        <v>0.25428201397096617</v>
      </c>
      <c r="T180" s="1">
        <f t="shared" si="65"/>
        <v>0.51949284363789339</v>
      </c>
      <c r="U180" s="1">
        <f t="shared" si="66"/>
        <v>1.8077579103564607</v>
      </c>
      <c r="V180" s="1">
        <f t="shared" si="84"/>
        <v>0.28736859103853002</v>
      </c>
      <c r="W180" s="1">
        <f t="shared" si="85"/>
        <v>5.0856402794193234E-2</v>
      </c>
      <c r="X180" s="1">
        <f t="shared" si="67"/>
        <v>5.7473718207706005E-2</v>
      </c>
      <c r="Y180" s="1">
        <f t="shared" si="68"/>
        <v>0.73835635685868195</v>
      </c>
      <c r="Z180" s="2">
        <f t="shared" si="69"/>
        <v>-3.3026118395615645E-2</v>
      </c>
      <c r="AA180" s="2">
        <f t="shared" si="86"/>
        <v>1.5612129967545787</v>
      </c>
      <c r="AB180" s="2">
        <f t="shared" si="70"/>
        <v>1.7741677741698121</v>
      </c>
      <c r="AC180" s="2">
        <f t="shared" si="71"/>
        <v>-2.8308101481956283E-2</v>
      </c>
      <c r="AD180" s="2">
        <f t="shared" si="87"/>
        <v>0.98591886844860555</v>
      </c>
      <c r="AE180" s="1">
        <f t="shared" si="88"/>
        <v>6.2448519870183163E-2</v>
      </c>
      <c r="AF180" s="1">
        <f t="shared" si="89"/>
        <v>3.9436754737944231E-2</v>
      </c>
      <c r="AG180" s="1">
        <f t="shared" si="72"/>
        <v>-14.979443021318607</v>
      </c>
      <c r="AH180" s="1">
        <f t="shared" si="73"/>
        <v>0.78503934364415706</v>
      </c>
      <c r="AI180" s="1">
        <f t="shared" si="74"/>
        <v>9.8016654664694762</v>
      </c>
      <c r="AJ180" s="1">
        <f t="shared" si="75"/>
        <v>17.693518344325355</v>
      </c>
      <c r="AK180" s="1">
        <f t="shared" si="76"/>
        <v>1.32346950124799</v>
      </c>
      <c r="AL180" s="1">
        <f t="shared" si="77"/>
        <v>19.738008590744759</v>
      </c>
    </row>
    <row r="181" spans="1:38" x14ac:dyDescent="0.3">
      <c r="A181" s="1">
        <v>40</v>
      </c>
      <c r="B181" s="1">
        <v>15</v>
      </c>
      <c r="C181" s="1">
        <v>30</v>
      </c>
      <c r="D181" s="1">
        <v>35</v>
      </c>
      <c r="E181" s="1">
        <v>25</v>
      </c>
      <c r="F181" s="1">
        <f t="shared" si="78"/>
        <v>0.26166666666666666</v>
      </c>
      <c r="G181" s="1">
        <v>178</v>
      </c>
      <c r="H181" s="1">
        <f t="shared" si="79"/>
        <v>3.1066860685499065</v>
      </c>
      <c r="I181" s="1">
        <v>0.2</v>
      </c>
      <c r="J181" s="1">
        <v>0</v>
      </c>
      <c r="K181" s="1">
        <f t="shared" si="80"/>
        <v>3.4899496702501143E-2</v>
      </c>
      <c r="L181" s="1">
        <f t="shared" si="60"/>
        <v>-3.6660574936857624</v>
      </c>
      <c r="M181" s="1">
        <f t="shared" si="61"/>
        <v>2.9991877693587945</v>
      </c>
      <c r="N181" s="1">
        <f t="shared" si="62"/>
        <v>-3.1897799927837283</v>
      </c>
      <c r="O181" s="1">
        <f t="shared" si="81"/>
        <v>0.60324871677086367</v>
      </c>
      <c r="P181" s="1">
        <f t="shared" si="82"/>
        <v>2.6165708480065528</v>
      </c>
      <c r="Q181" s="1">
        <f t="shared" si="63"/>
        <v>0.54918213923808612</v>
      </c>
      <c r="R181" s="1">
        <f t="shared" si="64"/>
        <v>2.1085701899648113</v>
      </c>
      <c r="S181" s="1">
        <f t="shared" si="83"/>
        <v>0.26045238704965812</v>
      </c>
      <c r="T181" s="1">
        <f t="shared" si="65"/>
        <v>0.5106126870069323</v>
      </c>
      <c r="U181" s="1">
        <f t="shared" si="66"/>
        <v>1.807345877112696</v>
      </c>
      <c r="V181" s="1">
        <f t="shared" si="84"/>
        <v>0.28252073577784431</v>
      </c>
      <c r="W181" s="1">
        <f t="shared" si="85"/>
        <v>5.2090477409931626E-2</v>
      </c>
      <c r="X181" s="1">
        <f t="shared" si="67"/>
        <v>5.6504147155568868E-2</v>
      </c>
      <c r="Y181" s="1">
        <f t="shared" si="68"/>
        <v>0.73851939014769918</v>
      </c>
      <c r="Z181" s="2">
        <f t="shared" si="69"/>
        <v>-2.2050424139148261E-2</v>
      </c>
      <c r="AA181" s="2">
        <f t="shared" si="86"/>
        <v>1.5599436579602064</v>
      </c>
      <c r="AB181" s="2">
        <f t="shared" si="70"/>
        <v>1.7751775652912802</v>
      </c>
      <c r="AC181" s="2">
        <f t="shared" si="71"/>
        <v>-1.8900363547841414E-2</v>
      </c>
      <c r="AD181" s="2">
        <f t="shared" si="87"/>
        <v>0.98515582017523373</v>
      </c>
      <c r="AE181" s="1">
        <f t="shared" si="88"/>
        <v>6.2397746318408269E-2</v>
      </c>
      <c r="AF181" s="1">
        <f t="shared" si="89"/>
        <v>3.9406232807009355E-2</v>
      </c>
      <c r="AG181" s="1">
        <f t="shared" si="72"/>
        <v>-14.990862405286437</v>
      </c>
      <c r="AH181" s="1">
        <f t="shared" si="73"/>
        <v>0.52349245053751714</v>
      </c>
      <c r="AI181" s="1">
        <f t="shared" si="74"/>
        <v>9.71404457386366</v>
      </c>
      <c r="AJ181" s="1">
        <f t="shared" si="75"/>
        <v>17.543115570675663</v>
      </c>
      <c r="AK181" s="1">
        <f t="shared" si="76"/>
        <v>1.2267504604461923</v>
      </c>
      <c r="AL181" s="1">
        <f t="shared" si="77"/>
        <v>19.549501830783907</v>
      </c>
    </row>
    <row r="182" spans="1:38" x14ac:dyDescent="0.3">
      <c r="A182" s="1">
        <v>40</v>
      </c>
      <c r="B182" s="1">
        <v>15</v>
      </c>
      <c r="C182" s="1">
        <v>30</v>
      </c>
      <c r="D182" s="1">
        <v>35</v>
      </c>
      <c r="E182" s="1">
        <v>25</v>
      </c>
      <c r="F182" s="1">
        <f t="shared" si="78"/>
        <v>0.26166666666666666</v>
      </c>
      <c r="G182" s="1">
        <v>179</v>
      </c>
      <c r="H182" s="1">
        <f t="shared" si="79"/>
        <v>3.12413936106985</v>
      </c>
      <c r="I182" s="1">
        <v>0.2</v>
      </c>
      <c r="J182" s="1">
        <v>0</v>
      </c>
      <c r="K182" s="1">
        <f t="shared" si="80"/>
        <v>1.7452406437283439E-2</v>
      </c>
      <c r="L182" s="1">
        <f t="shared" si="60"/>
        <v>-3.666514361823058</v>
      </c>
      <c r="M182" s="1">
        <f t="shared" si="61"/>
        <v>2.9997969268751881</v>
      </c>
      <c r="N182" s="1">
        <f t="shared" si="62"/>
        <v>-3.1903021277977803</v>
      </c>
      <c r="O182" s="1">
        <f t="shared" si="81"/>
        <v>0.60784816585815993</v>
      </c>
      <c r="P182" s="1">
        <f t="shared" si="82"/>
        <v>2.6214592128861884</v>
      </c>
      <c r="Q182" s="1">
        <f t="shared" si="63"/>
        <v>0.56207184272776833</v>
      </c>
      <c r="R182" s="1">
        <f t="shared" si="64"/>
        <v>2.1082814208391101</v>
      </c>
      <c r="S182" s="1">
        <f t="shared" si="83"/>
        <v>0.26660190483681251</v>
      </c>
      <c r="T182" s="1">
        <f t="shared" si="65"/>
        <v>0.50172147255212529</v>
      </c>
      <c r="U182" s="1">
        <f t="shared" si="66"/>
        <v>1.8070983607192364</v>
      </c>
      <c r="V182" s="1">
        <f t="shared" si="84"/>
        <v>0.27763927158477253</v>
      </c>
      <c r="W182" s="1">
        <f t="shared" si="85"/>
        <v>5.3320380967362503E-2</v>
      </c>
      <c r="X182" s="1">
        <f t="shared" si="67"/>
        <v>5.5527854316954506E-2</v>
      </c>
      <c r="Y182" s="1">
        <f t="shared" si="68"/>
        <v>0.73850083870996874</v>
      </c>
      <c r="Z182" s="2">
        <f t="shared" si="69"/>
        <v>-1.1035125355405184E-2</v>
      </c>
      <c r="AA182" s="2">
        <f t="shared" si="86"/>
        <v>1.5583630399994166</v>
      </c>
      <c r="AB182" s="2">
        <f t="shared" si="70"/>
        <v>1.7756837990729921</v>
      </c>
      <c r="AC182" s="2">
        <f t="shared" si="71"/>
        <v>-9.4586788760612217E-3</v>
      </c>
      <c r="AD182" s="2">
        <f t="shared" si="87"/>
        <v>0.98406923410550695</v>
      </c>
      <c r="AE182" s="1">
        <f t="shared" si="88"/>
        <v>6.2334521599976676E-2</v>
      </c>
      <c r="AF182" s="1">
        <f t="shared" si="89"/>
        <v>3.9362769364220285E-2</v>
      </c>
      <c r="AG182" s="1">
        <f t="shared" si="72"/>
        <v>-14.997715427345868</v>
      </c>
      <c r="AH182" s="1">
        <f t="shared" si="73"/>
        <v>0.26178609655925156</v>
      </c>
      <c r="AI182" s="1">
        <f t="shared" si="74"/>
        <v>9.6286496229305989</v>
      </c>
      <c r="AJ182" s="1">
        <f t="shared" si="75"/>
        <v>17.394857753752586</v>
      </c>
      <c r="AK182" s="1">
        <f t="shared" si="76"/>
        <v>1.1322170445037738</v>
      </c>
      <c r="AL182" s="1">
        <f t="shared" si="77"/>
        <v>19.362186051889257</v>
      </c>
    </row>
    <row r="183" spans="1:38" x14ac:dyDescent="0.3">
      <c r="A183" s="1">
        <v>40</v>
      </c>
      <c r="B183" s="1">
        <v>15</v>
      </c>
      <c r="C183" s="1">
        <v>30</v>
      </c>
      <c r="D183" s="1">
        <v>35</v>
      </c>
      <c r="E183" s="1">
        <v>25</v>
      </c>
      <c r="F183" s="1">
        <f t="shared" si="78"/>
        <v>0.26166666666666666</v>
      </c>
      <c r="G183" s="1">
        <v>180</v>
      </c>
      <c r="H183" s="1">
        <f t="shared" si="79"/>
        <v>3.1415926535897931</v>
      </c>
      <c r="I183" s="1">
        <v>0.2</v>
      </c>
      <c r="J183" s="1">
        <v>0</v>
      </c>
      <c r="K183" s="1">
        <f t="shared" si="80"/>
        <v>1.22514845490862E-16</v>
      </c>
      <c r="L183" s="1">
        <f t="shared" si="60"/>
        <v>-3.6666666666666665</v>
      </c>
      <c r="M183" s="1">
        <f t="shared" si="61"/>
        <v>3</v>
      </c>
      <c r="N183" s="1">
        <f t="shared" si="62"/>
        <v>-3.1904761904761902</v>
      </c>
      <c r="O183" s="1">
        <f t="shared" si="81"/>
        <v>0.61255473833933893</v>
      </c>
      <c r="P183" s="1">
        <f t="shared" si="82"/>
        <v>2.6262621092078744</v>
      </c>
      <c r="Q183" s="1">
        <f t="shared" si="63"/>
        <v>0.57495957457606883</v>
      </c>
      <c r="R183" s="1">
        <f t="shared" si="64"/>
        <v>2.1081851067789197</v>
      </c>
      <c r="S183" s="1">
        <f t="shared" si="83"/>
        <v>0.27272727272727265</v>
      </c>
      <c r="T183" s="1">
        <f t="shared" si="65"/>
        <v>0.49282249249377352</v>
      </c>
      <c r="U183" s="1">
        <f t="shared" si="66"/>
        <v>1.8070158058105026</v>
      </c>
      <c r="V183" s="1">
        <f t="shared" si="84"/>
        <v>0.27272727272727276</v>
      </c>
      <c r="W183" s="1">
        <f t="shared" si="85"/>
        <v>5.4545454545454536E-2</v>
      </c>
      <c r="X183" s="1">
        <f t="shared" si="67"/>
        <v>5.4545454545454557E-2</v>
      </c>
      <c r="Y183" s="1">
        <f t="shared" si="68"/>
        <v>0.73829201101928366</v>
      </c>
      <c r="Z183" s="2">
        <f t="shared" si="69"/>
        <v>0</v>
      </c>
      <c r="AA183" s="2">
        <f t="shared" si="86"/>
        <v>1.5564562220847118</v>
      </c>
      <c r="AB183" s="2">
        <f t="shared" si="70"/>
        <v>1.7756788665879575</v>
      </c>
      <c r="AC183" s="2">
        <f t="shared" si="71"/>
        <v>0</v>
      </c>
      <c r="AD183" s="2">
        <f t="shared" si="87"/>
        <v>0.98265818200273602</v>
      </c>
      <c r="AE183" s="1">
        <f t="shared" si="88"/>
        <v>6.2258248883388483E-2</v>
      </c>
      <c r="AF183" s="1">
        <f t="shared" si="89"/>
        <v>3.9306327280109452E-2</v>
      </c>
      <c r="AG183" s="1">
        <f t="shared" si="72"/>
        <v>-15</v>
      </c>
      <c r="AH183" s="1">
        <f t="shared" si="73"/>
        <v>1.83772268236293E-15</v>
      </c>
      <c r="AI183" s="1">
        <f t="shared" si="74"/>
        <v>9.5454545454545467</v>
      </c>
      <c r="AJ183" s="1">
        <f t="shared" si="75"/>
        <v>17.24878723728207</v>
      </c>
      <c r="AK183" s="1">
        <f t="shared" si="76"/>
        <v>1.0398567335516091</v>
      </c>
      <c r="AL183" s="1">
        <f t="shared" si="77"/>
        <v>19.176104817379866</v>
      </c>
    </row>
    <row r="184" spans="1:38" x14ac:dyDescent="0.3">
      <c r="A184" s="1">
        <v>40</v>
      </c>
      <c r="B184" s="1">
        <v>15</v>
      </c>
      <c r="C184" s="1">
        <v>30</v>
      </c>
      <c r="D184" s="1">
        <v>35</v>
      </c>
      <c r="E184" s="1">
        <v>25</v>
      </c>
      <c r="F184" s="1">
        <f t="shared" si="78"/>
        <v>0.26166666666666666</v>
      </c>
      <c r="G184" s="1">
        <v>181</v>
      </c>
      <c r="H184" s="1">
        <f t="shared" si="79"/>
        <v>3.1590459461097367</v>
      </c>
      <c r="I184" s="1">
        <v>0.2</v>
      </c>
      <c r="J184" s="1">
        <v>0</v>
      </c>
      <c r="K184" s="1">
        <f t="shared" si="80"/>
        <v>-1.7452406437283637E-2</v>
      </c>
      <c r="L184" s="1">
        <f t="shared" si="60"/>
        <v>-3.666514361823058</v>
      </c>
      <c r="M184" s="1">
        <f t="shared" si="61"/>
        <v>2.9997969268751881</v>
      </c>
      <c r="N184" s="1">
        <f t="shared" si="62"/>
        <v>-3.1903021277977803</v>
      </c>
      <c r="O184" s="1">
        <f t="shared" si="81"/>
        <v>0.61736798381603453</v>
      </c>
      <c r="P184" s="1">
        <f t="shared" si="82"/>
        <v>2.6309790308440628</v>
      </c>
      <c r="Q184" s="1">
        <f t="shared" si="63"/>
        <v>0.58784193827862052</v>
      </c>
      <c r="R184" s="1">
        <f t="shared" si="64"/>
        <v>2.1082814208391101</v>
      </c>
      <c r="S184" s="1">
        <f t="shared" si="83"/>
        <v>0.27882517602638435</v>
      </c>
      <c r="T184" s="1">
        <f t="shared" si="65"/>
        <v>0.48391891116763613</v>
      </c>
      <c r="U184" s="1">
        <f t="shared" si="66"/>
        <v>1.8070983607192366</v>
      </c>
      <c r="V184" s="1">
        <f t="shared" si="84"/>
        <v>0.26778780927842433</v>
      </c>
      <c r="W184" s="1">
        <f t="shared" si="85"/>
        <v>5.5765035205276869E-2</v>
      </c>
      <c r="X184" s="1">
        <f t="shared" si="67"/>
        <v>5.3557561855684867E-2</v>
      </c>
      <c r="Y184" s="1">
        <f t="shared" si="68"/>
        <v>0.73788425736211316</v>
      </c>
      <c r="Z184" s="2">
        <f t="shared" si="69"/>
        <v>1.1035125355404851E-2</v>
      </c>
      <c r="AA184" s="2">
        <f t="shared" si="86"/>
        <v>1.5542082492462586</v>
      </c>
      <c r="AB184" s="2">
        <f t="shared" si="70"/>
        <v>1.7751553007748297</v>
      </c>
      <c r="AC184" s="2">
        <f t="shared" si="71"/>
        <v>9.4586788760612217E-3</v>
      </c>
      <c r="AD184" s="2">
        <f t="shared" si="87"/>
        <v>0.98092191350028468</v>
      </c>
      <c r="AE184" s="1">
        <f t="shared" si="88"/>
        <v>6.2168329969850354E-2</v>
      </c>
      <c r="AF184" s="1">
        <f t="shared" si="89"/>
        <v>3.9236876540011394E-2</v>
      </c>
      <c r="AG184" s="1">
        <f t="shared" si="72"/>
        <v>-14.997715427345868</v>
      </c>
      <c r="AH184" s="1">
        <f t="shared" si="73"/>
        <v>-0.26178609655925456</v>
      </c>
      <c r="AI184" s="1">
        <f t="shared" si="74"/>
        <v>9.4644324657302654</v>
      </c>
      <c r="AJ184" s="1">
        <f t="shared" si="75"/>
        <v>17.104944178805503</v>
      </c>
      <c r="AK184" s="1">
        <f t="shared" si="76"/>
        <v>0.94965656283598676</v>
      </c>
      <c r="AL184" s="1">
        <f t="shared" si="77"/>
        <v>18.991300061424955</v>
      </c>
    </row>
    <row r="185" spans="1:38" x14ac:dyDescent="0.3">
      <c r="A185" s="1">
        <v>40</v>
      </c>
      <c r="B185" s="1">
        <v>15</v>
      </c>
      <c r="C185" s="1">
        <v>30</v>
      </c>
      <c r="D185" s="1">
        <v>35</v>
      </c>
      <c r="E185" s="1">
        <v>25</v>
      </c>
      <c r="F185" s="1">
        <f t="shared" si="78"/>
        <v>0.26166666666666666</v>
      </c>
      <c r="G185" s="1">
        <v>182</v>
      </c>
      <c r="H185" s="1">
        <f t="shared" si="79"/>
        <v>3.1764992386296798</v>
      </c>
      <c r="I185" s="1">
        <v>0.2</v>
      </c>
      <c r="J185" s="1">
        <v>0</v>
      </c>
      <c r="K185" s="1">
        <f t="shared" si="80"/>
        <v>-3.48994967025009E-2</v>
      </c>
      <c r="L185" s="1">
        <f t="shared" si="60"/>
        <v>-3.6660574936857624</v>
      </c>
      <c r="M185" s="1">
        <f t="shared" si="61"/>
        <v>2.9991877693587945</v>
      </c>
      <c r="N185" s="1">
        <f t="shared" si="62"/>
        <v>-3.1897799927837283</v>
      </c>
      <c r="O185" s="1">
        <f t="shared" si="81"/>
        <v>0.62228739392433896</v>
      </c>
      <c r="P185" s="1">
        <f t="shared" si="82"/>
        <v>2.635609525160028</v>
      </c>
      <c r="Q185" s="1">
        <f t="shared" si="63"/>
        <v>0.60071538686462811</v>
      </c>
      <c r="R185" s="1">
        <f t="shared" si="64"/>
        <v>2.1085701899648108</v>
      </c>
      <c r="S185" s="1">
        <f t="shared" si="83"/>
        <v>0.28489228849178277</v>
      </c>
      <c r="T185" s="1">
        <f t="shared" si="65"/>
        <v>0.47501376393825195</v>
      </c>
      <c r="U185" s="1">
        <f t="shared" si="66"/>
        <v>1.807345877112696</v>
      </c>
      <c r="V185" s="1">
        <f t="shared" si="84"/>
        <v>0.26282393976359664</v>
      </c>
      <c r="W185" s="1">
        <f t="shared" si="85"/>
        <v>5.6978457698356556E-2</v>
      </c>
      <c r="X185" s="1">
        <f t="shared" si="67"/>
        <v>5.2564787952719329E-2</v>
      </c>
      <c r="Y185" s="1">
        <f t="shared" si="68"/>
        <v>0.73726898835722254</v>
      </c>
      <c r="Z185" s="2">
        <f t="shared" si="69"/>
        <v>2.2050424139148483E-2</v>
      </c>
      <c r="AA185" s="2">
        <f t="shared" si="86"/>
        <v>1.5516041427869414</v>
      </c>
      <c r="AB185" s="2">
        <f t="shared" si="70"/>
        <v>1.7741057923280144</v>
      </c>
      <c r="AC185" s="2">
        <f t="shared" si="71"/>
        <v>1.8900363547841303E-2</v>
      </c>
      <c r="AD185" s="2">
        <f t="shared" si="87"/>
        <v>0.97885985561528066</v>
      </c>
      <c r="AE185" s="1">
        <f t="shared" si="88"/>
        <v>6.2064165711477666E-2</v>
      </c>
      <c r="AF185" s="1">
        <f t="shared" si="89"/>
        <v>3.9154394224611234E-2</v>
      </c>
      <c r="AG185" s="1">
        <f t="shared" si="72"/>
        <v>-14.990862405286437</v>
      </c>
      <c r="AH185" s="1">
        <f t="shared" si="73"/>
        <v>-0.52349245053751348</v>
      </c>
      <c r="AI185" s="1">
        <f t="shared" si="74"/>
        <v>9.3855557652370116</v>
      </c>
      <c r="AJ185" s="1">
        <f t="shared" si="75"/>
        <v>16.963366534877068</v>
      </c>
      <c r="AK185" s="1">
        <f t="shared" si="76"/>
        <v>0.86160317269239961</v>
      </c>
      <c r="AL185" s="1">
        <f t="shared" si="77"/>
        <v>18.807812086378668</v>
      </c>
    </row>
    <row r="186" spans="1:38" x14ac:dyDescent="0.3">
      <c r="A186" s="1">
        <v>40</v>
      </c>
      <c r="B186" s="1">
        <v>15</v>
      </c>
      <c r="C186" s="1">
        <v>30</v>
      </c>
      <c r="D186" s="1">
        <v>35</v>
      </c>
      <c r="E186" s="1">
        <v>25</v>
      </c>
      <c r="F186" s="1">
        <f t="shared" si="78"/>
        <v>0.26166666666666666</v>
      </c>
      <c r="G186" s="1">
        <v>183</v>
      </c>
      <c r="H186" s="1">
        <f t="shared" si="79"/>
        <v>3.1939525311496229</v>
      </c>
      <c r="I186" s="1">
        <v>0.2</v>
      </c>
      <c r="J186" s="1">
        <v>0</v>
      </c>
      <c r="K186" s="1">
        <f t="shared" si="80"/>
        <v>-5.2335956242943557E-2</v>
      </c>
      <c r="L186" s="1">
        <f t="shared" si="60"/>
        <v>-3.6652962014212402</v>
      </c>
      <c r="M186" s="1">
        <f t="shared" si="61"/>
        <v>2.9981727130060984</v>
      </c>
      <c r="N186" s="1">
        <f t="shared" si="62"/>
        <v>-3.1889099444814173</v>
      </c>
      <c r="O186" s="1">
        <f t="shared" si="81"/>
        <v>0.6273124022077804</v>
      </c>
      <c r="P186" s="1">
        <f t="shared" si="82"/>
        <v>2.6401531927480635</v>
      </c>
      <c r="Q186" s="1">
        <f t="shared" si="63"/>
        <v>0.61357622411137736</v>
      </c>
      <c r="R186" s="1">
        <f t="shared" si="64"/>
        <v>2.1090508954158715</v>
      </c>
      <c r="S186" s="1">
        <f t="shared" si="83"/>
        <v>0.29092528086686587</v>
      </c>
      <c r="T186" s="1">
        <f t="shared" si="65"/>
        <v>0.46610995638924541</v>
      </c>
      <c r="U186" s="1">
        <f t="shared" si="66"/>
        <v>1.8077579103564618</v>
      </c>
      <c r="V186" s="1">
        <f t="shared" si="84"/>
        <v>0.25783870379930229</v>
      </c>
      <c r="W186" s="1">
        <f t="shared" si="85"/>
        <v>5.8185056173373176E-2</v>
      </c>
      <c r="X186" s="1">
        <f t="shared" si="67"/>
        <v>5.156774075986046E-2</v>
      </c>
      <c r="Y186" s="1">
        <f t="shared" si="68"/>
        <v>0.73643769345083054</v>
      </c>
      <c r="Z186" s="2">
        <f t="shared" si="69"/>
        <v>3.3026118395615089E-2</v>
      </c>
      <c r="AA186" s="2">
        <f t="shared" si="86"/>
        <v>1.5486289101676003</v>
      </c>
      <c r="AB186" s="2">
        <f t="shared" si="70"/>
        <v>1.7725232055345106</v>
      </c>
      <c r="AC186" s="2">
        <f t="shared" si="71"/>
        <v>2.8308101481955839E-2</v>
      </c>
      <c r="AD186" s="2">
        <f t="shared" si="87"/>
        <v>0.97647161228203883</v>
      </c>
      <c r="AE186" s="1">
        <f t="shared" si="88"/>
        <v>6.1945156406704026E-2</v>
      </c>
      <c r="AF186" s="1">
        <f t="shared" si="89"/>
        <v>3.9058864491281563E-2</v>
      </c>
      <c r="AG186" s="1">
        <f t="shared" si="72"/>
        <v>-14.979443021318607</v>
      </c>
      <c r="AH186" s="1">
        <f t="shared" si="73"/>
        <v>-0.7850393436441534</v>
      </c>
      <c r="AI186" s="1">
        <f t="shared" si="74"/>
        <v>9.3087961474906109</v>
      </c>
      <c r="AJ186" s="1">
        <f t="shared" si="75"/>
        <v>16.824090052175563</v>
      </c>
      <c r="AK186" s="1">
        <f t="shared" si="76"/>
        <v>0.77568285747028121</v>
      </c>
      <c r="AL186" s="1">
        <f t="shared" si="77"/>
        <v>18.625679564822804</v>
      </c>
    </row>
    <row r="187" spans="1:38" x14ac:dyDescent="0.3">
      <c r="A187" s="1">
        <v>40</v>
      </c>
      <c r="B187" s="1">
        <v>15</v>
      </c>
      <c r="C187" s="1">
        <v>30</v>
      </c>
      <c r="D187" s="1">
        <v>35</v>
      </c>
      <c r="E187" s="1">
        <v>25</v>
      </c>
      <c r="F187" s="1">
        <f t="shared" si="78"/>
        <v>0.26166666666666666</v>
      </c>
      <c r="G187" s="1">
        <v>184</v>
      </c>
      <c r="H187" s="1">
        <f t="shared" si="79"/>
        <v>3.2114058236695664</v>
      </c>
      <c r="I187" s="1">
        <v>0.2</v>
      </c>
      <c r="J187" s="1">
        <v>0</v>
      </c>
      <c r="K187" s="1">
        <f t="shared" si="80"/>
        <v>-6.9756473744125275E-2</v>
      </c>
      <c r="L187" s="1">
        <f t="shared" si="60"/>
        <v>-3.6642307169264905</v>
      </c>
      <c r="M187" s="1">
        <f t="shared" si="61"/>
        <v>2.9967520670130989</v>
      </c>
      <c r="N187" s="1">
        <f t="shared" si="62"/>
        <v>-3.1876922479159893</v>
      </c>
      <c r="O187" s="1">
        <f t="shared" si="81"/>
        <v>0.63244238413877329</v>
      </c>
      <c r="P187" s="1">
        <f t="shared" si="82"/>
        <v>2.644609687033459</v>
      </c>
      <c r="Q187" s="1">
        <f t="shared" si="63"/>
        <v>0.62642060608061956</v>
      </c>
      <c r="R187" s="1">
        <f t="shared" si="64"/>
        <v>2.1097226740378829</v>
      </c>
      <c r="S187" s="1">
        <f t="shared" si="83"/>
        <v>0.29692082935321923</v>
      </c>
      <c r="T187" s="1">
        <f t="shared" si="65"/>
        <v>0.45721026379010232</v>
      </c>
      <c r="U187" s="1">
        <f t="shared" si="66"/>
        <v>1.8083337206039005</v>
      </c>
      <c r="V187" s="1">
        <f t="shared" si="84"/>
        <v>0.25283511476931098</v>
      </c>
      <c r="W187" s="1">
        <f t="shared" si="85"/>
        <v>5.9384165870643851E-2</v>
      </c>
      <c r="X187" s="1">
        <f t="shared" si="67"/>
        <v>5.0567022953862201E-2</v>
      </c>
      <c r="Y187" s="1">
        <f t="shared" si="68"/>
        <v>0.73538195929065586</v>
      </c>
      <c r="Z187" s="2">
        <f t="shared" si="69"/>
        <v>4.3942527137260323E-2</v>
      </c>
      <c r="AA187" s="2">
        <f t="shared" si="86"/>
        <v>1.5452675543962591</v>
      </c>
      <c r="AB187" s="2">
        <f t="shared" si="70"/>
        <v>1.7704005939746468</v>
      </c>
      <c r="AC187" s="2">
        <f t="shared" si="71"/>
        <v>3.7665023260508579E-2</v>
      </c>
      <c r="AD187" s="2">
        <f t="shared" si="87"/>
        <v>0.97375696390140587</v>
      </c>
      <c r="AE187" s="1">
        <f t="shared" si="88"/>
        <v>6.1810702175850378E-2</v>
      </c>
      <c r="AF187" s="1">
        <f t="shared" si="89"/>
        <v>3.8950278556056241E-2</v>
      </c>
      <c r="AG187" s="1">
        <f t="shared" si="72"/>
        <v>-14.963460753897364</v>
      </c>
      <c r="AH187" s="1">
        <f t="shared" si="73"/>
        <v>-1.0463471061618792</v>
      </c>
      <c r="AI187" s="1">
        <f t="shared" si="74"/>
        <v>9.2341247028797646</v>
      </c>
      <c r="AJ187" s="1">
        <f t="shared" si="75"/>
        <v>16.687148264519223</v>
      </c>
      <c r="AK187" s="1">
        <f t="shared" si="76"/>
        <v>0.69188161325685371</v>
      </c>
      <c r="AL187" s="1">
        <f t="shared" si="77"/>
        <v>18.444939546267872</v>
      </c>
    </row>
    <row r="188" spans="1:38" x14ac:dyDescent="0.3">
      <c r="A188" s="1">
        <v>40</v>
      </c>
      <c r="B188" s="1">
        <v>15</v>
      </c>
      <c r="C188" s="1">
        <v>30</v>
      </c>
      <c r="D188" s="1">
        <v>35</v>
      </c>
      <c r="E188" s="1">
        <v>25</v>
      </c>
      <c r="F188" s="1">
        <f t="shared" si="78"/>
        <v>0.26166666666666666</v>
      </c>
      <c r="G188" s="1">
        <v>185</v>
      </c>
      <c r="H188" s="1">
        <f t="shared" si="79"/>
        <v>3.2288591161895095</v>
      </c>
      <c r="I188" s="1">
        <v>0.2</v>
      </c>
      <c r="J188" s="1">
        <v>0</v>
      </c>
      <c r="K188" s="1">
        <f t="shared" si="80"/>
        <v>-8.7155742747657944E-2</v>
      </c>
      <c r="L188" s="1">
        <f t="shared" si="60"/>
        <v>-3.6628613647584123</v>
      </c>
      <c r="M188" s="1">
        <f t="shared" si="61"/>
        <v>2.9949262641223271</v>
      </c>
      <c r="N188" s="1">
        <f t="shared" si="62"/>
        <v>-3.186127274009614</v>
      </c>
      <c r="O188" s="1">
        <f t="shared" si="81"/>
        <v>0.63767665728703538</v>
      </c>
      <c r="P188" s="1">
        <f t="shared" si="82"/>
        <v>2.6489787137533058</v>
      </c>
      <c r="Q188" s="1">
        <f t="shared" si="63"/>
        <v>0.6392445429738951</v>
      </c>
      <c r="R188" s="1">
        <f t="shared" si="64"/>
        <v>2.1105843203729235</v>
      </c>
      <c r="S188" s="1">
        <f t="shared" si="83"/>
        <v>0.30287562396983297</v>
      </c>
      <c r="T188" s="1">
        <f t="shared" si="65"/>
        <v>0.44831733083744368</v>
      </c>
      <c r="U188" s="1">
        <f t="shared" si="66"/>
        <v>1.8090722746053625</v>
      </c>
      <c r="V188" s="1">
        <f t="shared" si="84"/>
        <v>0.24781615258309192</v>
      </c>
      <c r="W188" s="1">
        <f t="shared" si="85"/>
        <v>6.0575124793966595E-2</v>
      </c>
      <c r="X188" s="1">
        <f t="shared" si="67"/>
        <v>4.9563230516618387E-2</v>
      </c>
      <c r="Y188" s="1">
        <f t="shared" si="68"/>
        <v>0.73409348788318973</v>
      </c>
      <c r="Z188" s="2">
        <f t="shared" si="69"/>
        <v>5.4780114171360417E-2</v>
      </c>
      <c r="AA188" s="2">
        <f t="shared" si="86"/>
        <v>1.5415050830117933</v>
      </c>
      <c r="AB188" s="2">
        <f t="shared" si="70"/>
        <v>1.7677312160047292</v>
      </c>
      <c r="AC188" s="2">
        <f t="shared" si="71"/>
        <v>4.6954383575451786E-2</v>
      </c>
      <c r="AD188" s="2">
        <f t="shared" si="87"/>
        <v>0.97071586689549538</v>
      </c>
      <c r="AE188" s="1">
        <f t="shared" si="88"/>
        <v>6.1660203320471743E-2</v>
      </c>
      <c r="AF188" s="1">
        <f t="shared" si="89"/>
        <v>3.8828634675819824E-2</v>
      </c>
      <c r="AG188" s="1">
        <f t="shared" si="72"/>
        <v>-14.942920471376183</v>
      </c>
      <c r="AH188" s="1">
        <f t="shared" si="73"/>
        <v>-1.3073361412148692</v>
      </c>
      <c r="AI188" s="1">
        <f t="shared" si="74"/>
        <v>9.1615119732937842</v>
      </c>
      <c r="AJ188" s="1">
        <f t="shared" si="75"/>
        <v>16.552572495739064</v>
      </c>
      <c r="AK188" s="1">
        <f t="shared" si="76"/>
        <v>0.61018518425584922</v>
      </c>
      <c r="AL188" s="1">
        <f t="shared" si="77"/>
        <v>18.265627468436758</v>
      </c>
    </row>
    <row r="189" spans="1:38" x14ac:dyDescent="0.3">
      <c r="A189" s="1">
        <v>40</v>
      </c>
      <c r="B189" s="1">
        <v>15</v>
      </c>
      <c r="C189" s="1">
        <v>30</v>
      </c>
      <c r="D189" s="1">
        <v>35</v>
      </c>
      <c r="E189" s="1">
        <v>25</v>
      </c>
      <c r="F189" s="1">
        <f t="shared" si="78"/>
        <v>0.26166666666666666</v>
      </c>
      <c r="G189" s="1">
        <v>186</v>
      </c>
      <c r="H189" s="1">
        <f t="shared" si="79"/>
        <v>3.246312408709453</v>
      </c>
      <c r="I189" s="1">
        <v>0.2</v>
      </c>
      <c r="J189" s="1">
        <v>0</v>
      </c>
      <c r="K189" s="1">
        <f t="shared" si="80"/>
        <v>-0.1045284632676535</v>
      </c>
      <c r="L189" s="1">
        <f t="shared" si="60"/>
        <v>-3.6611885620349396</v>
      </c>
      <c r="M189" s="1">
        <f t="shared" si="61"/>
        <v>2.9926958604910308</v>
      </c>
      <c r="N189" s="1">
        <f t="shared" si="62"/>
        <v>-3.1842154994685026</v>
      </c>
      <c r="O189" s="1">
        <f t="shared" si="81"/>
        <v>0.64301448163253339</v>
      </c>
      <c r="P189" s="1">
        <f t="shared" si="82"/>
        <v>2.6532600303099545</v>
      </c>
      <c r="Q189" s="1">
        <f t="shared" si="63"/>
        <v>0.65204390130218515</v>
      </c>
      <c r="R189" s="1">
        <f t="shared" si="64"/>
        <v>2.1116342895985603</v>
      </c>
      <c r="S189" s="1">
        <f t="shared" si="83"/>
        <v>0.30878637674809889</v>
      </c>
      <c r="T189" s="1">
        <f t="shared" si="65"/>
        <v>0.43943367166741193</v>
      </c>
      <c r="U189" s="1">
        <f t="shared" si="66"/>
        <v>1.8099722482273375</v>
      </c>
      <c r="V189" s="1">
        <f t="shared" si="84"/>
        <v>0.24278475656065299</v>
      </c>
      <c r="W189" s="1">
        <f t="shared" si="85"/>
        <v>6.1757275349619778E-2</v>
      </c>
      <c r="X189" s="1">
        <f t="shared" si="67"/>
        <v>4.85569513121306E-2</v>
      </c>
      <c r="Y189" s="1">
        <f t="shared" si="68"/>
        <v>0.73256411444050906</v>
      </c>
      <c r="Z189" s="2">
        <f t="shared" si="69"/>
        <v>6.5519535145778796E-2</v>
      </c>
      <c r="AA189" s="2">
        <f t="shared" si="86"/>
        <v>1.5373265167672356</v>
      </c>
      <c r="AB189" s="2">
        <f t="shared" si="70"/>
        <v>1.7645085499413202</v>
      </c>
      <c r="AC189" s="2">
        <f t="shared" si="71"/>
        <v>5.6159601553524729E-2</v>
      </c>
      <c r="AD189" s="2">
        <f t="shared" si="87"/>
        <v>0.96734845325080909</v>
      </c>
      <c r="AE189" s="1">
        <f t="shared" si="88"/>
        <v>6.1493060670689437E-2</v>
      </c>
      <c r="AF189" s="1">
        <f t="shared" si="89"/>
        <v>3.8693938130032371E-2</v>
      </c>
      <c r="AG189" s="1">
        <f t="shared" si="72"/>
        <v>-14.9178284305241</v>
      </c>
      <c r="AH189" s="1">
        <f t="shared" si="73"/>
        <v>-1.5679269490148025</v>
      </c>
      <c r="AI189" s="1">
        <f t="shared" si="74"/>
        <v>9.090928016351846</v>
      </c>
      <c r="AJ189" s="1">
        <f t="shared" si="75"/>
        <v>16.420391868334221</v>
      </c>
      <c r="AK189" s="1">
        <f t="shared" si="76"/>
        <v>0.53057910768651695</v>
      </c>
      <c r="AL189" s="1">
        <f t="shared" si="77"/>
        <v>18.087777173029707</v>
      </c>
    </row>
    <row r="190" spans="1:38" x14ac:dyDescent="0.3">
      <c r="A190" s="1">
        <v>40</v>
      </c>
      <c r="B190" s="1">
        <v>15</v>
      </c>
      <c r="C190" s="1">
        <v>30</v>
      </c>
      <c r="D190" s="1">
        <v>35</v>
      </c>
      <c r="E190" s="1">
        <v>25</v>
      </c>
      <c r="F190" s="1">
        <f t="shared" si="78"/>
        <v>0.26166666666666666</v>
      </c>
      <c r="G190" s="1">
        <v>187</v>
      </c>
      <c r="H190" s="1">
        <f t="shared" si="79"/>
        <v>3.2637657012293961</v>
      </c>
      <c r="I190" s="1">
        <v>0.2</v>
      </c>
      <c r="J190" s="1">
        <v>0</v>
      </c>
      <c r="K190" s="1">
        <f t="shared" si="80"/>
        <v>-0.12186934340514731</v>
      </c>
      <c r="L190" s="1">
        <f t="shared" si="60"/>
        <v>-3.6592128183079886</v>
      </c>
      <c r="M190" s="1">
        <f t="shared" si="61"/>
        <v>2.9900615355217628</v>
      </c>
      <c r="N190" s="1">
        <f t="shared" si="62"/>
        <v>-3.1819575066377013</v>
      </c>
      <c r="O190" s="1">
        <f t="shared" si="81"/>
        <v>0.64845506001967224</v>
      </c>
      <c r="P190" s="1">
        <f t="shared" si="82"/>
        <v>2.6574534450017016</v>
      </c>
      <c r="Q190" s="1">
        <f t="shared" si="63"/>
        <v>0.6648144063636775</v>
      </c>
      <c r="R190" s="1">
        <f t="shared" si="64"/>
        <v>2.1128707012793599</v>
      </c>
      <c r="S190" s="1">
        <f t="shared" si="83"/>
        <v>0.31464982971325556</v>
      </c>
      <c r="T190" s="1">
        <f t="shared" si="65"/>
        <v>0.43056167013441238</v>
      </c>
      <c r="U190" s="1">
        <f t="shared" si="66"/>
        <v>1.8110320296680227</v>
      </c>
      <c r="V190" s="1">
        <f t="shared" si="84"/>
        <v>0.23774381848637868</v>
      </c>
      <c r="W190" s="1">
        <f t="shared" si="85"/>
        <v>6.2929965942651114E-2</v>
      </c>
      <c r="X190" s="1">
        <f t="shared" si="67"/>
        <v>4.7548763697275738E-2</v>
      </c>
      <c r="Y190" s="1">
        <f t="shared" si="68"/>
        <v>0.73078582482585297</v>
      </c>
      <c r="Z190" s="2">
        <f t="shared" si="69"/>
        <v>7.6141683566135487E-2</v>
      </c>
      <c r="AA190" s="2">
        <f t="shared" si="86"/>
        <v>1.5327168981308052</v>
      </c>
      <c r="AB190" s="2">
        <f t="shared" si="70"/>
        <v>1.760726308869385</v>
      </c>
      <c r="AC190" s="2">
        <f t="shared" si="71"/>
        <v>6.5264300199544989E-2</v>
      </c>
      <c r="AD190" s="2">
        <f t="shared" si="87"/>
        <v>0.96365503002672759</v>
      </c>
      <c r="AE190" s="1">
        <f t="shared" si="88"/>
        <v>6.1308675925232224E-2</v>
      </c>
      <c r="AF190" s="1">
        <f t="shared" si="89"/>
        <v>3.8546201201069108E-2</v>
      </c>
      <c r="AG190" s="1">
        <f t="shared" si="72"/>
        <v>-14.888192274619831</v>
      </c>
      <c r="AH190" s="1">
        <f t="shared" si="73"/>
        <v>-1.8280401510772097</v>
      </c>
      <c r="AI190" s="1">
        <f t="shared" si="74"/>
        <v>9.022342469048148</v>
      </c>
      <c r="AJ190" s="1">
        <f t="shared" si="75"/>
        <v>16.290633317801429</v>
      </c>
      <c r="AK190" s="1">
        <f t="shared" si="76"/>
        <v>0.45304875707793002</v>
      </c>
      <c r="AL190" s="1">
        <f t="shared" si="77"/>
        <v>17.911420925845661</v>
      </c>
    </row>
    <row r="191" spans="1:38" x14ac:dyDescent="0.3">
      <c r="A191" s="1">
        <v>40</v>
      </c>
      <c r="B191" s="1">
        <v>15</v>
      </c>
      <c r="C191" s="1">
        <v>30</v>
      </c>
      <c r="D191" s="1">
        <v>35</v>
      </c>
      <c r="E191" s="1">
        <v>25</v>
      </c>
      <c r="F191" s="1">
        <f t="shared" si="78"/>
        <v>0.26166666666666666</v>
      </c>
      <c r="G191" s="1">
        <v>188</v>
      </c>
      <c r="H191" s="1">
        <f t="shared" si="79"/>
        <v>3.2812189937493397</v>
      </c>
      <c r="I191" s="1">
        <v>0.2</v>
      </c>
      <c r="J191" s="1">
        <v>0</v>
      </c>
      <c r="K191" s="1">
        <f t="shared" si="80"/>
        <v>-0.13917310096006552</v>
      </c>
      <c r="L191" s="1">
        <f t="shared" si="60"/>
        <v>-3.6569347354082367</v>
      </c>
      <c r="M191" s="1">
        <f t="shared" si="61"/>
        <v>2.9870240916554271</v>
      </c>
      <c r="N191" s="1">
        <f t="shared" si="62"/>
        <v>-3.1793539833236988</v>
      </c>
      <c r="O191" s="1">
        <f t="shared" si="81"/>
        <v>0.6539975387485728</v>
      </c>
      <c r="P191" s="1">
        <f t="shared" si="82"/>
        <v>2.6615588161340158</v>
      </c>
      <c r="Q191" s="1">
        <f t="shared" si="63"/>
        <v>0.6775516450218777</v>
      </c>
      <c r="R191" s="1">
        <f t="shared" si="64"/>
        <v>2.11429134391082</v>
      </c>
      <c r="S191" s="1">
        <f t="shared" si="83"/>
        <v>0.32046276260517886</v>
      </c>
      <c r="T191" s="1">
        <f t="shared" si="65"/>
        <v>0.42170358035010658</v>
      </c>
      <c r="U191" s="1">
        <f t="shared" si="66"/>
        <v>1.8122497233521333</v>
      </c>
      <c r="V191" s="1">
        <f t="shared" si="84"/>
        <v>0.23269617587253813</v>
      </c>
      <c r="W191" s="1">
        <f t="shared" si="85"/>
        <v>6.4092552521035781E-2</v>
      </c>
      <c r="X191" s="1">
        <f t="shared" si="67"/>
        <v>4.6539235174507629E-2</v>
      </c>
      <c r="Y191" s="1">
        <f t="shared" si="68"/>
        <v>0.7287507725110105</v>
      </c>
      <c r="Z191" s="2">
        <f t="shared" si="69"/>
        <v>8.6627735547481932E-2</v>
      </c>
      <c r="AA191" s="2">
        <f t="shared" si="86"/>
        <v>1.5276612997331049</v>
      </c>
      <c r="AB191" s="2">
        <f t="shared" si="70"/>
        <v>1.7563784549998034</v>
      </c>
      <c r="AC191" s="2">
        <f t="shared" si="71"/>
        <v>7.4252344754984434E-2</v>
      </c>
      <c r="AD191" s="2">
        <f t="shared" si="87"/>
        <v>0.95963607880095092</v>
      </c>
      <c r="AE191" s="1">
        <f t="shared" si="88"/>
        <v>6.1106451989324212E-2</v>
      </c>
      <c r="AF191" s="1">
        <f t="shared" si="89"/>
        <v>3.8385443152038047E-2</v>
      </c>
      <c r="AG191" s="1">
        <f t="shared" si="72"/>
        <v>-14.854021031123553</v>
      </c>
      <c r="AH191" s="1">
        <f t="shared" si="73"/>
        <v>-2.0875965144009827</v>
      </c>
      <c r="AI191" s="1">
        <f t="shared" si="74"/>
        <v>8.9557246106327923</v>
      </c>
      <c r="AJ191" s="1">
        <f t="shared" si="75"/>
        <v>16.163321612500617</v>
      </c>
      <c r="AK191" s="1">
        <f t="shared" si="76"/>
        <v>0.37757938384507383</v>
      </c>
      <c r="AL191" s="1">
        <f t="shared" si="77"/>
        <v>17.736589441111224</v>
      </c>
    </row>
    <row r="192" spans="1:38" x14ac:dyDescent="0.3">
      <c r="A192" s="1">
        <v>40</v>
      </c>
      <c r="B192" s="1">
        <v>15</v>
      </c>
      <c r="C192" s="1">
        <v>30</v>
      </c>
      <c r="D192" s="1">
        <v>35</v>
      </c>
      <c r="E192" s="1">
        <v>25</v>
      </c>
      <c r="F192" s="1">
        <f t="shared" si="78"/>
        <v>0.26166666666666666</v>
      </c>
      <c r="G192" s="1">
        <v>189</v>
      </c>
      <c r="H192" s="1">
        <f t="shared" si="79"/>
        <v>3.2986722862692828</v>
      </c>
      <c r="I192" s="1">
        <v>0.2</v>
      </c>
      <c r="J192" s="1">
        <v>0</v>
      </c>
      <c r="K192" s="1">
        <f t="shared" si="80"/>
        <v>-0.15643446504023073</v>
      </c>
      <c r="L192" s="1">
        <f t="shared" si="60"/>
        <v>-3.6543550072618043</v>
      </c>
      <c r="M192" s="1">
        <f t="shared" si="61"/>
        <v>2.9835844541268504</v>
      </c>
      <c r="N192" s="1">
        <f t="shared" si="62"/>
        <v>-3.1764057225849189</v>
      </c>
      <c r="O192" s="1">
        <f t="shared" si="81"/>
        <v>0.65964100829850658</v>
      </c>
      <c r="P192" s="1">
        <f t="shared" si="82"/>
        <v>2.6655760510153024</v>
      </c>
      <c r="Q192" s="1">
        <f t="shared" si="63"/>
        <v>0.6902510687748189</v>
      </c>
      <c r="R192" s="1">
        <f t="shared" si="64"/>
        <v>2.1158936802316948</v>
      </c>
      <c r="S192" s="1">
        <f t="shared" si="83"/>
        <v>0.32622200029409559</v>
      </c>
      <c r="T192" s="1">
        <f t="shared" si="65"/>
        <v>0.41286152747529592</v>
      </c>
      <c r="U192" s="1">
        <f t="shared" si="66"/>
        <v>1.8136231544843118</v>
      </c>
      <c r="V192" s="1">
        <f t="shared" si="84"/>
        <v>0.22764460547080387</v>
      </c>
      <c r="W192" s="1">
        <f t="shared" si="85"/>
        <v>6.5244400058819124E-2</v>
      </c>
      <c r="X192" s="1">
        <f t="shared" si="67"/>
        <v>4.5528921094160776E-2</v>
      </c>
      <c r="Y192" s="1">
        <f t="shared" si="68"/>
        <v>0.72645129496323013</v>
      </c>
      <c r="Z192" s="2">
        <f t="shared" si="69"/>
        <v>9.6959193076514572E-2</v>
      </c>
      <c r="AA192" s="2">
        <f t="shared" si="86"/>
        <v>1.5221448328969036</v>
      </c>
      <c r="AB192" s="2">
        <f t="shared" si="70"/>
        <v>1.7514592135057829</v>
      </c>
      <c r="AC192" s="2">
        <f t="shared" si="71"/>
        <v>8.3107879779869331E-2</v>
      </c>
      <c r="AD192" s="2">
        <f t="shared" si="87"/>
        <v>0.95529225501888371</v>
      </c>
      <c r="AE192" s="1">
        <f t="shared" si="88"/>
        <v>6.0885793315876159E-2</v>
      </c>
      <c r="AF192" s="1">
        <f t="shared" si="89"/>
        <v>3.8211690200755356E-2</v>
      </c>
      <c r="AG192" s="1">
        <f t="shared" si="72"/>
        <v>-14.815325108927066</v>
      </c>
      <c r="AH192" s="1">
        <f t="shared" si="73"/>
        <v>-2.346516975603461</v>
      </c>
      <c r="AI192" s="1">
        <f t="shared" si="74"/>
        <v>8.8910434245549759</v>
      </c>
      <c r="AJ192" s="1">
        <f t="shared" si="75"/>
        <v>16.038479378889875</v>
      </c>
      <c r="AK192" s="1">
        <f t="shared" si="76"/>
        <v>0.30415615704439425</v>
      </c>
      <c r="AL192" s="1">
        <f t="shared" si="77"/>
        <v>17.563311909847513</v>
      </c>
    </row>
    <row r="193" spans="1:38" x14ac:dyDescent="0.3">
      <c r="A193" s="1">
        <v>40</v>
      </c>
      <c r="B193" s="1">
        <v>15</v>
      </c>
      <c r="C193" s="1">
        <v>30</v>
      </c>
      <c r="D193" s="1">
        <v>35</v>
      </c>
      <c r="E193" s="1">
        <v>25</v>
      </c>
      <c r="F193" s="1">
        <f t="shared" si="78"/>
        <v>0.26166666666666666</v>
      </c>
      <c r="G193" s="1">
        <v>190</v>
      </c>
      <c r="H193" s="1">
        <f t="shared" si="79"/>
        <v>3.3161255787892263</v>
      </c>
      <c r="I193" s="1">
        <v>0.2</v>
      </c>
      <c r="J193" s="1">
        <v>0</v>
      </c>
      <c r="K193" s="1">
        <f t="shared" si="80"/>
        <v>-0.17364817766693047</v>
      </c>
      <c r="L193" s="1">
        <f t="shared" si="60"/>
        <v>-3.6514744196788746</v>
      </c>
      <c r="M193" s="1">
        <f t="shared" si="61"/>
        <v>2.9797436706829439</v>
      </c>
      <c r="N193" s="1">
        <f t="shared" si="62"/>
        <v>-3.1731136224901419</v>
      </c>
      <c r="O193" s="1">
        <f t="shared" si="81"/>
        <v>0.66538450417779293</v>
      </c>
      <c r="P193" s="1">
        <f t="shared" si="82"/>
        <v>2.6695051048418437</v>
      </c>
      <c r="Q193" s="1">
        <f t="shared" si="63"/>
        <v>0.70290799710473872</v>
      </c>
      <c r="R193" s="1">
        <f t="shared" si="64"/>
        <v>2.1176748532768563</v>
      </c>
      <c r="S193" s="1">
        <f t="shared" si="83"/>
        <v>0.33192441984994536</v>
      </c>
      <c r="T193" s="1">
        <f t="shared" si="65"/>
        <v>0.40403750875614164</v>
      </c>
      <c r="U193" s="1">
        <f t="shared" si="66"/>
        <v>1.8151498742373064</v>
      </c>
      <c r="V193" s="1">
        <f t="shared" si="84"/>
        <v>0.22259181706739836</v>
      </c>
      <c r="W193" s="1">
        <f t="shared" si="85"/>
        <v>6.6384883969989081E-2</v>
      </c>
      <c r="X193" s="1">
        <f t="shared" si="67"/>
        <v>4.4518363413479672E-2</v>
      </c>
      <c r="Y193" s="1">
        <f t="shared" si="68"/>
        <v>0.72387992938476198</v>
      </c>
      <c r="Z193" s="2">
        <f t="shared" si="69"/>
        <v>0.10711792557549282</v>
      </c>
      <c r="AA193" s="2">
        <f t="shared" si="86"/>
        <v>1.5161526563909486</v>
      </c>
      <c r="AB193" s="2">
        <f t="shared" si="70"/>
        <v>1.745963085772319</v>
      </c>
      <c r="AC193" s="2">
        <f t="shared" si="71"/>
        <v>9.1815364778993547E-2</v>
      </c>
      <c r="AD193" s="2">
        <f t="shared" si="87"/>
        <v>0.95062438721017006</v>
      </c>
      <c r="AE193" s="1">
        <f t="shared" si="88"/>
        <v>6.064610625563796E-2</v>
      </c>
      <c r="AF193" s="1">
        <f t="shared" si="89"/>
        <v>3.8024975488406811E-2</v>
      </c>
      <c r="AG193" s="1">
        <f t="shared" si="72"/>
        <v>-14.772116295183121</v>
      </c>
      <c r="AH193" s="1">
        <f t="shared" si="73"/>
        <v>-2.604722665003957</v>
      </c>
      <c r="AI193" s="1">
        <f t="shared" si="74"/>
        <v>8.8282676593032434</v>
      </c>
      <c r="AJ193" s="1">
        <f t="shared" si="75"/>
        <v>15.916127131936335</v>
      </c>
      <c r="AK193" s="1">
        <f t="shared" si="76"/>
        <v>0.2327642012188722</v>
      </c>
      <c r="AL193" s="1">
        <f t="shared" si="77"/>
        <v>17.391616032084944</v>
      </c>
    </row>
    <row r="194" spans="1:38" x14ac:dyDescent="0.3">
      <c r="A194" s="1">
        <v>40</v>
      </c>
      <c r="B194" s="1">
        <v>15</v>
      </c>
      <c r="C194" s="1">
        <v>30</v>
      </c>
      <c r="D194" s="1">
        <v>35</v>
      </c>
      <c r="E194" s="1">
        <v>25</v>
      </c>
      <c r="F194" s="1">
        <f t="shared" si="78"/>
        <v>0.26166666666666666</v>
      </c>
      <c r="G194" s="1">
        <v>191</v>
      </c>
      <c r="H194" s="1">
        <f t="shared" si="79"/>
        <v>3.3335788713091694</v>
      </c>
      <c r="I194" s="1">
        <v>0.2</v>
      </c>
      <c r="J194" s="1">
        <v>0</v>
      </c>
      <c r="K194" s="1">
        <f t="shared" si="80"/>
        <v>-0.19080899537654472</v>
      </c>
      <c r="L194" s="1">
        <f t="shared" si="60"/>
        <v>-3.6482938501143307</v>
      </c>
      <c r="M194" s="1">
        <f t="shared" si="61"/>
        <v>2.9755029112635523</v>
      </c>
      <c r="N194" s="1">
        <f t="shared" si="62"/>
        <v>-3.1694786858449491</v>
      </c>
      <c r="O194" s="1">
        <f t="shared" si="81"/>
        <v>0.67122700789377798</v>
      </c>
      <c r="P194" s="1">
        <f t="shared" si="82"/>
        <v>2.6733459794771632</v>
      </c>
      <c r="Q194" s="1">
        <f t="shared" si="63"/>
        <v>0.71551762109628858</v>
      </c>
      <c r="R194" s="1">
        <f t="shared" si="64"/>
        <v>2.1196316931393473</v>
      </c>
      <c r="S194" s="1">
        <f t="shared" si="83"/>
        <v>0.33756695722762509</v>
      </c>
      <c r="T194" s="1">
        <f t="shared" si="65"/>
        <v>0.39523339479505359</v>
      </c>
      <c r="U194" s="1">
        <f t="shared" si="66"/>
        <v>1.8168271655480126</v>
      </c>
      <c r="V194" s="1">
        <f t="shared" si="84"/>
        <v>0.21754044759444066</v>
      </c>
      <c r="W194" s="1">
        <f t="shared" si="85"/>
        <v>6.7513391445525026E-2</v>
      </c>
      <c r="X194" s="1">
        <f t="shared" si="67"/>
        <v>4.3508089518888134E-2</v>
      </c>
      <c r="Y194" s="1">
        <f t="shared" si="68"/>
        <v>0.72102942773426915</v>
      </c>
      <c r="Z194" s="2">
        <f t="shared" si="69"/>
        <v>0.11708620957597426</v>
      </c>
      <c r="AA194" s="2">
        <f t="shared" si="86"/>
        <v>1.5096699855515863</v>
      </c>
      <c r="AB194" s="2">
        <f t="shared" si="70"/>
        <v>1.7398848619981324</v>
      </c>
      <c r="AC194" s="2">
        <f t="shared" si="71"/>
        <v>0.10035960820797774</v>
      </c>
      <c r="AD194" s="2">
        <f t="shared" si="87"/>
        <v>0.94563347603289882</v>
      </c>
      <c r="AE194" s="1">
        <f t="shared" si="88"/>
        <v>6.0386799422063465E-2</v>
      </c>
      <c r="AF194" s="1">
        <f t="shared" si="89"/>
        <v>3.7825339041315957E-2</v>
      </c>
      <c r="AG194" s="1">
        <f t="shared" si="72"/>
        <v>-14.72440775171496</v>
      </c>
      <c r="AH194" s="1">
        <f t="shared" si="73"/>
        <v>-2.8621349306481707</v>
      </c>
      <c r="AI194" s="1">
        <f t="shared" si="74"/>
        <v>8.7673658879864647</v>
      </c>
      <c r="AJ194" s="1">
        <f t="shared" si="75"/>
        <v>15.796283310484418</v>
      </c>
      <c r="AK194" s="1">
        <f t="shared" si="76"/>
        <v>0.16338863225542433</v>
      </c>
      <c r="AL194" s="1">
        <f t="shared" si="77"/>
        <v>17.221528052718146</v>
      </c>
    </row>
    <row r="195" spans="1:38" x14ac:dyDescent="0.3">
      <c r="A195" s="1">
        <v>40</v>
      </c>
      <c r="B195" s="1">
        <v>15</v>
      </c>
      <c r="C195" s="1">
        <v>30</v>
      </c>
      <c r="D195" s="1">
        <v>35</v>
      </c>
      <c r="E195" s="1">
        <v>25</v>
      </c>
      <c r="F195" s="1">
        <f t="shared" si="78"/>
        <v>0.26166666666666666</v>
      </c>
      <c r="G195" s="1">
        <v>192</v>
      </c>
      <c r="H195" s="1">
        <f t="shared" si="79"/>
        <v>3.351032163829113</v>
      </c>
      <c r="I195" s="1">
        <v>0.2</v>
      </c>
      <c r="J195" s="1">
        <v>0</v>
      </c>
      <c r="K195" s="1">
        <f t="shared" si="80"/>
        <v>-0.20791169081775951</v>
      </c>
      <c r="L195" s="1">
        <f t="shared" ref="L195:L258" si="90">COS(H195)-_r1/_r2</f>
        <v>-3.6448142674004722</v>
      </c>
      <c r="M195" s="1">
        <f t="shared" ref="M195:M258" si="91">((_r1^2+_r2^2+_r3^2-_r4^2)/(2*_r2*_r3))-(_r1/_r3*COS(H195))</f>
        <v>2.9708634676450743</v>
      </c>
      <c r="N195" s="1">
        <f t="shared" ref="N195:N258" si="92">(_r1/_r4*COS(H195))-((_r1^2+_r2^2-_r3^2+_r4^2)/(2*_r2*_r4))</f>
        <v>-3.1655020198862536</v>
      </c>
      <c r="O195" s="1">
        <f t="shared" si="81"/>
        <v>0.67716744803589779</v>
      </c>
      <c r="P195" s="1">
        <f t="shared" si="82"/>
        <v>2.6770987221315843</v>
      </c>
      <c r="Q195" s="1">
        <f t="shared" ref="Q195:Q258" si="93">SIN(H195-O195)-(_r1/_r3*SIN(H195))</f>
        <v>0.72807500731018648</v>
      </c>
      <c r="R195" s="1">
        <f t="shared" ref="R195:R258" si="94">SIN(H195-O195)+(_r1/_r2*SIN(O195))</f>
        <v>2.1217607244071197</v>
      </c>
      <c r="S195" s="1">
        <f t="shared" si="83"/>
        <v>0.34314661353420584</v>
      </c>
      <c r="T195" s="1">
        <f t="shared" ref="T195:T258" si="95">SIN(H195-P195)+(_r1/_r4*SIN(H195))</f>
        <v>0.38645093104557759</v>
      </c>
      <c r="U195" s="1">
        <f t="shared" ref="U195:U258" si="96">SIN(H195-P195)+(_r1/_r2*SIN(P195))</f>
        <v>1.8186520494918179</v>
      </c>
      <c r="V195" s="1">
        <f t="shared" si="84"/>
        <v>0.21249305558672577</v>
      </c>
      <c r="W195" s="1">
        <f t="shared" si="85"/>
        <v>6.8629322706841175E-2</v>
      </c>
      <c r="X195" s="1">
        <f t="shared" ref="X195:X258" si="97">T195/U195*I195</f>
        <v>4.2498611117345153E-2</v>
      </c>
      <c r="Y195" s="1">
        <f t="shared" ref="Y195:Y258" si="98">(COS(H195-O195)*(1-S195))-(_r1/_r3*COS(H195))</f>
        <v>0.71789277096599169</v>
      </c>
      <c r="Z195" s="2">
        <f t="shared" ref="Z195:Z258" si="99">(COS(H195-O195)*(1-S195))+(_r1/_r2*S195*COS(O195))</f>
        <v>0.12684676632905745</v>
      </c>
      <c r="AA195" s="2">
        <f t="shared" si="86"/>
        <v>1.5026821019152656</v>
      </c>
      <c r="AB195" s="2">
        <f t="shared" ref="AB195:AB258" si="100">(COS(H195-P195)*(1-V195))-(_r1/_r4*COS(H195))</f>
        <v>1.7332196330951992</v>
      </c>
      <c r="AC195" s="2">
        <f t="shared" ref="AC195:AC258" si="101">(COS(H195-P195)*(1-V195))+(_r1/_r2*V195*COS(P195))</f>
        <v>0.10872579971062046</v>
      </c>
      <c r="AD195" s="2">
        <f t="shared" si="87"/>
        <v>0.94032069310423261</v>
      </c>
      <c r="AE195" s="1">
        <f t="shared" si="88"/>
        <v>6.0107284076610638E-2</v>
      </c>
      <c r="AF195" s="1">
        <f t="shared" si="89"/>
        <v>3.7612827724169309E-2</v>
      </c>
      <c r="AG195" s="1">
        <f t="shared" ref="AG195:AG258" si="102">_r2*COS(H195)</f>
        <v>-14.672214011007084</v>
      </c>
      <c r="AH195" s="1">
        <f t="shared" ref="AH195:AH258" si="103">_r2*SIN(H195)</f>
        <v>-3.1186753622663925</v>
      </c>
      <c r="AI195" s="1">
        <f t="shared" ref="AI195:AI258" si="104">_r1+_r4*COS(P195)</f>
        <v>8.7083065665093322</v>
      </c>
      <c r="AJ195" s="1">
        <f t="shared" ref="AJ195:AJ258" si="105">_r4*SIN(P195)</f>
        <v>15.678964317340512</v>
      </c>
      <c r="AK195" s="1">
        <f t="shared" ref="AK195:AK258" si="106">_r2*COS(H195)+_d*COS(O195+F195)</f>
        <v>9.6014591190003884E-2</v>
      </c>
      <c r="AL195" s="1">
        <f t="shared" ref="AL195:AL258" si="107">_r2*SIN(H195)+_d*SIN(O195+F195)</f>
        <v>17.05307280077708</v>
      </c>
    </row>
    <row r="196" spans="1:38" x14ac:dyDescent="0.3">
      <c r="A196" s="1">
        <v>40</v>
      </c>
      <c r="B196" s="1">
        <v>15</v>
      </c>
      <c r="C196" s="1">
        <v>30</v>
      </c>
      <c r="D196" s="1">
        <v>35</v>
      </c>
      <c r="E196" s="1">
        <v>25</v>
      </c>
      <c r="F196" s="1">
        <f t="shared" ref="F196:F259" si="108">3.14/12</f>
        <v>0.26166666666666666</v>
      </c>
      <c r="G196" s="1">
        <v>193</v>
      </c>
      <c r="H196" s="1">
        <f t="shared" ref="H196:H259" si="109">RADIANS(G196)</f>
        <v>3.3684854563490561</v>
      </c>
      <c r="I196" s="1">
        <v>0.2</v>
      </c>
      <c r="J196" s="1">
        <v>0</v>
      </c>
      <c r="K196" s="1">
        <f t="shared" ref="K196:K259" si="110">SIN(H196)</f>
        <v>-0.22495105434386498</v>
      </c>
      <c r="L196" s="1">
        <f t="shared" si="90"/>
        <v>-3.6410367314519019</v>
      </c>
      <c r="M196" s="1">
        <f t="shared" si="91"/>
        <v>2.9658267530469802</v>
      </c>
      <c r="N196" s="1">
        <f t="shared" si="92"/>
        <v>-3.1611848359450305</v>
      </c>
      <c r="O196" s="1">
        <f t="shared" ref="O196:O259" si="111">2*ATAN((K196-SQRT(K196^2+L196^2-M196^2))/(L196-M196))</f>
        <v>0.68320470146424905</v>
      </c>
      <c r="P196" s="1">
        <f t="shared" ref="P196:P259" si="112">2*ATAN((K196-SQRT(K196^2+L196^2-N196^2))/(L196-N196))</f>
        <v>2.6807634239482487</v>
      </c>
      <c r="Q196" s="1">
        <f t="shared" si="93"/>
        <v>0.74057510189813369</v>
      </c>
      <c r="R196" s="1">
        <f t="shared" si="94"/>
        <v>2.1240581742370361</v>
      </c>
      <c r="S196" s="1">
        <f t="shared" ref="S196:S259" si="113">Q196/R196</f>
        <v>0.34866046084832353</v>
      </c>
      <c r="T196" s="1">
        <f t="shared" si="95"/>
        <v>0.37769173951969737</v>
      </c>
      <c r="U196" s="1">
        <f t="shared" si="96"/>
        <v>1.8206212922031739</v>
      </c>
      <c r="V196" s="1">
        <f t="shared" ref="V196:V259" si="114">T196/U196</f>
        <v>0.20745211600960917</v>
      </c>
      <c r="W196" s="1">
        <f t="shared" ref="W196:W259" si="115">Q196/R196*I196</f>
        <v>6.9732092169664708E-2</v>
      </c>
      <c r="X196" s="1">
        <f t="shared" si="97"/>
        <v>4.1490423201921839E-2</v>
      </c>
      <c r="Y196" s="1">
        <f t="shared" si="98"/>
        <v>0.71446318242972506</v>
      </c>
      <c r="Z196" s="2">
        <f t="shared" si="99"/>
        <v>0.13638279719871416</v>
      </c>
      <c r="AA196" s="2">
        <f t="shared" ref="AA196:AA259" si="116">Y196*R196-Q196*Z196/R196^2</f>
        <v>1.4951743635014707</v>
      </c>
      <c r="AB196" s="2">
        <f t="shared" si="100"/>
        <v>1.7259628018371758</v>
      </c>
      <c r="AC196" s="2">
        <f t="shared" si="101"/>
        <v>0.11689954045604023</v>
      </c>
      <c r="AD196" s="2">
        <f t="shared" ref="AD196:AD259" si="117">((AB196*U196)-(T196*AC196))/(U196^2)</f>
        <v>0.93468737957565051</v>
      </c>
      <c r="AE196" s="1">
        <f t="shared" ref="AE196:AE259" si="118">AA196*I196^2+S196*J196</f>
        <v>5.9806974540058837E-2</v>
      </c>
      <c r="AF196" s="1">
        <f t="shared" ref="AF196:AF259" si="119">AD196*I196^2+V196*J196</f>
        <v>3.7387495183026025E-2</v>
      </c>
      <c r="AG196" s="1">
        <f t="shared" si="102"/>
        <v>-14.615550971778529</v>
      </c>
      <c r="AH196" s="1">
        <f t="shared" si="103"/>
        <v>-3.3742658151579747</v>
      </c>
      <c r="AI196" s="1">
        <f t="shared" si="104"/>
        <v>8.6510580902070018</v>
      </c>
      <c r="AJ196" s="1">
        <f t="shared" si="105"/>
        <v>15.564184563812656</v>
      </c>
      <c r="AK196" s="1">
        <f t="shared" si="106"/>
        <v>3.0627275909484553E-2</v>
      </c>
      <c r="AL196" s="1">
        <f t="shared" si="107"/>
        <v>16.886273731876564</v>
      </c>
    </row>
    <row r="197" spans="1:38" x14ac:dyDescent="0.3">
      <c r="A197" s="1">
        <v>40</v>
      </c>
      <c r="B197" s="1">
        <v>15</v>
      </c>
      <c r="C197" s="1">
        <v>30</v>
      </c>
      <c r="D197" s="1">
        <v>35</v>
      </c>
      <c r="E197" s="1">
        <v>25</v>
      </c>
      <c r="F197" s="1">
        <f t="shared" si="108"/>
        <v>0.26166666666666666</v>
      </c>
      <c r="G197" s="1">
        <v>194</v>
      </c>
      <c r="H197" s="1">
        <f t="shared" si="109"/>
        <v>3.3859387488689991</v>
      </c>
      <c r="I197" s="1">
        <v>0.2</v>
      </c>
      <c r="J197" s="1">
        <v>0</v>
      </c>
      <c r="K197" s="1">
        <f t="shared" si="110"/>
        <v>-0.24192189559966751</v>
      </c>
      <c r="L197" s="1">
        <f t="shared" si="90"/>
        <v>-3.6369623929426629</v>
      </c>
      <c r="M197" s="1">
        <f t="shared" si="91"/>
        <v>2.9603943017013288</v>
      </c>
      <c r="N197" s="1">
        <f t="shared" si="92"/>
        <v>-3.1565284490773289</v>
      </c>
      <c r="O197" s="1">
        <f t="shared" si="111"/>
        <v>0.68933759459563648</v>
      </c>
      <c r="P197" s="1">
        <f t="shared" si="112"/>
        <v>2.6843402185022613</v>
      </c>
      <c r="Q197" s="1">
        <f t="shared" si="93"/>
        <v>0.7530127349439264</v>
      </c>
      <c r="R197" s="1">
        <f t="shared" si="94"/>
        <v>2.1265199810262909</v>
      </c>
      <c r="S197" s="1">
        <f t="shared" si="113"/>
        <v>0.35410564756626972</v>
      </c>
      <c r="T197" s="1">
        <f t="shared" si="95"/>
        <v>0.36895732069517462</v>
      </c>
      <c r="U197" s="1">
        <f t="shared" si="96"/>
        <v>1.8227314123082514</v>
      </c>
      <c r="V197" s="1">
        <f t="shared" si="114"/>
        <v>0.20242001547992106</v>
      </c>
      <c r="W197" s="1">
        <f t="shared" si="115"/>
        <v>7.082112951325395E-2</v>
      </c>
      <c r="X197" s="1">
        <f t="shared" si="97"/>
        <v>4.0484003095984211E-2</v>
      </c>
      <c r="Y197" s="1">
        <f t="shared" si="98"/>
        <v>0.71073414038219185</v>
      </c>
      <c r="Z197" s="2">
        <f t="shared" si="99"/>
        <v>0.14567801670569347</v>
      </c>
      <c r="AA197" s="2">
        <f t="shared" si="116"/>
        <v>1.4871322158793119</v>
      </c>
      <c r="AB197" s="2">
        <f t="shared" si="100"/>
        <v>1.7181100932144462</v>
      </c>
      <c r="AC197" s="2">
        <f t="shared" si="101"/>
        <v>0.12486687146202285</v>
      </c>
      <c r="AD197" s="2">
        <f t="shared" si="117"/>
        <v>0.92873504441140908</v>
      </c>
      <c r="AE197" s="1">
        <f t="shared" si="118"/>
        <v>5.9485288635172488E-2</v>
      </c>
      <c r="AF197" s="1">
        <f t="shared" si="119"/>
        <v>3.714940177645637E-2</v>
      </c>
      <c r="AG197" s="1">
        <f t="shared" si="102"/>
        <v>-14.554435894139948</v>
      </c>
      <c r="AH197" s="1">
        <f t="shared" si="103"/>
        <v>-3.6288284339950128</v>
      </c>
      <c r="AI197" s="1">
        <f t="shared" si="104"/>
        <v>8.5955888488153107</v>
      </c>
      <c r="AJ197" s="1">
        <f t="shared" si="105"/>
        <v>15.451956518426622</v>
      </c>
      <c r="AK197" s="1">
        <f t="shared" si="106"/>
        <v>-3.2788029288171927E-2</v>
      </c>
      <c r="AL197" s="1">
        <f t="shared" si="107"/>
        <v>16.72115297359467</v>
      </c>
    </row>
    <row r="198" spans="1:38" x14ac:dyDescent="0.3">
      <c r="A198" s="1">
        <v>40</v>
      </c>
      <c r="B198" s="1">
        <v>15</v>
      </c>
      <c r="C198" s="1">
        <v>30</v>
      </c>
      <c r="D198" s="1">
        <v>35</v>
      </c>
      <c r="E198" s="1">
        <v>25</v>
      </c>
      <c r="F198" s="1">
        <f t="shared" si="108"/>
        <v>0.26166666666666666</v>
      </c>
      <c r="G198" s="1">
        <v>195</v>
      </c>
      <c r="H198" s="1">
        <f t="shared" si="109"/>
        <v>3.4033920413889427</v>
      </c>
      <c r="I198" s="1">
        <v>0.2</v>
      </c>
      <c r="J198" s="1">
        <v>0</v>
      </c>
      <c r="K198" s="1">
        <f t="shared" si="110"/>
        <v>-0.25881904510252079</v>
      </c>
      <c r="L198" s="1">
        <f t="shared" si="90"/>
        <v>-3.6325924929557347</v>
      </c>
      <c r="M198" s="1">
        <f t="shared" si="91"/>
        <v>2.9545677683854246</v>
      </c>
      <c r="N198" s="1">
        <f t="shared" si="92"/>
        <v>-3.1515342776636972</v>
      </c>
      <c r="O198" s="1">
        <f t="shared" si="111"/>
        <v>0.6955649047786403</v>
      </c>
      <c r="P198" s="1">
        <f t="shared" si="112"/>
        <v>2.6878292802199932</v>
      </c>
      <c r="Q198" s="1">
        <f t="shared" si="93"/>
        <v>0.76538262501486509</v>
      </c>
      <c r="R198" s="1">
        <f t="shared" si="94"/>
        <v>2.1291418036392296</v>
      </c>
      <c r="S198" s="1">
        <f t="shared" si="113"/>
        <v>0.35947940325376027</v>
      </c>
      <c r="T198" s="1">
        <f t="shared" si="95"/>
        <v>0.36024905560986098</v>
      </c>
      <c r="U198" s="1">
        <f t="shared" si="96"/>
        <v>1.8249786888336257</v>
      </c>
      <c r="V198" s="1">
        <f t="shared" si="114"/>
        <v>0.19739904789797966</v>
      </c>
      <c r="W198" s="1">
        <f t="shared" si="115"/>
        <v>7.1895880650752059E-2</v>
      </c>
      <c r="X198" s="1">
        <f t="shared" si="97"/>
        <v>3.9479809579595931E-2</v>
      </c>
      <c r="Y198" s="1">
        <f t="shared" si="98"/>
        <v>0.70669938956818956</v>
      </c>
      <c r="Z198" s="2">
        <f t="shared" si="99"/>
        <v>0.15471668311108389</v>
      </c>
      <c r="AA198" s="2">
        <f t="shared" si="116"/>
        <v>1.4785412041420343</v>
      </c>
      <c r="AB198" s="2">
        <f t="shared" si="100"/>
        <v>1.7096575639602409</v>
      </c>
      <c r="AC198" s="2">
        <f t="shared" si="101"/>
        <v>0.13261429980950068</v>
      </c>
      <c r="AD198" s="2">
        <f t="shared" si="117"/>
        <v>0.92246536233041077</v>
      </c>
      <c r="AE198" s="1">
        <f t="shared" si="118"/>
        <v>5.9141648165681383E-2</v>
      </c>
      <c r="AF198" s="1">
        <f t="shared" si="119"/>
        <v>3.6898614493216436E-2</v>
      </c>
      <c r="AG198" s="1">
        <f t="shared" si="102"/>
        <v>-14.488887394336025</v>
      </c>
      <c r="AH198" s="1">
        <f t="shared" si="103"/>
        <v>-3.882285676537812</v>
      </c>
      <c r="AI198" s="1">
        <f t="shared" si="104"/>
        <v>8.5418672796648423</v>
      </c>
      <c r="AJ198" s="1">
        <f t="shared" si="105"/>
        <v>15.342290759524101</v>
      </c>
      <c r="AK198" s="1">
        <f t="shared" si="106"/>
        <v>-9.424592630043449E-2</v>
      </c>
      <c r="AL198" s="1">
        <f t="shared" si="107"/>
        <v>16.557731373521374</v>
      </c>
    </row>
    <row r="199" spans="1:38" x14ac:dyDescent="0.3">
      <c r="A199" s="1">
        <v>40</v>
      </c>
      <c r="B199" s="1">
        <v>15</v>
      </c>
      <c r="C199" s="1">
        <v>30</v>
      </c>
      <c r="D199" s="1">
        <v>35</v>
      </c>
      <c r="E199" s="1">
        <v>25</v>
      </c>
      <c r="F199" s="1">
        <f t="shared" si="108"/>
        <v>0.26166666666666666</v>
      </c>
      <c r="G199" s="1">
        <v>196</v>
      </c>
      <c r="H199" s="1">
        <f t="shared" si="109"/>
        <v>3.4208453339088858</v>
      </c>
      <c r="I199" s="1">
        <v>0.2</v>
      </c>
      <c r="J199" s="1">
        <v>0</v>
      </c>
      <c r="K199" s="1">
        <f t="shared" si="110"/>
        <v>-0.275637355816999</v>
      </c>
      <c r="L199" s="1">
        <f t="shared" si="90"/>
        <v>-3.6279283626049854</v>
      </c>
      <c r="M199" s="1">
        <f t="shared" si="91"/>
        <v>2.9483489279177588</v>
      </c>
      <c r="N199" s="1">
        <f t="shared" si="92"/>
        <v>-3.1462038429771262</v>
      </c>
      <c r="O199" s="1">
        <f t="shared" si="111"/>
        <v>0.70188536174892246</v>
      </c>
      <c r="P199" s="1">
        <f t="shared" si="112"/>
        <v>2.691230822725835</v>
      </c>
      <c r="Q199" s="1">
        <f t="shared" si="93"/>
        <v>0.77767938390692137</v>
      </c>
      <c r="R199" s="1">
        <f t="shared" si="94"/>
        <v>2.1319190311458085</v>
      </c>
      <c r="S199" s="1">
        <f t="shared" si="113"/>
        <v>0.36477904298689734</v>
      </c>
      <c r="T199" s="1">
        <f t="shared" si="95"/>
        <v>0.35156820812936235</v>
      </c>
      <c r="U199" s="1">
        <f t="shared" si="96"/>
        <v>1.82735916955355</v>
      </c>
      <c r="V199" s="1">
        <f t="shared" si="114"/>
        <v>0.19239141050484099</v>
      </c>
      <c r="W199" s="1">
        <f t="shared" si="115"/>
        <v>7.2955808597379476E-2</v>
      </c>
      <c r="X199" s="1">
        <f t="shared" si="97"/>
        <v>3.8478282100968202E-2</v>
      </c>
      <c r="Y199" s="1">
        <f t="shared" si="98"/>
        <v>0.7023529518378252</v>
      </c>
      <c r="Z199" s="2">
        <f t="shared" si="99"/>
        <v>0.16348362645063885</v>
      </c>
      <c r="AA199" s="2">
        <f t="shared" si="116"/>
        <v>1.4693869859022455</v>
      </c>
      <c r="AB199" s="2">
        <f t="shared" si="100"/>
        <v>1.7006016112190716</v>
      </c>
      <c r="AC199" s="2">
        <f t="shared" si="101"/>
        <v>0.14012882267197591</v>
      </c>
      <c r="AD199" s="2">
        <f t="shared" si="117"/>
        <v>0.91588017137414879</v>
      </c>
      <c r="AE199" s="1">
        <f t="shared" si="118"/>
        <v>5.8775479436089829E-2</v>
      </c>
      <c r="AF199" s="1">
        <f t="shared" si="119"/>
        <v>3.6635206854965956E-2</v>
      </c>
      <c r="AG199" s="1">
        <f t="shared" si="102"/>
        <v>-14.418925439074783</v>
      </c>
      <c r="AH199" s="1">
        <f t="shared" si="103"/>
        <v>-4.1345603372549853</v>
      </c>
      <c r="AI199" s="1">
        <f t="shared" si="104"/>
        <v>8.48986191900023</v>
      </c>
      <c r="AJ199" s="1">
        <f t="shared" si="105"/>
        <v>15.23519603143748</v>
      </c>
      <c r="AK199" s="1">
        <f t="shared" si="106"/>
        <v>-0.15376087800568428</v>
      </c>
      <c r="AL199" s="1">
        <f t="shared" si="107"/>
        <v>16.396028549711172</v>
      </c>
    </row>
    <row r="200" spans="1:38" x14ac:dyDescent="0.3">
      <c r="A200" s="1">
        <v>40</v>
      </c>
      <c r="B200" s="1">
        <v>15</v>
      </c>
      <c r="C200" s="1">
        <v>30</v>
      </c>
      <c r="D200" s="1">
        <v>35</v>
      </c>
      <c r="E200" s="1">
        <v>25</v>
      </c>
      <c r="F200" s="1">
        <f t="shared" si="108"/>
        <v>0.26166666666666666</v>
      </c>
      <c r="G200" s="1">
        <v>197</v>
      </c>
      <c r="H200" s="1">
        <f t="shared" si="109"/>
        <v>3.4382986264288293</v>
      </c>
      <c r="I200" s="1">
        <v>0.2</v>
      </c>
      <c r="J200" s="1">
        <v>0</v>
      </c>
      <c r="K200" s="1">
        <f t="shared" si="110"/>
        <v>-0.29237170472273677</v>
      </c>
      <c r="L200" s="1">
        <f t="shared" si="90"/>
        <v>-3.6229714226297021</v>
      </c>
      <c r="M200" s="1">
        <f t="shared" si="91"/>
        <v>2.9417396746173807</v>
      </c>
      <c r="N200" s="1">
        <f t="shared" si="92"/>
        <v>-3.1405387687196593</v>
      </c>
      <c r="O200" s="1">
        <f t="shared" si="111"/>
        <v>0.70829764915575277</v>
      </c>
      <c r="P200" s="1">
        <f t="shared" si="112"/>
        <v>2.6945450971239331</v>
      </c>
      <c r="Q200" s="1">
        <f t="shared" si="93"/>
        <v>0.78989752156661086</v>
      </c>
      <c r="R200" s="1">
        <f t="shared" si="94"/>
        <v>2.134846793026608</v>
      </c>
      <c r="S200" s="1">
        <f t="shared" si="113"/>
        <v>0.37000197117038081</v>
      </c>
      <c r="T200" s="1">
        <f t="shared" si="95"/>
        <v>0.3429159273739677</v>
      </c>
      <c r="U200" s="1">
        <f t="shared" si="96"/>
        <v>1.8298686797370936</v>
      </c>
      <c r="V200" s="1">
        <f t="shared" si="114"/>
        <v>0.18739920037498875</v>
      </c>
      <c r="W200" s="1">
        <f t="shared" si="115"/>
        <v>7.4000394234076158E-2</v>
      </c>
      <c r="X200" s="1">
        <f t="shared" si="97"/>
        <v>3.7479840074997751E-2</v>
      </c>
      <c r="Y200" s="1">
        <f t="shared" si="98"/>
        <v>0.69768913577416258</v>
      </c>
      <c r="Z200" s="2">
        <f t="shared" si="99"/>
        <v>0.17196427395308467</v>
      </c>
      <c r="AA200" s="2">
        <f t="shared" si="116"/>
        <v>1.4596553454071526</v>
      </c>
      <c r="AB200" s="2">
        <f t="shared" si="100"/>
        <v>1.6909389803356083</v>
      </c>
      <c r="AC200" s="2">
        <f t="shared" si="101"/>
        <v>0.14739794910264381</v>
      </c>
      <c r="AD200" s="2">
        <f t="shared" si="117"/>
        <v>0.9089814700669322</v>
      </c>
      <c r="AE200" s="1">
        <f t="shared" si="118"/>
        <v>5.8386213816286114E-2</v>
      </c>
      <c r="AF200" s="1">
        <f t="shared" si="119"/>
        <v>3.6359258802677298E-2</v>
      </c>
      <c r="AG200" s="1">
        <f t="shared" si="102"/>
        <v>-14.344571339445531</v>
      </c>
      <c r="AH200" s="1">
        <f t="shared" si="103"/>
        <v>-4.385575570841052</v>
      </c>
      <c r="AI200" s="1">
        <f t="shared" si="104"/>
        <v>8.4395414513385703</v>
      </c>
      <c r="AJ200" s="1">
        <f t="shared" si="105"/>
        <v>15.130679303924978</v>
      </c>
      <c r="AK200" s="1">
        <f t="shared" si="106"/>
        <v>-0.21134718522774243</v>
      </c>
      <c r="AL200" s="1">
        <f t="shared" si="107"/>
        <v>16.236062943269193</v>
      </c>
    </row>
    <row r="201" spans="1:38" x14ac:dyDescent="0.3">
      <c r="A201" s="1">
        <v>40</v>
      </c>
      <c r="B201" s="1">
        <v>15</v>
      </c>
      <c r="C201" s="1">
        <v>30</v>
      </c>
      <c r="D201" s="1">
        <v>35</v>
      </c>
      <c r="E201" s="1">
        <v>25</v>
      </c>
      <c r="F201" s="1">
        <f t="shared" si="108"/>
        <v>0.26166666666666666</v>
      </c>
      <c r="G201" s="1">
        <v>198</v>
      </c>
      <c r="H201" s="1">
        <f t="shared" si="109"/>
        <v>3.4557519189487724</v>
      </c>
      <c r="I201" s="1">
        <v>0.2</v>
      </c>
      <c r="J201" s="1">
        <v>0</v>
      </c>
      <c r="K201" s="1">
        <f t="shared" si="110"/>
        <v>-0.30901699437494728</v>
      </c>
      <c r="L201" s="1">
        <f t="shared" si="90"/>
        <v>-3.6177231829618202</v>
      </c>
      <c r="M201" s="1">
        <f t="shared" si="91"/>
        <v>2.9347420217268718</v>
      </c>
      <c r="N201" s="1">
        <f t="shared" si="92"/>
        <v>-3.1345407805277947</v>
      </c>
      <c r="O201" s="1">
        <f t="shared" si="111"/>
        <v>0.71480040615055473</v>
      </c>
      <c r="P201" s="1">
        <f t="shared" si="112"/>
        <v>2.6977723902225539</v>
      </c>
      <c r="Q201" s="1">
        <f t="shared" si="93"/>
        <v>0.80203145117212993</v>
      </c>
      <c r="R201" s="1">
        <f t="shared" si="94"/>
        <v>2.1379199697983093</v>
      </c>
      <c r="S201" s="1">
        <f t="shared" si="113"/>
        <v>0.37514568482551447</v>
      </c>
      <c r="T201" s="1">
        <f t="shared" si="95"/>
        <v>0.33429325029045709</v>
      </c>
      <c r="U201" s="1">
        <f t="shared" si="96"/>
        <v>1.8325028312556928</v>
      </c>
      <c r="V201" s="1">
        <f t="shared" si="114"/>
        <v>0.18242441135077977</v>
      </c>
      <c r="W201" s="1">
        <f t="shared" si="115"/>
        <v>7.5029136965102897E-2</v>
      </c>
      <c r="X201" s="1">
        <f t="shared" si="97"/>
        <v>3.6484882270155956E-2</v>
      </c>
      <c r="Y201" s="1">
        <f t="shared" si="98"/>
        <v>0.69270254531353881</v>
      </c>
      <c r="Z201" s="2">
        <f t="shared" si="99"/>
        <v>0.18014467279755086</v>
      </c>
      <c r="AA201" s="2">
        <f t="shared" si="116"/>
        <v>1.4493322088575864</v>
      </c>
      <c r="AB201" s="2">
        <f t="shared" si="100"/>
        <v>1.6806667717489234</v>
      </c>
      <c r="AC201" s="2">
        <f t="shared" si="101"/>
        <v>0.15440971954075799</v>
      </c>
      <c r="AD201" s="2">
        <f t="shared" si="117"/>
        <v>0.90177141413883311</v>
      </c>
      <c r="AE201" s="1">
        <f t="shared" si="118"/>
        <v>5.7973288354303466E-2</v>
      </c>
      <c r="AF201" s="1">
        <f t="shared" si="119"/>
        <v>3.6070856565553332E-2</v>
      </c>
      <c r="AG201" s="1">
        <f t="shared" si="102"/>
        <v>-14.265847744427305</v>
      </c>
      <c r="AH201" s="1">
        <f t="shared" si="103"/>
        <v>-4.6352549156242091</v>
      </c>
      <c r="AI201" s="1">
        <f t="shared" si="104"/>
        <v>8.3908747567943465</v>
      </c>
      <c r="AJ201" s="1">
        <f t="shared" si="105"/>
        <v>15.028745834544512</v>
      </c>
      <c r="AK201" s="1">
        <f t="shared" si="106"/>
        <v>-0.26701896586725837</v>
      </c>
      <c r="AL201" s="1">
        <f t="shared" si="107"/>
        <v>16.077851872797442</v>
      </c>
    </row>
    <row r="202" spans="1:38" x14ac:dyDescent="0.3">
      <c r="A202" s="1">
        <v>40</v>
      </c>
      <c r="B202" s="1">
        <v>15</v>
      </c>
      <c r="C202" s="1">
        <v>30</v>
      </c>
      <c r="D202" s="1">
        <v>35</v>
      </c>
      <c r="E202" s="1">
        <v>25</v>
      </c>
      <c r="F202" s="1">
        <f t="shared" si="108"/>
        <v>0.26166666666666666</v>
      </c>
      <c r="G202" s="1">
        <v>199</v>
      </c>
      <c r="H202" s="1">
        <f t="shared" si="109"/>
        <v>3.473205211468716</v>
      </c>
      <c r="I202" s="1">
        <v>0.2</v>
      </c>
      <c r="J202" s="1">
        <v>0</v>
      </c>
      <c r="K202" s="1">
        <f t="shared" si="110"/>
        <v>-0.32556815445715676</v>
      </c>
      <c r="L202" s="1">
        <f t="shared" si="90"/>
        <v>-3.6121852422659835</v>
      </c>
      <c r="M202" s="1">
        <f t="shared" si="91"/>
        <v>2.927358100799089</v>
      </c>
      <c r="N202" s="1">
        <f t="shared" si="92"/>
        <v>-3.1282117054468381</v>
      </c>
      <c r="O202" s="1">
        <f t="shared" si="111"/>
        <v>0.72139222902818623</v>
      </c>
      <c r="P202" s="1">
        <f t="shared" si="112"/>
        <v>2.7009130227088196</v>
      </c>
      <c r="Q202" s="1">
        <f t="shared" si="93"/>
        <v>0.8140754943560724</v>
      </c>
      <c r="R202" s="1">
        <f t="shared" si="94"/>
        <v>2.1411332040129474</v>
      </c>
      <c r="S202" s="1">
        <f t="shared" si="113"/>
        <v>0.38020777634493669</v>
      </c>
      <c r="T202" s="1">
        <f t="shared" si="95"/>
        <v>0.32570110435416888</v>
      </c>
      <c r="U202" s="1">
        <f t="shared" si="96"/>
        <v>1.8352570320110977</v>
      </c>
      <c r="V202" s="1">
        <f t="shared" si="114"/>
        <v>0.17746893142115441</v>
      </c>
      <c r="W202" s="1">
        <f t="shared" si="115"/>
        <v>7.6041555268987343E-2</v>
      </c>
      <c r="X202" s="1">
        <f t="shared" si="97"/>
        <v>3.5493786284230881E-2</v>
      </c>
      <c r="Y202" s="1">
        <f t="shared" si="98"/>
        <v>0.68738808734857371</v>
      </c>
      <c r="Z202" s="2">
        <f t="shared" si="99"/>
        <v>0.18801151018671958</v>
      </c>
      <c r="AA202" s="2">
        <f t="shared" si="116"/>
        <v>1.438403660997525</v>
      </c>
      <c r="AB202" s="2">
        <f t="shared" si="100"/>
        <v>1.669782446983711</v>
      </c>
      <c r="AC202" s="2">
        <f t="shared" si="101"/>
        <v>0.16115272301718842</v>
      </c>
      <c r="AD202" s="2">
        <f t="shared" si="117"/>
        <v>0.89425231278684314</v>
      </c>
      <c r="AE202" s="1">
        <f t="shared" si="118"/>
        <v>5.7536146439901015E-2</v>
      </c>
      <c r="AF202" s="1">
        <f t="shared" si="119"/>
        <v>3.5770092511473735E-2</v>
      </c>
      <c r="AG202" s="1">
        <f t="shared" si="102"/>
        <v>-14.18277863398975</v>
      </c>
      <c r="AH202" s="1">
        <f t="shared" si="103"/>
        <v>-4.8835223168573512</v>
      </c>
      <c r="AI202" s="1">
        <f t="shared" si="104"/>
        <v>8.3438309563113116</v>
      </c>
      <c r="AJ202" s="1">
        <f t="shared" si="105"/>
        <v>14.92939923363984</v>
      </c>
      <c r="AK202" s="1">
        <f t="shared" si="106"/>
        <v>-0.32079013617638807</v>
      </c>
      <c r="AL202" s="1">
        <f t="shared" si="107"/>
        <v>15.921411590427478</v>
      </c>
    </row>
    <row r="203" spans="1:38" x14ac:dyDescent="0.3">
      <c r="A203" s="1">
        <v>40</v>
      </c>
      <c r="B203" s="1">
        <v>15</v>
      </c>
      <c r="C203" s="1">
        <v>30</v>
      </c>
      <c r="D203" s="1">
        <v>35</v>
      </c>
      <c r="E203" s="1">
        <v>25</v>
      </c>
      <c r="F203" s="1">
        <f t="shared" si="108"/>
        <v>0.26166666666666666</v>
      </c>
      <c r="G203" s="1">
        <v>200</v>
      </c>
      <c r="H203" s="1">
        <f t="shared" si="109"/>
        <v>3.4906585039886591</v>
      </c>
      <c r="I203" s="1">
        <v>0.2</v>
      </c>
      <c r="J203" s="1">
        <v>0</v>
      </c>
      <c r="K203" s="1">
        <f t="shared" si="110"/>
        <v>-0.34202014332566866</v>
      </c>
      <c r="L203" s="1">
        <f t="shared" si="90"/>
        <v>-3.6063592874525749</v>
      </c>
      <c r="M203" s="1">
        <f t="shared" si="91"/>
        <v>2.9195901610478776</v>
      </c>
      <c r="N203" s="1">
        <f t="shared" si="92"/>
        <v>-3.1215534713743711</v>
      </c>
      <c r="O203" s="1">
        <f t="shared" si="111"/>
        <v>0.72807167291164865</v>
      </c>
      <c r="P203" s="1">
        <f t="shared" si="112"/>
        <v>2.703967347281572</v>
      </c>
      <c r="Q203" s="1">
        <f t="shared" si="93"/>
        <v>0.82602388655194758</v>
      </c>
      <c r="R203" s="1">
        <f t="shared" si="94"/>
        <v>2.1444809115840555</v>
      </c>
      <c r="S203" s="1">
        <f t="shared" si="113"/>
        <v>0.38518593571522708</v>
      </c>
      <c r="T203" s="1">
        <f t="shared" si="95"/>
        <v>0.31714031038661961</v>
      </c>
      <c r="U203" s="1">
        <f t="shared" si="96"/>
        <v>1.8381264956434769</v>
      </c>
      <c r="V203" s="1">
        <f t="shared" si="114"/>
        <v>0.17253454054346659</v>
      </c>
      <c r="W203" s="1">
        <f t="shared" si="115"/>
        <v>7.7037187143045416E-2</v>
      </c>
      <c r="X203" s="1">
        <f t="shared" si="97"/>
        <v>3.4506908108693321E-2</v>
      </c>
      <c r="Y203" s="1">
        <f t="shared" si="98"/>
        <v>0.68174097831147529</v>
      </c>
      <c r="Z203" s="2">
        <f t="shared" si="99"/>
        <v>0.19555213073305511</v>
      </c>
      <c r="AA203" s="2">
        <f t="shared" si="116"/>
        <v>1.4268559630227009</v>
      </c>
      <c r="AB203" s="2">
        <f t="shared" si="100"/>
        <v>1.6582838337365884</v>
      </c>
      <c r="AC203" s="2">
        <f t="shared" si="101"/>
        <v>0.16761611205690435</v>
      </c>
      <c r="AD203" s="2">
        <f t="shared" si="117"/>
        <v>0.88642662445533882</v>
      </c>
      <c r="AE203" s="1">
        <f t="shared" si="118"/>
        <v>5.7074238520908045E-2</v>
      </c>
      <c r="AF203" s="1">
        <f t="shared" si="119"/>
        <v>3.5457064978213562E-2</v>
      </c>
      <c r="AG203" s="1">
        <f t="shared" si="102"/>
        <v>-14.095389311788626</v>
      </c>
      <c r="AH203" s="1">
        <f t="shared" si="103"/>
        <v>-5.1303021498850301</v>
      </c>
      <c r="AI203" s="1">
        <f t="shared" si="104"/>
        <v>8.2983794547546488</v>
      </c>
      <c r="AJ203" s="1">
        <f t="shared" si="105"/>
        <v>14.83264153161122</v>
      </c>
      <c r="AK203" s="1">
        <f t="shared" si="106"/>
        <v>-0.37267439414254788</v>
      </c>
      <c r="AL203" s="1">
        <f t="shared" si="107"/>
        <v>15.766757339167825</v>
      </c>
    </row>
    <row r="204" spans="1:38" x14ac:dyDescent="0.3">
      <c r="A204" s="1">
        <v>40</v>
      </c>
      <c r="B204" s="1">
        <v>15</v>
      </c>
      <c r="C204" s="1">
        <v>30</v>
      </c>
      <c r="D204" s="1">
        <v>35</v>
      </c>
      <c r="E204" s="1">
        <v>25</v>
      </c>
      <c r="F204" s="1">
        <f t="shared" si="108"/>
        <v>0.26166666666666666</v>
      </c>
      <c r="G204" s="1">
        <v>201</v>
      </c>
      <c r="H204" s="1">
        <f t="shared" si="109"/>
        <v>3.5081117965086026</v>
      </c>
      <c r="I204" s="1">
        <v>0.2</v>
      </c>
      <c r="J204" s="1">
        <v>0</v>
      </c>
      <c r="K204" s="1">
        <f t="shared" si="110"/>
        <v>-0.35836794954530043</v>
      </c>
      <c r="L204" s="1">
        <f t="shared" si="90"/>
        <v>-3.6002470931638682</v>
      </c>
      <c r="M204" s="1">
        <f t="shared" si="91"/>
        <v>2.9114405686629357</v>
      </c>
      <c r="N204" s="1">
        <f t="shared" si="92"/>
        <v>-3.1145681064729924</v>
      </c>
      <c r="O204" s="1">
        <f t="shared" si="111"/>
        <v>0.73483725347098316</v>
      </c>
      <c r="P204" s="1">
        <f t="shared" si="112"/>
        <v>2.7069357467500486</v>
      </c>
      <c r="Q204" s="1">
        <f t="shared" si="93"/>
        <v>0.83787078244672697</v>
      </c>
      <c r="R204" s="1">
        <f t="shared" si="94"/>
        <v>2.1479572933929174</v>
      </c>
      <c r="S204" s="1">
        <f t="shared" si="113"/>
        <v>0.39007795221255293</v>
      </c>
      <c r="T204" s="1">
        <f t="shared" si="95"/>
        <v>0.30861158547399398</v>
      </c>
      <c r="U204" s="1">
        <f t="shared" si="96"/>
        <v>1.8411062514796432</v>
      </c>
      <c r="V204" s="1">
        <f t="shared" si="114"/>
        <v>0.16762290890380274</v>
      </c>
      <c r="W204" s="1">
        <f t="shared" si="115"/>
        <v>7.8015590442510593E-2</v>
      </c>
      <c r="X204" s="1">
        <f t="shared" si="97"/>
        <v>3.3524581780760551E-2</v>
      </c>
      <c r="Y204" s="1">
        <f t="shared" si="98"/>
        <v>0.67575674974241617</v>
      </c>
      <c r="Z204" s="2">
        <f t="shared" si="99"/>
        <v>0.2027545511752652</v>
      </c>
      <c r="AA204" s="2">
        <f t="shared" si="116"/>
        <v>1.4146755718376736</v>
      </c>
      <c r="AB204" s="2">
        <f t="shared" si="100"/>
        <v>1.6461691300617303</v>
      </c>
      <c r="AC204" s="2">
        <f t="shared" si="101"/>
        <v>0.17378961529308457</v>
      </c>
      <c r="AD204" s="2">
        <f t="shared" si="117"/>
        <v>0.87829695212292314</v>
      </c>
      <c r="AE204" s="1">
        <f t="shared" si="118"/>
        <v>5.6587022873506955E-2</v>
      </c>
      <c r="AF204" s="1">
        <f t="shared" si="119"/>
        <v>3.5131878084916933E-2</v>
      </c>
      <c r="AG204" s="1">
        <f t="shared" si="102"/>
        <v>-14.003706397458027</v>
      </c>
      <c r="AH204" s="1">
        <f t="shared" si="103"/>
        <v>-5.3755192431795065</v>
      </c>
      <c r="AI204" s="1">
        <f t="shared" si="104"/>
        <v>8.2544899818301118</v>
      </c>
      <c r="AJ204" s="1">
        <f t="shared" si="105"/>
        <v>14.73847324814464</v>
      </c>
      <c r="AK204" s="1">
        <f t="shared" si="106"/>
        <v>-0.42268520493680661</v>
      </c>
      <c r="AL204" s="1">
        <f t="shared" si="107"/>
        <v>15.613903411297905</v>
      </c>
    </row>
    <row r="205" spans="1:38" x14ac:dyDescent="0.3">
      <c r="A205" s="1">
        <v>40</v>
      </c>
      <c r="B205" s="1">
        <v>15</v>
      </c>
      <c r="C205" s="1">
        <v>30</v>
      </c>
      <c r="D205" s="1">
        <v>35</v>
      </c>
      <c r="E205" s="1">
        <v>25</v>
      </c>
      <c r="F205" s="1">
        <f t="shared" si="108"/>
        <v>0.26166666666666666</v>
      </c>
      <c r="G205" s="1">
        <v>202</v>
      </c>
      <c r="H205" s="1">
        <f t="shared" si="109"/>
        <v>3.5255650890285457</v>
      </c>
      <c r="I205" s="1">
        <v>0.2</v>
      </c>
      <c r="J205" s="1">
        <v>0</v>
      </c>
      <c r="K205" s="1">
        <f t="shared" si="110"/>
        <v>-0.37460659341591201</v>
      </c>
      <c r="L205" s="1">
        <f t="shared" si="90"/>
        <v>-3.5938505212334539</v>
      </c>
      <c r="M205" s="1">
        <f t="shared" si="91"/>
        <v>2.9029118060890502</v>
      </c>
      <c r="N205" s="1">
        <f t="shared" si="92"/>
        <v>-3.1072577385525184</v>
      </c>
      <c r="O205" s="1">
        <f t="shared" si="111"/>
        <v>0.74168744866722036</v>
      </c>
      <c r="P205" s="1">
        <f t="shared" si="112"/>
        <v>2.7098186321059679</v>
      </c>
      <c r="Q205" s="1">
        <f t="shared" si="93"/>
        <v>0.84961026152180108</v>
      </c>
      <c r="R205" s="1">
        <f t="shared" si="94"/>
        <v>2.1515563471286203</v>
      </c>
      <c r="S205" s="1">
        <f t="shared" si="113"/>
        <v>0.39488171558028512</v>
      </c>
      <c r="T205" s="1">
        <f t="shared" si="95"/>
        <v>0.30011554597193046</v>
      </c>
      <c r="U205" s="1">
        <f t="shared" si="96"/>
        <v>1.8441911546816756</v>
      </c>
      <c r="V205" s="1">
        <f t="shared" si="114"/>
        <v>0.16273559560789302</v>
      </c>
      <c r="W205" s="1">
        <f t="shared" si="115"/>
        <v>7.897634311605703E-2</v>
      </c>
      <c r="X205" s="1">
        <f t="shared" si="97"/>
        <v>3.2547119121578608E-2</v>
      </c>
      <c r="Y205" s="1">
        <f t="shared" si="98"/>
        <v>0.66943125285461635</v>
      </c>
      <c r="Z205" s="2">
        <f t="shared" si="99"/>
        <v>0.20960747246083788</v>
      </c>
      <c r="AA205" s="2">
        <f t="shared" si="116"/>
        <v>1.40184916067129</v>
      </c>
      <c r="AB205" s="2">
        <f t="shared" si="100"/>
        <v>1.6334369076659994</v>
      </c>
      <c r="AC205" s="2">
        <f t="shared" si="101"/>
        <v>0.17966354782357502</v>
      </c>
      <c r="AD205" s="2">
        <f t="shared" si="117"/>
        <v>0.86986603808909513</v>
      </c>
      <c r="AE205" s="1">
        <f t="shared" si="118"/>
        <v>5.6073966426851606E-2</v>
      </c>
      <c r="AF205" s="1">
        <f t="shared" si="119"/>
        <v>3.4794641523563812E-2</v>
      </c>
      <c r="AG205" s="1">
        <f t="shared" si="102"/>
        <v>-13.90775781850181</v>
      </c>
      <c r="AH205" s="1">
        <f t="shared" si="103"/>
        <v>-5.6190989012386803</v>
      </c>
      <c r="AI205" s="1">
        <f t="shared" si="104"/>
        <v>8.2121326308089664</v>
      </c>
      <c r="AJ205" s="1">
        <f t="shared" si="105"/>
        <v>14.646893463076726</v>
      </c>
      <c r="AK205" s="1">
        <f t="shared" si="106"/>
        <v>-0.47083578837306206</v>
      </c>
      <c r="AL205" s="1">
        <f t="shared" si="107"/>
        <v>15.462863207546185</v>
      </c>
    </row>
    <row r="206" spans="1:38" x14ac:dyDescent="0.3">
      <c r="A206" s="1">
        <v>40</v>
      </c>
      <c r="B206" s="1">
        <v>15</v>
      </c>
      <c r="C206" s="1">
        <v>30</v>
      </c>
      <c r="D206" s="1">
        <v>35</v>
      </c>
      <c r="E206" s="1">
        <v>25</v>
      </c>
      <c r="F206" s="1">
        <f t="shared" si="108"/>
        <v>0.26166666666666666</v>
      </c>
      <c r="G206" s="1">
        <v>203</v>
      </c>
      <c r="H206" s="1">
        <f t="shared" si="109"/>
        <v>3.5430183815484888</v>
      </c>
      <c r="I206" s="1">
        <v>0.2</v>
      </c>
      <c r="J206" s="1">
        <v>0</v>
      </c>
      <c r="K206" s="1">
        <f t="shared" si="110"/>
        <v>-0.39073112848927355</v>
      </c>
      <c r="L206" s="1">
        <f t="shared" si="90"/>
        <v>-3.587171520119107</v>
      </c>
      <c r="M206" s="1">
        <f t="shared" si="91"/>
        <v>2.8940064712699205</v>
      </c>
      <c r="N206" s="1">
        <f t="shared" si="92"/>
        <v>-3.0996245944218366</v>
      </c>
      <c r="O206" s="1">
        <f t="shared" si="111"/>
        <v>0.74862070051245577</v>
      </c>
      <c r="P206" s="1">
        <f t="shared" si="112"/>
        <v>2.7126164405764532</v>
      </c>
      <c r="Q206" s="1">
        <f t="shared" si="93"/>
        <v>0.8612363336649852</v>
      </c>
      <c r="R206" s="1">
        <f t="shared" si="94"/>
        <v>2.155271879316377</v>
      </c>
      <c r="S206" s="1">
        <f t="shared" si="113"/>
        <v>0.39959521670099352</v>
      </c>
      <c r="T206" s="1">
        <f t="shared" si="95"/>
        <v>0.29165271058224612</v>
      </c>
      <c r="U206" s="1">
        <f t="shared" si="96"/>
        <v>1.8473758965568945</v>
      </c>
      <c r="V206" s="1">
        <f t="shared" si="114"/>
        <v>0.15787404779169367</v>
      </c>
      <c r="W206" s="1">
        <f t="shared" si="115"/>
        <v>7.9919043340198712E-2</v>
      </c>
      <c r="X206" s="1">
        <f t="shared" si="97"/>
        <v>3.1574809558338739E-2</v>
      </c>
      <c r="Y206" s="1">
        <f t="shared" si="98"/>
        <v>0.66276066211410312</v>
      </c>
      <c r="Z206" s="2">
        <f t="shared" si="99"/>
        <v>0.21610028924784364</v>
      </c>
      <c r="AA206" s="2">
        <f t="shared" si="116"/>
        <v>1.3883636410407005</v>
      </c>
      <c r="AB206" s="2">
        <f t="shared" si="100"/>
        <v>1.6200861143291632</v>
      </c>
      <c r="AC206" s="2">
        <f t="shared" si="101"/>
        <v>0.18522881935529456</v>
      </c>
      <c r="AD206" s="2">
        <f t="shared" si="117"/>
        <v>0.86113675826065028</v>
      </c>
      <c r="AE206" s="1">
        <f t="shared" si="118"/>
        <v>5.5534545641628033E-2</v>
      </c>
      <c r="AF206" s="1">
        <f t="shared" si="119"/>
        <v>3.4445470330426019E-2</v>
      </c>
      <c r="AG206" s="1">
        <f t="shared" si="102"/>
        <v>-13.807572801786606</v>
      </c>
      <c r="AH206" s="1">
        <f t="shared" si="103"/>
        <v>-5.8609669273391036</v>
      </c>
      <c r="AI206" s="1">
        <f t="shared" si="104"/>
        <v>8.1712778950499469</v>
      </c>
      <c r="AJ206" s="1">
        <f t="shared" si="105"/>
        <v>14.557899888578159</v>
      </c>
      <c r="AK206" s="1">
        <f t="shared" si="106"/>
        <v>-0.5171391083159893</v>
      </c>
      <c r="AL206" s="1">
        <f t="shared" si="107"/>
        <v>15.313649296797312</v>
      </c>
    </row>
    <row r="207" spans="1:38" x14ac:dyDescent="0.3">
      <c r="A207" s="1">
        <v>40</v>
      </c>
      <c r="B207" s="1">
        <v>15</v>
      </c>
      <c r="C207" s="1">
        <v>30</v>
      </c>
      <c r="D207" s="1">
        <v>35</v>
      </c>
      <c r="E207" s="1">
        <v>25</v>
      </c>
      <c r="F207" s="1">
        <f t="shared" si="108"/>
        <v>0.26166666666666666</v>
      </c>
      <c r="G207" s="1">
        <v>204</v>
      </c>
      <c r="H207" s="1">
        <f t="shared" si="109"/>
        <v>3.5604716740684323</v>
      </c>
      <c r="I207" s="1">
        <v>0.2</v>
      </c>
      <c r="J207" s="1">
        <v>0</v>
      </c>
      <c r="K207" s="1">
        <f t="shared" si="110"/>
        <v>-0.40673664307580021</v>
      </c>
      <c r="L207" s="1">
        <f t="shared" si="90"/>
        <v>-3.5802121243092673</v>
      </c>
      <c r="M207" s="1">
        <f t="shared" si="91"/>
        <v>2.8847272768568013</v>
      </c>
      <c r="N207" s="1">
        <f t="shared" si="92"/>
        <v>-3.0916709992105913</v>
      </c>
      <c r="O207" s="1">
        <f t="shared" si="111"/>
        <v>0.7556354168373467</v>
      </c>
      <c r="P207" s="1">
        <f t="shared" si="112"/>
        <v>2.7153296336649886</v>
      </c>
      <c r="Q207" s="1">
        <f t="shared" si="93"/>
        <v>0.87274294483656989</v>
      </c>
      <c r="R207" s="1">
        <f t="shared" si="94"/>
        <v>2.1590975174896547</v>
      </c>
      <c r="S207" s="1">
        <f t="shared" si="113"/>
        <v>0.40421654777839444</v>
      </c>
      <c r="T207" s="1">
        <f t="shared" si="95"/>
        <v>0.28322350348757425</v>
      </c>
      <c r="U207" s="1">
        <f t="shared" si="96"/>
        <v>1.8506550149911332</v>
      </c>
      <c r="V207" s="1">
        <f t="shared" si="114"/>
        <v>0.15303960013797127</v>
      </c>
      <c r="W207" s="1">
        <f t="shared" si="115"/>
        <v>8.0843309555678894E-2</v>
      </c>
      <c r="X207" s="1">
        <f t="shared" si="97"/>
        <v>3.0607920027594257E-2</v>
      </c>
      <c r="Y207" s="1">
        <f t="shared" si="98"/>
        <v>0.65574147785798731</v>
      </c>
      <c r="Z207" s="2">
        <f t="shared" si="99"/>
        <v>0.22222309689511488</v>
      </c>
      <c r="AA207" s="2">
        <f t="shared" si="116"/>
        <v>1.3742061860346626</v>
      </c>
      <c r="AB207" s="2">
        <f t="shared" si="100"/>
        <v>1.6061160754698189</v>
      </c>
      <c r="AC207" s="2">
        <f t="shared" si="101"/>
        <v>0.19047694019581279</v>
      </c>
      <c r="AD207" s="2">
        <f t="shared" si="117"/>
        <v>0.85211211594415015</v>
      </c>
      <c r="AE207" s="1">
        <f t="shared" si="118"/>
        <v>5.4968247441386515E-2</v>
      </c>
      <c r="AF207" s="1">
        <f t="shared" si="119"/>
        <v>3.4084484637766012E-2</v>
      </c>
      <c r="AG207" s="1">
        <f t="shared" si="102"/>
        <v>-13.703181864639014</v>
      </c>
      <c r="AH207" s="1">
        <f t="shared" si="103"/>
        <v>-6.1010496461370032</v>
      </c>
      <c r="AI207" s="1">
        <f t="shared" si="104"/>
        <v>8.1318967023212601</v>
      </c>
      <c r="AJ207" s="1">
        <f t="shared" si="105"/>
        <v>14.471488942347209</v>
      </c>
      <c r="AK207" s="1">
        <f t="shared" si="106"/>
        <v>-0.56160786396756635</v>
      </c>
      <c r="AL207" s="1">
        <f t="shared" si="107"/>
        <v>15.166273476082122</v>
      </c>
    </row>
    <row r="208" spans="1:38" x14ac:dyDescent="0.3">
      <c r="A208" s="1">
        <v>40</v>
      </c>
      <c r="B208" s="1">
        <v>15</v>
      </c>
      <c r="C208" s="1">
        <v>30</v>
      </c>
      <c r="D208" s="1">
        <v>35</v>
      </c>
      <c r="E208" s="1">
        <v>25</v>
      </c>
      <c r="F208" s="1">
        <f t="shared" si="108"/>
        <v>0.26166666666666666</v>
      </c>
      <c r="G208" s="1">
        <v>205</v>
      </c>
      <c r="H208" s="1">
        <f t="shared" si="109"/>
        <v>3.5779249665883754</v>
      </c>
      <c r="I208" s="1">
        <v>0.2</v>
      </c>
      <c r="J208" s="1">
        <v>0</v>
      </c>
      <c r="K208" s="1">
        <f t="shared" si="110"/>
        <v>-0.42261826174069927</v>
      </c>
      <c r="L208" s="1">
        <f t="shared" si="90"/>
        <v>-3.5729744537033166</v>
      </c>
      <c r="M208" s="1">
        <f t="shared" si="91"/>
        <v>2.8750770493821998</v>
      </c>
      <c r="N208" s="1">
        <f t="shared" si="92"/>
        <v>-3.0833993756609335</v>
      </c>
      <c r="O208" s="1">
        <f t="shared" si="111"/>
        <v>0.76272997305764556</v>
      </c>
      <c r="P208" s="1">
        <f t="shared" si="112"/>
        <v>2.7179586951873729</v>
      </c>
      <c r="Q208" s="1">
        <f t="shared" si="93"/>
        <v>0.88412398277289206</v>
      </c>
      <c r="R208" s="1">
        <f t="shared" si="94"/>
        <v>2.1630267224629907</v>
      </c>
      <c r="S208" s="1">
        <f t="shared" si="113"/>
        <v>0.40874390204766387</v>
      </c>
      <c r="T208" s="1">
        <f t="shared" si="95"/>
        <v>0.27482825753025097</v>
      </c>
      <c r="U208" s="1">
        <f t="shared" si="96"/>
        <v>1.8540229049682775</v>
      </c>
      <c r="V208" s="1">
        <f t="shared" si="114"/>
        <v>0.14823347478274726</v>
      </c>
      <c r="W208" s="1">
        <f t="shared" si="115"/>
        <v>8.1748780409532776E-2</v>
      </c>
      <c r="X208" s="1">
        <f t="shared" si="97"/>
        <v>2.9646694956549452E-2</v>
      </c>
      <c r="Y208" s="1">
        <f t="shared" si="98"/>
        <v>0.64837052798040429</v>
      </c>
      <c r="Z208" s="2">
        <f t="shared" si="99"/>
        <v>0.22796669602427966</v>
      </c>
      <c r="AA208" s="2">
        <f t="shared" si="116"/>
        <v>1.3593642548679405</v>
      </c>
      <c r="AB208" s="2">
        <f t="shared" si="100"/>
        <v>1.5915264948822323</v>
      </c>
      <c r="AC208" s="2">
        <f t="shared" si="101"/>
        <v>0.195400025163668</v>
      </c>
      <c r="AD208" s="2">
        <f t="shared" si="117"/>
        <v>0.84279523515720611</v>
      </c>
      <c r="AE208" s="1">
        <f t="shared" si="118"/>
        <v>5.4374570194717635E-2</v>
      </c>
      <c r="AF208" s="1">
        <f t="shared" si="119"/>
        <v>3.3711809406288248E-2</v>
      </c>
      <c r="AG208" s="1">
        <f t="shared" si="102"/>
        <v>-13.594616805549752</v>
      </c>
      <c r="AH208" s="1">
        <f t="shared" si="103"/>
        <v>-6.3392739261104891</v>
      </c>
      <c r="AI208" s="1">
        <f t="shared" si="104"/>
        <v>8.0939604469362969</v>
      </c>
      <c r="AJ208" s="1">
        <f t="shared" si="105"/>
        <v>14.387655821513611</v>
      </c>
      <c r="AK208" s="1">
        <f t="shared" si="106"/>
        <v>-0.60425448295578299</v>
      </c>
      <c r="AL208" s="1">
        <f t="shared" si="107"/>
        <v>15.020746830614701</v>
      </c>
    </row>
    <row r="209" spans="1:38" x14ac:dyDescent="0.3">
      <c r="A209" s="1">
        <v>40</v>
      </c>
      <c r="B209" s="1">
        <v>15</v>
      </c>
      <c r="C209" s="1">
        <v>30</v>
      </c>
      <c r="D209" s="1">
        <v>35</v>
      </c>
      <c r="E209" s="1">
        <v>25</v>
      </c>
      <c r="F209" s="1">
        <f t="shared" si="108"/>
        <v>0.26166666666666666</v>
      </c>
      <c r="G209" s="1">
        <v>206</v>
      </c>
      <c r="H209" s="1">
        <f t="shared" si="109"/>
        <v>3.595378259108319</v>
      </c>
      <c r="I209" s="1">
        <v>0.2</v>
      </c>
      <c r="J209" s="1">
        <v>0</v>
      </c>
      <c r="K209" s="1">
        <f t="shared" si="110"/>
        <v>-0.43837114678907746</v>
      </c>
      <c r="L209" s="1">
        <f t="shared" si="90"/>
        <v>-3.5654607129658333</v>
      </c>
      <c r="M209" s="1">
        <f t="shared" si="91"/>
        <v>2.8650587283988891</v>
      </c>
      <c r="N209" s="1">
        <f t="shared" si="92"/>
        <v>-3.0748122433895242</v>
      </c>
      <c r="O209" s="1">
        <f t="shared" si="111"/>
        <v>0.76990271393170739</v>
      </c>
      <c r="P209" s="1">
        <f t="shared" si="112"/>
        <v>2.7205041293093073</v>
      </c>
      <c r="Q209" s="1">
        <f t="shared" si="93"/>
        <v>0.89537328271143246</v>
      </c>
      <c r="R209" s="1">
        <f t="shared" si="94"/>
        <v>2.16705280066392</v>
      </c>
      <c r="S209" s="1">
        <f t="shared" si="113"/>
        <v>0.41317557303500724</v>
      </c>
      <c r="T209" s="1">
        <f t="shared" si="95"/>
        <v>0.26646721742228219</v>
      </c>
      <c r="U209" s="1">
        <f t="shared" si="96"/>
        <v>1.8574738291405035</v>
      </c>
      <c r="V209" s="1">
        <f t="shared" si="114"/>
        <v>0.14345678159330125</v>
      </c>
      <c r="W209" s="1">
        <f t="shared" si="115"/>
        <v>8.2635114607001459E-2</v>
      </c>
      <c r="X209" s="1">
        <f t="shared" si="97"/>
        <v>2.8691356318660252E-2</v>
      </c>
      <c r="Y209" s="1">
        <f t="shared" si="98"/>
        <v>0.64064496871998622</v>
      </c>
      <c r="Z209" s="2">
        <f t="shared" si="99"/>
        <v>0.23332259474984784</v>
      </c>
      <c r="AA209" s="2">
        <f t="shared" si="116"/>
        <v>1.3438256186404727</v>
      </c>
      <c r="AB209" s="2">
        <f t="shared" si="100"/>
        <v>1.5763174546733216</v>
      </c>
      <c r="AC209" s="2">
        <f t="shared" si="101"/>
        <v>0.19999079549986909</v>
      </c>
      <c r="AD209" s="2">
        <f t="shared" si="117"/>
        <v>0.83318935347732448</v>
      </c>
      <c r="AE209" s="1">
        <f t="shared" si="118"/>
        <v>5.3753024745618917E-2</v>
      </c>
      <c r="AF209" s="1">
        <f t="shared" si="119"/>
        <v>3.3327574139092986E-2</v>
      </c>
      <c r="AG209" s="1">
        <f t="shared" si="102"/>
        <v>-13.481910694487503</v>
      </c>
      <c r="AH209" s="1">
        <f t="shared" si="103"/>
        <v>-6.5755672018361615</v>
      </c>
      <c r="AI209" s="1">
        <f t="shared" si="104"/>
        <v>8.0574410197277331</v>
      </c>
      <c r="AJ209" s="1">
        <f t="shared" si="105"/>
        <v>14.306394576965493</v>
      </c>
      <c r="AK209" s="1">
        <f t="shared" si="106"/>
        <v>-0.64509111614269798</v>
      </c>
      <c r="AL209" s="1">
        <f t="shared" si="107"/>
        <v>14.877079793651912</v>
      </c>
    </row>
    <row r="210" spans="1:38" x14ac:dyDescent="0.3">
      <c r="A210" s="1">
        <v>40</v>
      </c>
      <c r="B210" s="1">
        <v>15</v>
      </c>
      <c r="C210" s="1">
        <v>30</v>
      </c>
      <c r="D210" s="1">
        <v>35</v>
      </c>
      <c r="E210" s="1">
        <v>25</v>
      </c>
      <c r="F210" s="1">
        <f t="shared" si="108"/>
        <v>0.26166666666666666</v>
      </c>
      <c r="G210" s="1">
        <v>207</v>
      </c>
      <c r="H210" s="1">
        <f t="shared" si="109"/>
        <v>3.6128315516282621</v>
      </c>
      <c r="I210" s="1">
        <v>0.2</v>
      </c>
      <c r="J210" s="1">
        <v>0</v>
      </c>
      <c r="K210" s="1">
        <f t="shared" si="110"/>
        <v>-0.45399049973954669</v>
      </c>
      <c r="L210" s="1">
        <f t="shared" si="90"/>
        <v>-3.5576731908550343</v>
      </c>
      <c r="M210" s="1">
        <f t="shared" si="91"/>
        <v>2.8546753655844905</v>
      </c>
      <c r="N210" s="1">
        <f t="shared" si="92"/>
        <v>-3.0659122181200393</v>
      </c>
      <c r="O210" s="1">
        <f t="shared" si="111"/>
        <v>0.7771519553013112</v>
      </c>
      <c r="P210" s="1">
        <f t="shared" si="112"/>
        <v>2.7229664585919333</v>
      </c>
      <c r="Q210" s="1">
        <f t="shared" si="93"/>
        <v>0.90648463312209682</v>
      </c>
      <c r="R210" s="1">
        <f t="shared" si="94"/>
        <v>2.171168916484266</v>
      </c>
      <c r="S210" s="1">
        <f t="shared" si="113"/>
        <v>0.41750995338950908</v>
      </c>
      <c r="T210" s="1">
        <f t="shared" si="95"/>
        <v>0.25814054297374367</v>
      </c>
      <c r="U210" s="1">
        <f t="shared" si="96"/>
        <v>1.8610019284150843</v>
      </c>
      <c r="V210" s="1">
        <f t="shared" si="114"/>
        <v>0.1387105187975749</v>
      </c>
      <c r="W210" s="1">
        <f t="shared" si="115"/>
        <v>8.3501990677901816E-2</v>
      </c>
      <c r="X210" s="1">
        <f t="shared" si="97"/>
        <v>2.7742103759514983E-2</v>
      </c>
      <c r="Y210" s="1">
        <f t="shared" si="98"/>
        <v>0.63256228458689712</v>
      </c>
      <c r="Z210" s="2">
        <f t="shared" si="99"/>
        <v>0.23828300868461061</v>
      </c>
      <c r="AA210" s="2">
        <f t="shared" si="116"/>
        <v>1.3275783872180642</v>
      </c>
      <c r="AB210" s="2">
        <f t="shared" si="100"/>
        <v>1.5604894144326185</v>
      </c>
      <c r="AC210" s="2">
        <f t="shared" si="101"/>
        <v>0.20424257887252367</v>
      </c>
      <c r="AD210" s="2">
        <f t="shared" si="117"/>
        <v>0.82329781445283823</v>
      </c>
      <c r="AE210" s="1">
        <f t="shared" si="118"/>
        <v>5.3103135488722579E-2</v>
      </c>
      <c r="AF210" s="1">
        <f t="shared" si="119"/>
        <v>3.2931912578113537E-2</v>
      </c>
      <c r="AG210" s="1">
        <f t="shared" si="102"/>
        <v>-13.365097862825518</v>
      </c>
      <c r="AH210" s="1">
        <f t="shared" si="103"/>
        <v>-6.8098574960932003</v>
      </c>
      <c r="AI210" s="1">
        <f t="shared" si="104"/>
        <v>8.0223108358940607</v>
      </c>
      <c r="AJ210" s="1">
        <f t="shared" si="105"/>
        <v>14.227698187824396</v>
      </c>
      <c r="AK210" s="1">
        <f t="shared" si="106"/>
        <v>-0.68412963406445115</v>
      </c>
      <c r="AL210" s="1">
        <f t="shared" si="107"/>
        <v>14.735282205963792</v>
      </c>
    </row>
    <row r="211" spans="1:38" x14ac:dyDescent="0.3">
      <c r="A211" s="1">
        <v>40</v>
      </c>
      <c r="B211" s="1">
        <v>15</v>
      </c>
      <c r="C211" s="1">
        <v>30</v>
      </c>
      <c r="D211" s="1">
        <v>35</v>
      </c>
      <c r="E211" s="1">
        <v>25</v>
      </c>
      <c r="F211" s="1">
        <f t="shared" si="108"/>
        <v>0.26166666666666666</v>
      </c>
      <c r="G211" s="1">
        <v>208</v>
      </c>
      <c r="H211" s="1">
        <f t="shared" si="109"/>
        <v>3.6302848441482056</v>
      </c>
      <c r="I211" s="1">
        <v>0.2</v>
      </c>
      <c r="J211" s="1">
        <v>0</v>
      </c>
      <c r="K211" s="1">
        <f t="shared" si="110"/>
        <v>-0.46947156278589086</v>
      </c>
      <c r="L211" s="1">
        <f t="shared" si="90"/>
        <v>-3.5496142595255935</v>
      </c>
      <c r="M211" s="1">
        <f t="shared" si="91"/>
        <v>2.8439301238119024</v>
      </c>
      <c r="N211" s="1">
        <f t="shared" si="92"/>
        <v>-3.0567020108863927</v>
      </c>
      <c r="O211" s="1">
        <f t="shared" si="111"/>
        <v>0.78447598580853606</v>
      </c>
      <c r="P211" s="1">
        <f t="shared" si="112"/>
        <v>2.7253462220512641</v>
      </c>
      <c r="Q211" s="1">
        <f t="shared" si="93"/>
        <v>0.91745178143001049</v>
      </c>
      <c r="R211" s="1">
        <f t="shared" si="94"/>
        <v>2.1753681046129345</v>
      </c>
      <c r="S211" s="1">
        <f t="shared" si="113"/>
        <v>0.42174553331205233</v>
      </c>
      <c r="T211" s="1">
        <f t="shared" si="95"/>
        <v>0.24984831232756222</v>
      </c>
      <c r="U211" s="1">
        <f t="shared" si="96"/>
        <v>1.8646012325253722</v>
      </c>
      <c r="V211" s="1">
        <f t="shared" si="114"/>
        <v>0.13399557394326803</v>
      </c>
      <c r="W211" s="1">
        <f t="shared" si="115"/>
        <v>8.4349106662410467E-2</v>
      </c>
      <c r="X211" s="1">
        <f t="shared" si="97"/>
        <v>2.6799114788653607E-2</v>
      </c>
      <c r="Y211" s="1">
        <f t="shared" si="98"/>
        <v>0.62412028747097348</v>
      </c>
      <c r="Z211" s="2">
        <f t="shared" si="99"/>
        <v>0.24284085883696827</v>
      </c>
      <c r="AA211" s="2">
        <f t="shared" si="116"/>
        <v>1.3106110371355797</v>
      </c>
      <c r="AB211" s="2">
        <f t="shared" si="100"/>
        <v>1.5440432096710364</v>
      </c>
      <c r="AC211" s="2">
        <f t="shared" si="101"/>
        <v>0.20814930757454392</v>
      </c>
      <c r="AD211" s="2">
        <f t="shared" si="117"/>
        <v>0.81312405960562983</v>
      </c>
      <c r="AE211" s="1">
        <f t="shared" si="118"/>
        <v>5.2424441485423197E-2</v>
      </c>
      <c r="AF211" s="1">
        <f t="shared" si="119"/>
        <v>3.2524962384225198E-2</v>
      </c>
      <c r="AG211" s="1">
        <f t="shared" si="102"/>
        <v>-13.244213892883904</v>
      </c>
      <c r="AH211" s="1">
        <f t="shared" si="103"/>
        <v>-7.0420734417883626</v>
      </c>
      <c r="AI211" s="1">
        <f t="shared" si="104"/>
        <v>7.9885428607616973</v>
      </c>
      <c r="AJ211" s="1">
        <f t="shared" si="105"/>
        <v>14.151558635807895</v>
      </c>
      <c r="AK211" s="1">
        <f t="shared" si="106"/>
        <v>-0.72138162491122415</v>
      </c>
      <c r="AL211" s="1">
        <f t="shared" si="107"/>
        <v>14.595363374716085</v>
      </c>
    </row>
    <row r="212" spans="1:38" x14ac:dyDescent="0.3">
      <c r="A212" s="1">
        <v>40</v>
      </c>
      <c r="B212" s="1">
        <v>15</v>
      </c>
      <c r="C212" s="1">
        <v>30</v>
      </c>
      <c r="D212" s="1">
        <v>35</v>
      </c>
      <c r="E212" s="1">
        <v>25</v>
      </c>
      <c r="F212" s="1">
        <f t="shared" si="108"/>
        <v>0.26166666666666666</v>
      </c>
      <c r="G212" s="1">
        <v>209</v>
      </c>
      <c r="H212" s="1">
        <f t="shared" si="109"/>
        <v>3.6477381366681487</v>
      </c>
      <c r="I212" s="1">
        <v>0.2</v>
      </c>
      <c r="J212" s="1">
        <v>0</v>
      </c>
      <c r="K212" s="1">
        <f t="shared" si="110"/>
        <v>-0.48480962024633695</v>
      </c>
      <c r="L212" s="1">
        <f t="shared" si="90"/>
        <v>-3.5412863738060625</v>
      </c>
      <c r="M212" s="1">
        <f t="shared" si="91"/>
        <v>2.8328262761858611</v>
      </c>
      <c r="N212" s="1">
        <f t="shared" si="92"/>
        <v>-3.0471844272069282</v>
      </c>
      <c r="O212" s="1">
        <f t="shared" si="111"/>
        <v>0.79187306858189155</v>
      </c>
      <c r="P212" s="1">
        <f t="shared" si="112"/>
        <v>2.7276439732370696</v>
      </c>
      <c r="Q212" s="1">
        <f t="shared" si="93"/>
        <v>0.92826843971592155</v>
      </c>
      <c r="R212" s="1">
        <f t="shared" si="94"/>
        <v>2.1796432823145251</v>
      </c>
      <c r="S212" s="1">
        <f t="shared" si="113"/>
        <v>0.42588089860750494</v>
      </c>
      <c r="T212" s="1">
        <f t="shared" si="95"/>
        <v>0.24159052518926205</v>
      </c>
      <c r="U212" s="1">
        <f t="shared" si="96"/>
        <v>1.8682656705553073</v>
      </c>
      <c r="V212" s="1">
        <f t="shared" si="114"/>
        <v>0.12931272516368283</v>
      </c>
      <c r="W212" s="1">
        <f t="shared" si="115"/>
        <v>8.5176179721500989E-2</v>
      </c>
      <c r="X212" s="1">
        <f t="shared" si="97"/>
        <v>2.5862545032736568E-2</v>
      </c>
      <c r="Y212" s="1">
        <f t="shared" si="98"/>
        <v>0.61531711497546981</v>
      </c>
      <c r="Z212" s="2">
        <f t="shared" si="99"/>
        <v>0.24698976752446078</v>
      </c>
      <c r="AA212" s="2">
        <f t="shared" si="116"/>
        <v>1.2929124404095322</v>
      </c>
      <c r="AB212" s="2">
        <f t="shared" si="100"/>
        <v>1.5269800495668553</v>
      </c>
      <c r="AC212" s="2">
        <f t="shared" si="101"/>
        <v>0.21170551502096663</v>
      </c>
      <c r="AD212" s="2">
        <f t="shared" si="117"/>
        <v>0.80267162006010828</v>
      </c>
      <c r="AE212" s="1">
        <f t="shared" si="118"/>
        <v>5.17164976163813E-2</v>
      </c>
      <c r="AF212" s="1">
        <f t="shared" si="119"/>
        <v>3.2106864802404336E-2</v>
      </c>
      <c r="AG212" s="1">
        <f t="shared" si="102"/>
        <v>-13.119295607090939</v>
      </c>
      <c r="AH212" s="1">
        <f t="shared" si="103"/>
        <v>-7.2721443036950539</v>
      </c>
      <c r="AI212" s="1">
        <f t="shared" si="104"/>
        <v>7.9561106335140863</v>
      </c>
      <c r="AJ212" s="1">
        <f t="shared" si="105"/>
        <v>14.07796697923429</v>
      </c>
      <c r="AK212" s="1">
        <f t="shared" si="106"/>
        <v>-0.75685839395222665</v>
      </c>
      <c r="AL212" s="1">
        <f t="shared" si="107"/>
        <v>14.457332131580674</v>
      </c>
    </row>
    <row r="213" spans="1:38" x14ac:dyDescent="0.3">
      <c r="A213" s="1">
        <v>40</v>
      </c>
      <c r="B213" s="1">
        <v>15</v>
      </c>
      <c r="C213" s="1">
        <v>30</v>
      </c>
      <c r="D213" s="1">
        <v>35</v>
      </c>
      <c r="E213" s="1">
        <v>25</v>
      </c>
      <c r="F213" s="1">
        <f t="shared" si="108"/>
        <v>0.26166666666666666</v>
      </c>
      <c r="G213" s="1">
        <v>210</v>
      </c>
      <c r="H213" s="1">
        <f t="shared" si="109"/>
        <v>3.6651914291880923</v>
      </c>
      <c r="I213" s="1">
        <v>0.2</v>
      </c>
      <c r="J213" s="1">
        <v>0</v>
      </c>
      <c r="K213" s="1">
        <f t="shared" si="110"/>
        <v>-0.50000000000000011</v>
      </c>
      <c r="L213" s="1">
        <f t="shared" si="90"/>
        <v>-3.5326920704511053</v>
      </c>
      <c r="M213" s="1">
        <f t="shared" si="91"/>
        <v>2.8213672050459184</v>
      </c>
      <c r="N213" s="1">
        <f t="shared" si="92"/>
        <v>-3.0373623662298344</v>
      </c>
      <c r="O213" s="1">
        <f t="shared" si="111"/>
        <v>0.79934144288536413</v>
      </c>
      <c r="P213" s="1">
        <f t="shared" si="112"/>
        <v>2.7298602783363548</v>
      </c>
      <c r="Q213" s="1">
        <f t="shared" si="93"/>
        <v>0.93892829038110892</v>
      </c>
      <c r="R213" s="1">
        <f t="shared" si="94"/>
        <v>2.1839872616202451</v>
      </c>
      <c r="S213" s="1">
        <f t="shared" si="113"/>
        <v>0.42991472838744565</v>
      </c>
      <c r="T213" s="1">
        <f t="shared" si="95"/>
        <v>0.2333671060409509</v>
      </c>
      <c r="U213" s="1">
        <f t="shared" si="96"/>
        <v>1.8719890813887827</v>
      </c>
      <c r="V213" s="1">
        <f t="shared" si="114"/>
        <v>0.1246626427264317</v>
      </c>
      <c r="W213" s="1">
        <f t="shared" si="115"/>
        <v>8.5982945677489139E-2</v>
      </c>
      <c r="X213" s="1">
        <f t="shared" si="97"/>
        <v>2.4932528545286339E-2</v>
      </c>
      <c r="Y213" s="1">
        <f t="shared" si="98"/>
        <v>0.60615122802325971</v>
      </c>
      <c r="Z213" s="2">
        <f t="shared" si="99"/>
        <v>0.25072405243382412</v>
      </c>
      <c r="AA213" s="2">
        <f t="shared" si="116"/>
        <v>1.274471894134398</v>
      </c>
      <c r="AB213" s="2">
        <f t="shared" si="100"/>
        <v>1.5093015140592951</v>
      </c>
      <c r="AC213" s="2">
        <f t="shared" si="101"/>
        <v>0.21490633065756343</v>
      </c>
      <c r="AD213" s="2">
        <f t="shared" si="117"/>
        <v>0.79194410783691349</v>
      </c>
      <c r="AE213" s="1">
        <f t="shared" si="118"/>
        <v>5.0978875765375929E-2</v>
      </c>
      <c r="AF213" s="1">
        <f t="shared" si="119"/>
        <v>3.1677764313476547E-2</v>
      </c>
      <c r="AG213" s="1">
        <f t="shared" si="102"/>
        <v>-12.990381056766578</v>
      </c>
      <c r="AH213" s="1">
        <f t="shared" si="103"/>
        <v>-7.5000000000000018</v>
      </c>
      <c r="AI213" s="1">
        <f t="shared" si="104"/>
        <v>7.9249882889466932</v>
      </c>
      <c r="AJ213" s="1">
        <f t="shared" si="105"/>
        <v>14.006913426440294</v>
      </c>
      <c r="AK213" s="1">
        <f t="shared" si="106"/>
        <v>-0.79057096430810425</v>
      </c>
      <c r="AL213" s="1">
        <f t="shared" si="107"/>
        <v>14.321196889903822</v>
      </c>
    </row>
    <row r="214" spans="1:38" x14ac:dyDescent="0.3">
      <c r="A214" s="1">
        <v>40</v>
      </c>
      <c r="B214" s="1">
        <v>15</v>
      </c>
      <c r="C214" s="1">
        <v>30</v>
      </c>
      <c r="D214" s="1">
        <v>35</v>
      </c>
      <c r="E214" s="1">
        <v>25</v>
      </c>
      <c r="F214" s="1">
        <f t="shared" si="108"/>
        <v>0.26166666666666666</v>
      </c>
      <c r="G214" s="1">
        <v>211</v>
      </c>
      <c r="H214" s="1">
        <f t="shared" si="109"/>
        <v>3.6826447217080354</v>
      </c>
      <c r="I214" s="1">
        <v>0.2</v>
      </c>
      <c r="J214" s="1">
        <v>0</v>
      </c>
      <c r="K214" s="1">
        <f t="shared" si="110"/>
        <v>-0.51503807491005416</v>
      </c>
      <c r="L214" s="1">
        <f t="shared" si="90"/>
        <v>-3.5238339673687786</v>
      </c>
      <c r="M214" s="1">
        <f t="shared" si="91"/>
        <v>2.8095564009361498</v>
      </c>
      <c r="N214" s="1">
        <f t="shared" si="92"/>
        <v>-3.0272388198500328</v>
      </c>
      <c r="O214" s="1">
        <f t="shared" si="111"/>
        <v>0.80687932572451893</v>
      </c>
      <c r="P214" s="1">
        <f t="shared" si="112"/>
        <v>2.7319957143061604</v>
      </c>
      <c r="Q214" s="1">
        <f t="shared" si="93"/>
        <v>0.94942499176450923</v>
      </c>
      <c r="R214" s="1">
        <f t="shared" si="94"/>
        <v>2.1883927613999621</v>
      </c>
      <c r="S214" s="1">
        <f t="shared" si="113"/>
        <v>0.43384579245141608</v>
      </c>
      <c r="T214" s="1">
        <f t="shared" si="95"/>
        <v>0.22517790732951792</v>
      </c>
      <c r="U214" s="1">
        <f t="shared" si="96"/>
        <v>1.875765224057111</v>
      </c>
      <c r="V214" s="1">
        <f t="shared" si="114"/>
        <v>0.12004589084047439</v>
      </c>
      <c r="W214" s="1">
        <f t="shared" si="115"/>
        <v>8.6769158490283216E-2</v>
      </c>
      <c r="X214" s="1">
        <f t="shared" si="97"/>
        <v>2.4009178168094877E-2</v>
      </c>
      <c r="Y214" s="1">
        <f t="shared" si="98"/>
        <v>0.59662140778411321</v>
      </c>
      <c r="Z214" s="2">
        <f t="shared" si="99"/>
        <v>0.25403871896227181</v>
      </c>
      <c r="AA214" s="2">
        <f t="shared" si="116"/>
        <v>1.2552791507262506</v>
      </c>
      <c r="AB214" s="2">
        <f t="shared" si="100"/>
        <v>1.4910095503316538</v>
      </c>
      <c r="AC214" s="2">
        <f t="shared" si="101"/>
        <v>0.21774747339623268</v>
      </c>
      <c r="AD214" s="2">
        <f t="shared" si="117"/>
        <v>0.7809452068533177</v>
      </c>
      <c r="AE214" s="1">
        <f t="shared" si="118"/>
        <v>5.0211166029050035E-2</v>
      </c>
      <c r="AF214" s="1">
        <f t="shared" si="119"/>
        <v>3.1237808274132715E-2</v>
      </c>
      <c r="AG214" s="1">
        <f t="shared" si="102"/>
        <v>-12.857509510531685</v>
      </c>
      <c r="AH214" s="1">
        <f t="shared" si="103"/>
        <v>-7.7255711236508127</v>
      </c>
      <c r="AI214" s="1">
        <f t="shared" si="104"/>
        <v>7.8951505773132737</v>
      </c>
      <c r="AJ214" s="1">
        <f t="shared" si="105"/>
        <v>13.938387408398851</v>
      </c>
      <c r="AK214" s="1">
        <f t="shared" si="106"/>
        <v>-0.82253007897141472</v>
      </c>
      <c r="AL214" s="1">
        <f t="shared" si="107"/>
        <v>14.186965700777375</v>
      </c>
    </row>
    <row r="215" spans="1:38" x14ac:dyDescent="0.3">
      <c r="A215" s="1">
        <v>40</v>
      </c>
      <c r="B215" s="1">
        <v>15</v>
      </c>
      <c r="C215" s="1">
        <v>30</v>
      </c>
      <c r="D215" s="1">
        <v>35</v>
      </c>
      <c r="E215" s="1">
        <v>25</v>
      </c>
      <c r="F215" s="1">
        <f t="shared" si="108"/>
        <v>0.26166666666666666</v>
      </c>
      <c r="G215" s="1">
        <v>212</v>
      </c>
      <c r="H215" s="1">
        <f t="shared" si="109"/>
        <v>3.7000980142279785</v>
      </c>
      <c r="I215" s="1">
        <v>0.2</v>
      </c>
      <c r="J215" s="1">
        <v>0</v>
      </c>
      <c r="K215" s="1">
        <f t="shared" si="110"/>
        <v>-0.52991926423320479</v>
      </c>
      <c r="L215" s="1">
        <f t="shared" si="90"/>
        <v>-3.5147147628230924</v>
      </c>
      <c r="M215" s="1">
        <f t="shared" si="91"/>
        <v>2.7973974615419017</v>
      </c>
      <c r="N215" s="1">
        <f t="shared" si="92"/>
        <v>-3.0168168717978201</v>
      </c>
      <c r="O215" s="1">
        <f t="shared" si="111"/>
        <v>0.81448491340429896</v>
      </c>
      <c r="P215" s="1">
        <f t="shared" si="112"/>
        <v>2.7340508670399752</v>
      </c>
      <c r="Q215" s="1">
        <f t="shared" si="93"/>
        <v>0.95975218370065352</v>
      </c>
      <c r="R215" s="1">
        <f t="shared" si="94"/>
        <v>2.1928524192865724</v>
      </c>
      <c r="S215" s="1">
        <f t="shared" si="113"/>
        <v>0.43767294837511295</v>
      </c>
      <c r="T215" s="1">
        <f t="shared" si="95"/>
        <v>0.21702271261975492</v>
      </c>
      <c r="U215" s="1">
        <f t="shared" si="96"/>
        <v>1.8795877879599199</v>
      </c>
      <c r="V215" s="1">
        <f t="shared" si="114"/>
        <v>0.11546292969657382</v>
      </c>
      <c r="W215" s="1">
        <f t="shared" si="115"/>
        <v>8.7534589675022589E-2</v>
      </c>
      <c r="X215" s="1">
        <f t="shared" si="97"/>
        <v>2.3092585939314764E-2</v>
      </c>
      <c r="Y215" s="1">
        <f t="shared" si="98"/>
        <v>0.5867267519729209</v>
      </c>
      <c r="Z215" s="2">
        <f t="shared" si="99"/>
        <v>0.25692945097763609</v>
      </c>
      <c r="AA215" s="2">
        <f t="shared" si="116"/>
        <v>1.2353244486683725</v>
      </c>
      <c r="AB215" s="2">
        <f t="shared" si="100"/>
        <v>1.4721064687269907</v>
      </c>
      <c r="AC215" s="2">
        <f t="shared" si="101"/>
        <v>0.22022524369511637</v>
      </c>
      <c r="AD215" s="2">
        <f t="shared" si="117"/>
        <v>0.76967866367498416</v>
      </c>
      <c r="AE215" s="1">
        <f t="shared" si="118"/>
        <v>4.941297794673491E-2</v>
      </c>
      <c r="AF215" s="1">
        <f t="shared" si="119"/>
        <v>3.0787146546999374E-2</v>
      </c>
      <c r="AG215" s="1">
        <f t="shared" si="102"/>
        <v>-12.720721442346392</v>
      </c>
      <c r="AH215" s="1">
        <f t="shared" si="103"/>
        <v>-7.948788963498072</v>
      </c>
      <c r="AI215" s="1">
        <f t="shared" si="104"/>
        <v>7.866572882334772</v>
      </c>
      <c r="AJ215" s="1">
        <f t="shared" si="105"/>
        <v>13.872377650341596</v>
      </c>
      <c r="AK215" s="1">
        <f t="shared" si="106"/>
        <v>-0.85274620397487944</v>
      </c>
      <c r="AL215" s="1">
        <f t="shared" si="107"/>
        <v>14.054646307872641</v>
      </c>
    </row>
    <row r="216" spans="1:38" x14ac:dyDescent="0.3">
      <c r="A216" s="1">
        <v>40</v>
      </c>
      <c r="B216" s="1">
        <v>15</v>
      </c>
      <c r="C216" s="1">
        <v>30</v>
      </c>
      <c r="D216" s="1">
        <v>35</v>
      </c>
      <c r="E216" s="1">
        <v>25</v>
      </c>
      <c r="F216" s="1">
        <f t="shared" si="108"/>
        <v>0.26166666666666666</v>
      </c>
      <c r="G216" s="1">
        <v>213</v>
      </c>
      <c r="H216" s="1">
        <f t="shared" si="109"/>
        <v>3.717551306747922</v>
      </c>
      <c r="I216" s="1">
        <v>0.2</v>
      </c>
      <c r="J216" s="1">
        <v>0</v>
      </c>
      <c r="K216" s="1">
        <f t="shared" si="110"/>
        <v>-0.54463903501502708</v>
      </c>
      <c r="L216" s="1">
        <f t="shared" si="90"/>
        <v>-3.5053372346120906</v>
      </c>
      <c r="M216" s="1">
        <f t="shared" si="91"/>
        <v>2.784894090593899</v>
      </c>
      <c r="N216" s="1">
        <f t="shared" si="92"/>
        <v>-3.0060996966995321</v>
      </c>
      <c r="O216" s="1">
        <f t="shared" si="111"/>
        <v>0.82215638303365435</v>
      </c>
      <c r="P216" s="1">
        <f t="shared" si="112"/>
        <v>2.7360263295716161</v>
      </c>
      <c r="Q216" s="1">
        <f t="shared" si="93"/>
        <v>0.96990349300787493</v>
      </c>
      <c r="R216" s="1">
        <f t="shared" si="94"/>
        <v>2.197358803426336</v>
      </c>
      <c r="S216" s="1">
        <f t="shared" si="113"/>
        <v>0.44139513833403393</v>
      </c>
      <c r="T216" s="1">
        <f t="shared" si="95"/>
        <v>0.20890123970386199</v>
      </c>
      <c r="U216" s="1">
        <f t="shared" si="96"/>
        <v>1.8834504029368595</v>
      </c>
      <c r="V216" s="1">
        <f t="shared" si="114"/>
        <v>0.11091411771614629</v>
      </c>
      <c r="W216" s="1">
        <f t="shared" si="115"/>
        <v>8.8279027666806786E-2</v>
      </c>
      <c r="X216" s="1">
        <f t="shared" si="97"/>
        <v>2.2182823543229258E-2</v>
      </c>
      <c r="Y216" s="1">
        <f t="shared" si="98"/>
        <v>0.57646667056944556</v>
      </c>
      <c r="Z216" s="2">
        <f t="shared" si="99"/>
        <v>0.25939260013642029</v>
      </c>
      <c r="AA216" s="2">
        <f t="shared" si="116"/>
        <v>1.214598543606459</v>
      </c>
      <c r="AB216" s="2">
        <f t="shared" si="100"/>
        <v>1.4525949381400094</v>
      </c>
      <c r="AC216" s="2">
        <f t="shared" si="101"/>
        <v>0.22233651440264629</v>
      </c>
      <c r="AD216" s="2">
        <f t="shared" si="117"/>
        <v>0.75814827806582086</v>
      </c>
      <c r="AE216" s="1">
        <f t="shared" si="118"/>
        <v>4.8583941744258369E-2</v>
      </c>
      <c r="AF216" s="1">
        <f t="shared" si="119"/>
        <v>3.0325931122632842E-2</v>
      </c>
      <c r="AG216" s="1">
        <f t="shared" si="102"/>
        <v>-12.58005851918136</v>
      </c>
      <c r="AH216" s="1">
        <f t="shared" si="103"/>
        <v>-8.1695855252254059</v>
      </c>
      <c r="AI216" s="1">
        <f t="shared" si="104"/>
        <v>7.8392312374472937</v>
      </c>
      <c r="AJ216" s="1">
        <f t="shared" si="105"/>
        <v>13.808872242207686</v>
      </c>
      <c r="AK216" s="1">
        <f t="shared" si="106"/>
        <v>-0.88122953260693748</v>
      </c>
      <c r="AL216" s="1">
        <f t="shared" si="107"/>
        <v>13.924246200912235</v>
      </c>
    </row>
    <row r="217" spans="1:38" x14ac:dyDescent="0.3">
      <c r="A217" s="1">
        <v>40</v>
      </c>
      <c r="B217" s="1">
        <v>15</v>
      </c>
      <c r="C217" s="1">
        <v>30</v>
      </c>
      <c r="D217" s="1">
        <v>35</v>
      </c>
      <c r="E217" s="1">
        <v>25</v>
      </c>
      <c r="F217" s="1">
        <f t="shared" si="108"/>
        <v>0.26166666666666666</v>
      </c>
      <c r="G217" s="1">
        <v>214</v>
      </c>
      <c r="H217" s="1">
        <f t="shared" si="109"/>
        <v>3.7350045992678651</v>
      </c>
      <c r="I217" s="1">
        <v>0.2</v>
      </c>
      <c r="J217" s="1">
        <v>0</v>
      </c>
      <c r="K217" s="1">
        <f t="shared" si="110"/>
        <v>-0.55919290347074668</v>
      </c>
      <c r="L217" s="1">
        <f t="shared" si="90"/>
        <v>-3.4957042392217081</v>
      </c>
      <c r="M217" s="1">
        <f t="shared" si="91"/>
        <v>2.7720500967400561</v>
      </c>
      <c r="N217" s="1">
        <f t="shared" si="92"/>
        <v>-2.9950905591105239</v>
      </c>
      <c r="O217" s="1">
        <f t="shared" si="111"/>
        <v>0.82989189397262775</v>
      </c>
      <c r="P217" s="1">
        <f t="shared" si="112"/>
        <v>2.7379227003199946</v>
      </c>
      <c r="Q217" s="1">
        <f t="shared" si="93"/>
        <v>0.97987253889713233</v>
      </c>
      <c r="R217" s="1">
        <f t="shared" si="94"/>
        <v>2.2019044240311869</v>
      </c>
      <c r="S217" s="1">
        <f t="shared" si="113"/>
        <v>0.44501138569094123</v>
      </c>
      <c r="T217" s="1">
        <f t="shared" si="95"/>
        <v>0.20081314365954572</v>
      </c>
      <c r="U217" s="1">
        <f t="shared" si="96"/>
        <v>1.8873466491695883</v>
      </c>
      <c r="V217" s="1">
        <f t="shared" si="114"/>
        <v>0.10639971398359771</v>
      </c>
      <c r="W217" s="1">
        <f t="shared" si="115"/>
        <v>8.9002277138188257E-2</v>
      </c>
      <c r="X217" s="1">
        <f t="shared" si="97"/>
        <v>2.1279942796719544E-2</v>
      </c>
      <c r="Y217" s="1">
        <f t="shared" si="98"/>
        <v>0.56584088101043362</v>
      </c>
      <c r="Z217" s="2">
        <f t="shared" si="99"/>
        <v>0.26142517389896669</v>
      </c>
      <c r="AA217" s="2">
        <f t="shared" si="116"/>
        <v>1.1930927396358</v>
      </c>
      <c r="AB217" s="2">
        <f t="shared" si="100"/>
        <v>1.4324779809289909</v>
      </c>
      <c r="AC217" s="2">
        <f t="shared" si="101"/>
        <v>0.22407872048482874</v>
      </c>
      <c r="AD217" s="2">
        <f t="shared" si="117"/>
        <v>0.74635789338401548</v>
      </c>
      <c r="AE217" s="1">
        <f t="shared" si="118"/>
        <v>4.7723709585432011E-2</v>
      </c>
      <c r="AF217" s="1">
        <f t="shared" si="119"/>
        <v>2.9854315735360626E-2</v>
      </c>
      <c r="AG217" s="1">
        <f t="shared" si="102"/>
        <v>-12.435563588325628</v>
      </c>
      <c r="AH217" s="1">
        <f t="shared" si="103"/>
        <v>-8.3878935520612004</v>
      </c>
      <c r="AI217" s="1">
        <f t="shared" si="104"/>
        <v>7.8131023403696247</v>
      </c>
      <c r="AJ217" s="1">
        <f t="shared" si="105"/>
        <v>13.747858707758109</v>
      </c>
      <c r="AK217" s="1">
        <f t="shared" si="106"/>
        <v>-0.90798999057422058</v>
      </c>
      <c r="AL217" s="1">
        <f t="shared" si="107"/>
        <v>13.795772667669581</v>
      </c>
    </row>
    <row r="218" spans="1:38" x14ac:dyDescent="0.3">
      <c r="A218" s="1">
        <v>40</v>
      </c>
      <c r="B218" s="1">
        <v>15</v>
      </c>
      <c r="C218" s="1">
        <v>30</v>
      </c>
      <c r="D218" s="1">
        <v>35</v>
      </c>
      <c r="E218" s="1">
        <v>25</v>
      </c>
      <c r="F218" s="1">
        <f t="shared" si="108"/>
        <v>0.26166666666666666</v>
      </c>
      <c r="G218" s="1">
        <v>215</v>
      </c>
      <c r="H218" s="1">
        <f t="shared" si="109"/>
        <v>3.7524578917878086</v>
      </c>
      <c r="I218" s="1">
        <v>0.2</v>
      </c>
      <c r="J218" s="1">
        <v>0</v>
      </c>
      <c r="K218" s="1">
        <f t="shared" si="110"/>
        <v>-0.57357643635104616</v>
      </c>
      <c r="L218" s="1">
        <f t="shared" si="90"/>
        <v>-3.4858187109556584</v>
      </c>
      <c r="M218" s="1">
        <f t="shared" si="91"/>
        <v>2.7588693923853223</v>
      </c>
      <c r="N218" s="1">
        <f t="shared" si="92"/>
        <v>-2.9837928125207522</v>
      </c>
      <c r="O218" s="1">
        <f t="shared" si="111"/>
        <v>0.83768958921802872</v>
      </c>
      <c r="P218" s="1">
        <f t="shared" si="112"/>
        <v>2.7397405813777591</v>
      </c>
      <c r="Q218" s="1">
        <f t="shared" si="93"/>
        <v>0.98965293829268486</v>
      </c>
      <c r="R218" s="1">
        <f t="shared" si="94"/>
        <v>2.2064817447115166</v>
      </c>
      <c r="S218" s="1">
        <f t="shared" si="113"/>
        <v>0.44852079137508372</v>
      </c>
      <c r="T218" s="1">
        <f t="shared" si="95"/>
        <v>0.19275801984967711</v>
      </c>
      <c r="U218" s="1">
        <f t="shared" si="96"/>
        <v>1.8912700668955855</v>
      </c>
      <c r="V218" s="1">
        <f t="shared" si="114"/>
        <v>0.10191988083757846</v>
      </c>
      <c r="W218" s="1">
        <f t="shared" si="115"/>
        <v>8.9704158275016752E-2</v>
      </c>
      <c r="X218" s="1">
        <f t="shared" si="97"/>
        <v>2.0383976167515694E-2</v>
      </c>
      <c r="Y218" s="1">
        <f t="shared" si="98"/>
        <v>0.55484940290470641</v>
      </c>
      <c r="Z218" s="2">
        <f t="shared" si="99"/>
        <v>0.26302482237979596</v>
      </c>
      <c r="AA218" s="2">
        <f t="shared" si="116"/>
        <v>1.1707989206194496</v>
      </c>
      <c r="AB218" s="2">
        <f t="shared" si="100"/>
        <v>1.4117589673914532</v>
      </c>
      <c r="AC218" s="2">
        <f t="shared" si="101"/>
        <v>0.22544984775411092</v>
      </c>
      <c r="AD218" s="2">
        <f t="shared" si="117"/>
        <v>0.73431138687300801</v>
      </c>
      <c r="AE218" s="1">
        <f t="shared" si="118"/>
        <v>4.683195682477799E-2</v>
      </c>
      <c r="AF218" s="1">
        <f t="shared" si="119"/>
        <v>2.9372455474920327E-2</v>
      </c>
      <c r="AG218" s="1">
        <f t="shared" si="102"/>
        <v>-12.287280664334878</v>
      </c>
      <c r="AH218" s="1">
        <f t="shared" si="103"/>
        <v>-8.6036465452656916</v>
      </c>
      <c r="AI218" s="1">
        <f t="shared" si="104"/>
        <v>7.788163566074644</v>
      </c>
      <c r="AJ218" s="1">
        <f t="shared" si="105"/>
        <v>13.689324072211855</v>
      </c>
      <c r="AK218" s="1">
        <f t="shared" si="106"/>
        <v>-0.93303724201177474</v>
      </c>
      <c r="AL218" s="1">
        <f t="shared" si="107"/>
        <v>13.669232844400847</v>
      </c>
    </row>
    <row r="219" spans="1:38" x14ac:dyDescent="0.3">
      <c r="A219" s="1">
        <v>40</v>
      </c>
      <c r="B219" s="1">
        <v>15</v>
      </c>
      <c r="C219" s="1">
        <v>30</v>
      </c>
      <c r="D219" s="1">
        <v>35</v>
      </c>
      <c r="E219" s="1">
        <v>25</v>
      </c>
      <c r="F219" s="1">
        <f t="shared" si="108"/>
        <v>0.26166666666666666</v>
      </c>
      <c r="G219" s="1">
        <v>216</v>
      </c>
      <c r="H219" s="1">
        <f t="shared" si="109"/>
        <v>3.7699111843077517</v>
      </c>
      <c r="I219" s="1">
        <v>0.2</v>
      </c>
      <c r="J219" s="1">
        <v>0</v>
      </c>
      <c r="K219" s="1">
        <f t="shared" si="110"/>
        <v>-0.58778525229247303</v>
      </c>
      <c r="L219" s="1">
        <f t="shared" si="90"/>
        <v>-3.475683661041614</v>
      </c>
      <c r="M219" s="1">
        <f t="shared" si="91"/>
        <v>2.7453559924999302</v>
      </c>
      <c r="N219" s="1">
        <f t="shared" si="92"/>
        <v>-2.972209898333273</v>
      </c>
      <c r="O219" s="1">
        <f t="shared" si="111"/>
        <v>0.84554759672428725</v>
      </c>
      <c r="P219" s="1">
        <f t="shared" si="112"/>
        <v>2.7414805768463748</v>
      </c>
      <c r="Q219" s="1">
        <f t="shared" si="93"/>
        <v>0.99923831105672711</v>
      </c>
      <c r="R219" s="1">
        <f t="shared" si="94"/>
        <v>2.2110831935702659</v>
      </c>
      <c r="S219" s="1">
        <f t="shared" si="113"/>
        <v>0.45192253008049121</v>
      </c>
      <c r="T219" s="1">
        <f t="shared" si="95"/>
        <v>0.18473540685722578</v>
      </c>
      <c r="U219" s="1">
        <f t="shared" si="96"/>
        <v>1.8952141659173711</v>
      </c>
      <c r="V219" s="1">
        <f t="shared" si="114"/>
        <v>9.7474686597124147E-2</v>
      </c>
      <c r="W219" s="1">
        <f t="shared" si="115"/>
        <v>9.0384506016098251E-2</v>
      </c>
      <c r="X219" s="1">
        <f t="shared" si="97"/>
        <v>1.9494937319424831E-2</v>
      </c>
      <c r="Y219" s="1">
        <f t="shared" si="98"/>
        <v>0.54349255232127058</v>
      </c>
      <c r="Z219" s="2">
        <f t="shared" si="99"/>
        <v>0.26418982416900494</v>
      </c>
      <c r="AA219" s="2">
        <f t="shared" si="116"/>
        <v>1.1477095813747813</v>
      </c>
      <c r="AB219" s="2">
        <f t="shared" si="100"/>
        <v>1.3904416098467436</v>
      </c>
      <c r="AC219" s="2">
        <f t="shared" si="101"/>
        <v>0.22644842071628987</v>
      </c>
      <c r="AD219" s="2">
        <f t="shared" si="117"/>
        <v>0.72201265989622654</v>
      </c>
      <c r="AE219" s="1">
        <f t="shared" si="118"/>
        <v>4.5908383254991261E-2</v>
      </c>
      <c r="AF219" s="1">
        <f t="shared" si="119"/>
        <v>2.8880506395849066E-2</v>
      </c>
      <c r="AG219" s="1">
        <f t="shared" si="102"/>
        <v>-12.135254915624213</v>
      </c>
      <c r="AH219" s="1">
        <f t="shared" si="103"/>
        <v>-8.8167787843870951</v>
      </c>
      <c r="AI219" s="1">
        <f t="shared" si="104"/>
        <v>7.764392978251486</v>
      </c>
      <c r="AJ219" s="1">
        <f t="shared" si="105"/>
        <v>13.633254928277314</v>
      </c>
      <c r="AK219" s="1">
        <f t="shared" si="106"/>
        <v>-0.95638069624296662</v>
      </c>
      <c r="AL219" s="1">
        <f t="shared" si="107"/>
        <v>13.544633764628079</v>
      </c>
    </row>
    <row r="220" spans="1:38" x14ac:dyDescent="0.3">
      <c r="A220" s="1">
        <v>40</v>
      </c>
      <c r="B220" s="1">
        <v>15</v>
      </c>
      <c r="C220" s="1">
        <v>30</v>
      </c>
      <c r="D220" s="1">
        <v>35</v>
      </c>
      <c r="E220" s="1">
        <v>25</v>
      </c>
      <c r="F220" s="1">
        <f t="shared" si="108"/>
        <v>0.26166666666666666</v>
      </c>
      <c r="G220" s="1">
        <v>217</v>
      </c>
      <c r="H220" s="1">
        <f t="shared" si="109"/>
        <v>3.7873644768276953</v>
      </c>
      <c r="I220" s="1">
        <v>0.2</v>
      </c>
      <c r="J220" s="1">
        <v>0</v>
      </c>
      <c r="K220" s="1">
        <f t="shared" si="110"/>
        <v>-0.60181502315204838</v>
      </c>
      <c r="L220" s="1">
        <f t="shared" si="90"/>
        <v>-3.4653021767139593</v>
      </c>
      <c r="M220" s="1">
        <f t="shared" si="91"/>
        <v>2.7315140133963904</v>
      </c>
      <c r="N220" s="1">
        <f t="shared" si="92"/>
        <v>-2.9603453448159534</v>
      </c>
      <c r="O220" s="1">
        <f t="shared" si="111"/>
        <v>0.85346403065657916</v>
      </c>
      <c r="P220" s="1">
        <f t="shared" si="112"/>
        <v>2.7431432912197873</v>
      </c>
      <c r="Q220" s="1">
        <f t="shared" si="93"/>
        <v>1.0086222851109712</v>
      </c>
      <c r="R220" s="1">
        <f t="shared" si="94"/>
        <v>2.2157011740415604</v>
      </c>
      <c r="S220" s="1">
        <f t="shared" si="113"/>
        <v>0.45521584630981121</v>
      </c>
      <c r="T220" s="1">
        <f t="shared" si="95"/>
        <v>0.17674478934992</v>
      </c>
      <c r="U220" s="1">
        <f t="shared" si="96"/>
        <v>1.8991724348927665</v>
      </c>
      <c r="V220" s="1">
        <f t="shared" si="114"/>
        <v>9.30641083993511E-2</v>
      </c>
      <c r="W220" s="1">
        <f t="shared" si="115"/>
        <v>9.1043169261962251E-2</v>
      </c>
      <c r="X220" s="1">
        <f t="shared" si="97"/>
        <v>1.8612821679870221E-2</v>
      </c>
      <c r="Y220" s="1">
        <f t="shared" si="98"/>
        <v>0.5317709356995115</v>
      </c>
      <c r="Z220" s="2">
        <f t="shared" si="99"/>
        <v>0.26491907125735858</v>
      </c>
      <c r="AA220" s="2">
        <f t="shared" si="116"/>
        <v>1.1238178585658729</v>
      </c>
      <c r="AB220" s="2">
        <f t="shared" si="100"/>
        <v>1.3685299563679156</v>
      </c>
      <c r="AC220" s="2">
        <f t="shared" si="101"/>
        <v>0.22707348964916407</v>
      </c>
      <c r="AD220" s="2">
        <f t="shared" si="117"/>
        <v>0.70946562816380887</v>
      </c>
      <c r="AE220" s="1">
        <f t="shared" si="118"/>
        <v>4.4952714342634925E-2</v>
      </c>
      <c r="AF220" s="1">
        <f t="shared" si="119"/>
        <v>2.837862512655236E-2</v>
      </c>
      <c r="AG220" s="1">
        <f t="shared" si="102"/>
        <v>-11.979532650709393</v>
      </c>
      <c r="AH220" s="1">
        <f t="shared" si="103"/>
        <v>-9.0272253472807265</v>
      </c>
      <c r="AI220" s="1">
        <f t="shared" si="104"/>
        <v>7.7417693393476341</v>
      </c>
      <c r="AJ220" s="1">
        <f t="shared" si="105"/>
        <v>13.579637500469136</v>
      </c>
      <c r="AK220" s="1">
        <f t="shared" si="106"/>
        <v>-0.97802951519339842</v>
      </c>
      <c r="AL220" s="1">
        <f t="shared" si="107"/>
        <v>13.421982406206517</v>
      </c>
    </row>
    <row r="221" spans="1:38" x14ac:dyDescent="0.3">
      <c r="A221" s="1">
        <v>40</v>
      </c>
      <c r="B221" s="1">
        <v>15</v>
      </c>
      <c r="C221" s="1">
        <v>30</v>
      </c>
      <c r="D221" s="1">
        <v>35</v>
      </c>
      <c r="E221" s="1">
        <v>25</v>
      </c>
      <c r="F221" s="1">
        <f t="shared" si="108"/>
        <v>0.26166666666666666</v>
      </c>
      <c r="G221" s="1">
        <v>218</v>
      </c>
      <c r="H221" s="1">
        <f t="shared" si="109"/>
        <v>3.8048177693476384</v>
      </c>
      <c r="I221" s="1">
        <v>0.2</v>
      </c>
      <c r="J221" s="1">
        <v>0</v>
      </c>
      <c r="K221" s="1">
        <f t="shared" si="110"/>
        <v>-0.61566147532565818</v>
      </c>
      <c r="L221" s="1">
        <f t="shared" si="90"/>
        <v>-3.4546774202733888</v>
      </c>
      <c r="M221" s="1">
        <f t="shared" si="91"/>
        <v>2.7173476714756291</v>
      </c>
      <c r="N221" s="1">
        <f t="shared" si="92"/>
        <v>-2.9482027660267298</v>
      </c>
      <c r="O221" s="1">
        <f t="shared" si="111"/>
        <v>0.86143699257373141</v>
      </c>
      <c r="P221" s="1">
        <f t="shared" si="112"/>
        <v>2.7447293278184275</v>
      </c>
      <c r="Q221" s="1">
        <f t="shared" si="93"/>
        <v>1.0177985014489808</v>
      </c>
      <c r="R221" s="1">
        <f t="shared" si="94"/>
        <v>2.2203280754593315</v>
      </c>
      <c r="S221" s="1">
        <f t="shared" si="113"/>
        <v>0.4584000502891552</v>
      </c>
      <c r="T221" s="1">
        <f t="shared" si="95"/>
        <v>0.16878560086980265</v>
      </c>
      <c r="U221" s="1">
        <f t="shared" si="96"/>
        <v>1.9031383503937129</v>
      </c>
      <c r="V221" s="1">
        <f t="shared" si="114"/>
        <v>8.8688035126235062E-2</v>
      </c>
      <c r="W221" s="1">
        <f t="shared" si="115"/>
        <v>9.1680010057831052E-2</v>
      </c>
      <c r="X221" s="1">
        <f t="shared" si="97"/>
        <v>1.7737607025247012E-2</v>
      </c>
      <c r="Y221" s="1">
        <f t="shared" si="98"/>
        <v>0.51968544342928025</v>
      </c>
      <c r="Z221" s="2">
        <f t="shared" si="99"/>
        <v>0.26521205319368313</v>
      </c>
      <c r="AA221" s="2">
        <f t="shared" si="116"/>
        <v>1.0991175611407735</v>
      </c>
      <c r="AB221" s="2">
        <f t="shared" si="100"/>
        <v>1.346028384204208</v>
      </c>
      <c r="AC221" s="2">
        <f t="shared" si="101"/>
        <v>0.22732461702315684</v>
      </c>
      <c r="AD221" s="2">
        <f t="shared" si="117"/>
        <v>0.69667421199846591</v>
      </c>
      <c r="AE221" s="1">
        <f t="shared" si="118"/>
        <v>4.396470244563095E-2</v>
      </c>
      <c r="AF221" s="1">
        <f t="shared" si="119"/>
        <v>2.7866968479938643E-2</v>
      </c>
      <c r="AG221" s="1">
        <f t="shared" si="102"/>
        <v>-11.82016130410083</v>
      </c>
      <c r="AH221" s="1">
        <f t="shared" si="103"/>
        <v>-9.2349221298848718</v>
      </c>
      <c r="AI221" s="1">
        <f t="shared" si="104"/>
        <v>7.7202721192815389</v>
      </c>
      <c r="AJ221" s="1">
        <f t="shared" si="105"/>
        <v>13.528457707616452</v>
      </c>
      <c r="AK221" s="1">
        <f t="shared" si="106"/>
        <v>-0.99799262136477473</v>
      </c>
      <c r="AL221" s="1">
        <f t="shared" si="107"/>
        <v>13.301285736622017</v>
      </c>
    </row>
    <row r="222" spans="1:38" x14ac:dyDescent="0.3">
      <c r="A222" s="1">
        <v>40</v>
      </c>
      <c r="B222" s="1">
        <v>15</v>
      </c>
      <c r="C222" s="1">
        <v>30</v>
      </c>
      <c r="D222" s="1">
        <v>35</v>
      </c>
      <c r="E222" s="1">
        <v>25</v>
      </c>
      <c r="F222" s="1">
        <f t="shared" si="108"/>
        <v>0.26166666666666666</v>
      </c>
      <c r="G222" s="1">
        <v>219</v>
      </c>
      <c r="H222" s="1">
        <f t="shared" si="109"/>
        <v>3.8222710618675819</v>
      </c>
      <c r="I222" s="1">
        <v>0.2</v>
      </c>
      <c r="J222" s="1">
        <v>0</v>
      </c>
      <c r="K222" s="1">
        <f t="shared" si="110"/>
        <v>-0.62932039104983761</v>
      </c>
      <c r="L222" s="1">
        <f t="shared" si="90"/>
        <v>-3.4438126281236374</v>
      </c>
      <c r="M222" s="1">
        <f t="shared" si="91"/>
        <v>2.7028612819426279</v>
      </c>
      <c r="N222" s="1">
        <f t="shared" si="92"/>
        <v>-2.9357858607127283</v>
      </c>
      <c r="O222" s="1">
        <f t="shared" si="111"/>
        <v>0.86946457253888743</v>
      </c>
      <c r="P222" s="1">
        <f t="shared" si="112"/>
        <v>2.7462392872749155</v>
      </c>
      <c r="Q222" s="1">
        <f t="shared" si="93"/>
        <v>1.0267606190339258</v>
      </c>
      <c r="R222" s="1">
        <f t="shared" si="94"/>
        <v>2.2249562833436545</v>
      </c>
      <c r="S222" s="1">
        <f t="shared" si="113"/>
        <v>0.46147451377827275</v>
      </c>
      <c r="T222" s="1">
        <f t="shared" si="95"/>
        <v>0.16085722654355095</v>
      </c>
      <c r="U222" s="1">
        <f t="shared" si="96"/>
        <v>1.9071053857231335</v>
      </c>
      <c r="V222" s="1">
        <f t="shared" si="114"/>
        <v>8.4346270398978157E-2</v>
      </c>
      <c r="W222" s="1">
        <f t="shared" si="115"/>
        <v>9.2294902755654551E-2</v>
      </c>
      <c r="X222" s="1">
        <f t="shared" si="97"/>
        <v>1.6869254079795632E-2</v>
      </c>
      <c r="Y222" s="1">
        <f t="shared" si="98"/>
        <v>0.50723724314714058</v>
      </c>
      <c r="Z222" s="2">
        <f t="shared" si="99"/>
        <v>0.26506884059834235</v>
      </c>
      <c r="AA222" s="2">
        <f t="shared" si="116"/>
        <v>1.0736032001558169</v>
      </c>
      <c r="AB222" s="2">
        <f t="shared" si="100"/>
        <v>1.3229415929340871</v>
      </c>
      <c r="AC222" s="2">
        <f t="shared" si="101"/>
        <v>0.22720186337000747</v>
      </c>
      <c r="AD222" s="2">
        <f t="shared" si="117"/>
        <v>0.68364232668598135</v>
      </c>
      <c r="AE222" s="1">
        <f t="shared" si="118"/>
        <v>4.2944128006232686E-2</v>
      </c>
      <c r="AF222" s="1">
        <f t="shared" si="119"/>
        <v>2.734569306743926E-2</v>
      </c>
      <c r="AG222" s="1">
        <f t="shared" si="102"/>
        <v>-11.657189421854563</v>
      </c>
      <c r="AH222" s="1">
        <f t="shared" si="103"/>
        <v>-9.4398058657475641</v>
      </c>
      <c r="AI222" s="1">
        <f t="shared" si="104"/>
        <v>7.6998815029171794</v>
      </c>
      <c r="AJ222" s="1">
        <f t="shared" si="105"/>
        <v>13.479701223484458</v>
      </c>
      <c r="AK222" s="1">
        <f t="shared" si="106"/>
        <v>-1.0162787062781309</v>
      </c>
      <c r="AL222" s="1">
        <f t="shared" si="107"/>
        <v>13.182550756477509</v>
      </c>
    </row>
    <row r="223" spans="1:38" x14ac:dyDescent="0.3">
      <c r="A223" s="1">
        <v>40</v>
      </c>
      <c r="B223" s="1">
        <v>15</v>
      </c>
      <c r="C223" s="1">
        <v>30</v>
      </c>
      <c r="D223" s="1">
        <v>35</v>
      </c>
      <c r="E223" s="1">
        <v>25</v>
      </c>
      <c r="F223" s="1">
        <f t="shared" si="108"/>
        <v>0.26166666666666666</v>
      </c>
      <c r="G223" s="1">
        <v>220</v>
      </c>
      <c r="H223" s="1">
        <f t="shared" si="109"/>
        <v>3.839724354387525</v>
      </c>
      <c r="I223" s="1">
        <v>0.2</v>
      </c>
      <c r="J223" s="1">
        <v>0</v>
      </c>
      <c r="K223" s="1">
        <f t="shared" si="110"/>
        <v>-0.64278760968653925</v>
      </c>
      <c r="L223" s="1">
        <f t="shared" si="90"/>
        <v>-3.4327111097856444</v>
      </c>
      <c r="M223" s="1">
        <f t="shared" si="91"/>
        <v>2.6880592574919708</v>
      </c>
      <c r="N223" s="1">
        <f t="shared" si="92"/>
        <v>-2.9230984111835938</v>
      </c>
      <c r="O223" s="1">
        <f t="shared" si="111"/>
        <v>0.87754485015629902</v>
      </c>
      <c r="P223" s="1">
        <f t="shared" si="112"/>
        <v>2.7476737660724679</v>
      </c>
      <c r="Q223" s="1">
        <f t="shared" si="93"/>
        <v>1.0355023195771758</v>
      </c>
      <c r="R223" s="1">
        <f t="shared" si="94"/>
        <v>2.2295781893945863</v>
      </c>
      <c r="S223" s="1">
        <f t="shared" si="113"/>
        <v>0.46443866579909149</v>
      </c>
      <c r="T223" s="1">
        <f t="shared" si="95"/>
        <v>0.15295900571010579</v>
      </c>
      <c r="U223" s="1">
        <f t="shared" si="96"/>
        <v>1.911067019481073</v>
      </c>
      <c r="V223" s="1">
        <f t="shared" si="114"/>
        <v>8.0038535619561868E-2</v>
      </c>
      <c r="W223" s="1">
        <f t="shared" si="115"/>
        <v>9.2887733159818298E-2</v>
      </c>
      <c r="X223" s="1">
        <f t="shared" si="97"/>
        <v>1.6007707123912373E-2</v>
      </c>
      <c r="Y223" s="1">
        <f t="shared" si="98"/>
        <v>0.49442777279327432</v>
      </c>
      <c r="Z223" s="2">
        <f t="shared" si="99"/>
        <v>0.26449006815114406</v>
      </c>
      <c r="AA223" s="2">
        <f t="shared" si="116"/>
        <v>1.0472700178334966</v>
      </c>
      <c r="AB223" s="2">
        <f t="shared" si="100"/>
        <v>1.2992745973873532</v>
      </c>
      <c r="AC223" s="2">
        <f t="shared" si="101"/>
        <v>0.22670577270098083</v>
      </c>
      <c r="AD223" s="2">
        <f t="shared" si="117"/>
        <v>0.67037387295383322</v>
      </c>
      <c r="AE223" s="1">
        <f t="shared" si="118"/>
        <v>4.1890800713339872E-2</v>
      </c>
      <c r="AF223" s="1">
        <f t="shared" si="119"/>
        <v>2.6814954918153333E-2</v>
      </c>
      <c r="AG223" s="1">
        <f t="shared" si="102"/>
        <v>-11.490666646784669</v>
      </c>
      <c r="AH223" s="1">
        <f t="shared" si="103"/>
        <v>-9.6418141452980883</v>
      </c>
      <c r="AI223" s="1">
        <f t="shared" si="104"/>
        <v>7.6805783963926118</v>
      </c>
      <c r="AJ223" s="1">
        <f t="shared" si="105"/>
        <v>13.433353535445859</v>
      </c>
      <c r="AK223" s="1">
        <f t="shared" si="106"/>
        <v>-1.032896239298168</v>
      </c>
      <c r="AL223" s="1">
        <f t="shared" si="107"/>
        <v>13.065784541139447</v>
      </c>
    </row>
    <row r="224" spans="1:38" x14ac:dyDescent="0.3">
      <c r="A224" s="1">
        <v>40</v>
      </c>
      <c r="B224" s="1">
        <v>15</v>
      </c>
      <c r="C224" s="1">
        <v>30</v>
      </c>
      <c r="D224" s="1">
        <v>35</v>
      </c>
      <c r="E224" s="1">
        <v>25</v>
      </c>
      <c r="F224" s="1">
        <f t="shared" si="108"/>
        <v>0.26166666666666666</v>
      </c>
      <c r="G224" s="1">
        <v>221</v>
      </c>
      <c r="H224" s="1">
        <f t="shared" si="109"/>
        <v>3.8571776469074681</v>
      </c>
      <c r="I224" s="1">
        <v>0.2</v>
      </c>
      <c r="J224" s="1">
        <v>0</v>
      </c>
      <c r="K224" s="1">
        <f t="shared" si="110"/>
        <v>-0.65605902899050705</v>
      </c>
      <c r="L224" s="1">
        <f t="shared" si="90"/>
        <v>-3.4213762468894386</v>
      </c>
      <c r="M224" s="1">
        <f t="shared" si="91"/>
        <v>2.6729461069636962</v>
      </c>
      <c r="N224" s="1">
        <f t="shared" si="92"/>
        <v>-2.9101442821593584</v>
      </c>
      <c r="O224" s="1">
        <f t="shared" si="111"/>
        <v>0.88567589553301218</v>
      </c>
      <c r="P224" s="1">
        <f t="shared" si="112"/>
        <v>2.749033355136659</v>
      </c>
      <c r="Q224" s="1">
        <f t="shared" si="93"/>
        <v>1.0440173121939353</v>
      </c>
      <c r="R224" s="1">
        <f t="shared" si="94"/>
        <v>2.2341862011853104</v>
      </c>
      <c r="S224" s="1">
        <f t="shared" si="113"/>
        <v>0.46729198830430935</v>
      </c>
      <c r="T224" s="1">
        <f t="shared" si="95"/>
        <v>0.14509023446279368</v>
      </c>
      <c r="U224" s="1">
        <f t="shared" si="96"/>
        <v>1.9150167438731238</v>
      </c>
      <c r="V224" s="1">
        <f t="shared" si="114"/>
        <v>7.576447304024532E-2</v>
      </c>
      <c r="W224" s="1">
        <f t="shared" si="115"/>
        <v>9.3458397660861878E-2</v>
      </c>
      <c r="X224" s="1">
        <f t="shared" si="97"/>
        <v>1.5152894608049064E-2</v>
      </c>
      <c r="Y224" s="1">
        <f t="shared" si="98"/>
        <v>0.4812587334715992</v>
      </c>
      <c r="Z224" s="2">
        <f t="shared" si="99"/>
        <v>0.26347691716612121</v>
      </c>
      <c r="AA224" s="2">
        <f t="shared" si="116"/>
        <v>1.0201140157059958</v>
      </c>
      <c r="AB224" s="2">
        <f t="shared" si="100"/>
        <v>1.27503272037311</v>
      </c>
      <c r="AC224" s="2">
        <f t="shared" si="101"/>
        <v>0.22583735757096066</v>
      </c>
      <c r="AD224" s="2">
        <f t="shared" si="117"/>
        <v>0.65687272761897386</v>
      </c>
      <c r="AE224" s="1">
        <f t="shared" si="118"/>
        <v>4.0804560628239839E-2</v>
      </c>
      <c r="AF224" s="1">
        <f t="shared" si="119"/>
        <v>2.6274909104758961E-2</v>
      </c>
      <c r="AG224" s="1">
        <f t="shared" si="102"/>
        <v>-11.320643703341581</v>
      </c>
      <c r="AH224" s="1">
        <f t="shared" si="103"/>
        <v>-9.840885434857606</v>
      </c>
      <c r="AI224" s="1">
        <f t="shared" si="104"/>
        <v>7.6623444323939154</v>
      </c>
      <c r="AJ224" s="1">
        <f t="shared" si="105"/>
        <v>13.389400001152978</v>
      </c>
      <c r="AK224" s="1">
        <f t="shared" si="106"/>
        <v>-1.0478534767539465</v>
      </c>
      <c r="AL224" s="1">
        <f t="shared" si="107"/>
        <v>12.95099428052624</v>
      </c>
    </row>
    <row r="225" spans="1:38" x14ac:dyDescent="0.3">
      <c r="A225" s="1">
        <v>40</v>
      </c>
      <c r="B225" s="1">
        <v>15</v>
      </c>
      <c r="C225" s="1">
        <v>30</v>
      </c>
      <c r="D225" s="1">
        <v>35</v>
      </c>
      <c r="E225" s="1">
        <v>25</v>
      </c>
      <c r="F225" s="1">
        <f t="shared" si="108"/>
        <v>0.26166666666666666</v>
      </c>
      <c r="G225" s="1">
        <v>222</v>
      </c>
      <c r="H225" s="1">
        <f t="shared" si="109"/>
        <v>3.8746309394274117</v>
      </c>
      <c r="I225" s="1">
        <v>0.2</v>
      </c>
      <c r="J225" s="1">
        <v>0</v>
      </c>
      <c r="K225" s="1">
        <f t="shared" si="110"/>
        <v>-0.66913060635885824</v>
      </c>
      <c r="L225" s="1">
        <f t="shared" si="90"/>
        <v>-3.409811492144061</v>
      </c>
      <c r="M225" s="1">
        <f t="shared" si="91"/>
        <v>2.657526433969859</v>
      </c>
      <c r="N225" s="1">
        <f t="shared" si="92"/>
        <v>-2.8969274195932124</v>
      </c>
      <c r="O225" s="1">
        <f t="shared" si="111"/>
        <v>0.8938557701645824</v>
      </c>
      <c r="P225" s="1">
        <f t="shared" si="112"/>
        <v>2.7503186384808731</v>
      </c>
      <c r="Q225" s="1">
        <f t="shared" si="93"/>
        <v>1.0522993379328471</v>
      </c>
      <c r="R225" s="1">
        <f t="shared" si="94"/>
        <v>2.2387727515483404</v>
      </c>
      <c r="S225" s="1">
        <f t="shared" si="113"/>
        <v>0.47003401180627846</v>
      </c>
      <c r="T225" s="1">
        <f t="shared" si="95"/>
        <v>0.13725016810374502</v>
      </c>
      <c r="U225" s="1">
        <f t="shared" si="96"/>
        <v>1.9189480727557202</v>
      </c>
      <c r="V225" s="1">
        <f t="shared" si="114"/>
        <v>7.152364884300691E-2</v>
      </c>
      <c r="W225" s="1">
        <f t="shared" si="115"/>
        <v>9.4006802361255692E-2</v>
      </c>
      <c r="X225" s="1">
        <f t="shared" si="97"/>
        <v>1.4304729768601383E-2</v>
      </c>
      <c r="Y225" s="1">
        <f t="shared" si="98"/>
        <v>0.46773208215355577</v>
      </c>
      <c r="Z225" s="2">
        <f t="shared" si="99"/>
        <v>0.26203109785927403</v>
      </c>
      <c r="AA225" s="2">
        <f t="shared" si="116"/>
        <v>0.99213198170307892</v>
      </c>
      <c r="AB225" s="2">
        <f t="shared" si="100"/>
        <v>1.2502215852486409</v>
      </c>
      <c r="AC225" s="2">
        <f t="shared" si="101"/>
        <v>0.2245980838793776</v>
      </c>
      <c r="AD225" s="2">
        <f t="shared" si="117"/>
        <v>0.64314273444310488</v>
      </c>
      <c r="AE225" s="1">
        <f t="shared" si="118"/>
        <v>3.9685279268123166E-2</v>
      </c>
      <c r="AF225" s="1">
        <f t="shared" si="119"/>
        <v>2.5725709377724199E-2</v>
      </c>
      <c r="AG225" s="1">
        <f t="shared" si="102"/>
        <v>-11.147172382160914</v>
      </c>
      <c r="AH225" s="1">
        <f t="shared" si="103"/>
        <v>-10.036959095382873</v>
      </c>
      <c r="AI225" s="1">
        <f t="shared" si="104"/>
        <v>7.6451619744658714</v>
      </c>
      <c r="AJ225" s="1">
        <f t="shared" si="105"/>
        <v>13.347825903174302</v>
      </c>
      <c r="AK225" s="1">
        <f t="shared" si="106"/>
        <v>-1.0611584712744975</v>
      </c>
      <c r="AL225" s="1">
        <f t="shared" si="107"/>
        <v>12.83818731703175</v>
      </c>
    </row>
    <row r="226" spans="1:38" x14ac:dyDescent="0.3">
      <c r="A226" s="1">
        <v>40</v>
      </c>
      <c r="B226" s="1">
        <v>15</v>
      </c>
      <c r="C226" s="1">
        <v>30</v>
      </c>
      <c r="D226" s="1">
        <v>35</v>
      </c>
      <c r="E226" s="1">
        <v>25</v>
      </c>
      <c r="F226" s="1">
        <f t="shared" si="108"/>
        <v>0.26166666666666666</v>
      </c>
      <c r="G226" s="1">
        <v>223</v>
      </c>
      <c r="H226" s="1">
        <f t="shared" si="109"/>
        <v>3.8920842319473548</v>
      </c>
      <c r="I226" s="1">
        <v>0.2</v>
      </c>
      <c r="J226" s="1">
        <v>0</v>
      </c>
      <c r="K226" s="1">
        <f t="shared" si="110"/>
        <v>-0.68199836006249837</v>
      </c>
      <c r="L226" s="1">
        <f t="shared" si="90"/>
        <v>-3.3980203682858372</v>
      </c>
      <c r="M226" s="1">
        <f t="shared" si="91"/>
        <v>2.6418049354922273</v>
      </c>
      <c r="N226" s="1">
        <f t="shared" si="92"/>
        <v>-2.883451849469528</v>
      </c>
      <c r="O226" s="1">
        <f t="shared" si="111"/>
        <v>0.90208252774428921</v>
      </c>
      <c r="P226" s="1">
        <f t="shared" si="112"/>
        <v>2.7515301919054589</v>
      </c>
      <c r="Q226" s="1">
        <f t="shared" si="93"/>
        <v>1.0603421741771633</v>
      </c>
      <c r="R226" s="1">
        <f t="shared" si="94"/>
        <v>2.2433303076502713</v>
      </c>
      <c r="S226" s="1">
        <f t="shared" si="113"/>
        <v>0.47266431098494638</v>
      </c>
      <c r="T226" s="1">
        <f t="shared" si="95"/>
        <v>0.1294380235089988</v>
      </c>
      <c r="U226" s="1">
        <f t="shared" si="96"/>
        <v>1.9228545494145179</v>
      </c>
      <c r="V226" s="1">
        <f t="shared" si="114"/>
        <v>6.7315556212200686E-2</v>
      </c>
      <c r="W226" s="1">
        <f t="shared" si="115"/>
        <v>9.4532862196989281E-2</v>
      </c>
      <c r="X226" s="1">
        <f t="shared" si="97"/>
        <v>1.3463111242440137E-2</v>
      </c>
      <c r="Y226" s="1">
        <f t="shared" si="98"/>
        <v>0.45385002426382148</v>
      </c>
      <c r="Z226" s="2">
        <f t="shared" si="99"/>
        <v>0.26015483140877704</v>
      </c>
      <c r="AA226" s="2">
        <f t="shared" si="116"/>
        <v>0.96332151605051131</v>
      </c>
      <c r="AB226" s="2">
        <f t="shared" si="100"/>
        <v>1.2248471083623276</v>
      </c>
      <c r="AC226" s="2">
        <f t="shared" si="101"/>
        <v>0.2229898554932373</v>
      </c>
      <c r="AD226" s="2">
        <f t="shared" si="117"/>
        <v>0.62918769523077034</v>
      </c>
      <c r="AE226" s="1">
        <f t="shared" si="118"/>
        <v>3.853286064202046E-2</v>
      </c>
      <c r="AF226" s="1">
        <f t="shared" si="119"/>
        <v>2.516750780923082E-2</v>
      </c>
      <c r="AG226" s="1">
        <f t="shared" si="102"/>
        <v>-10.970305524287559</v>
      </c>
      <c r="AH226" s="1">
        <f t="shared" si="103"/>
        <v>-10.229975400937475</v>
      </c>
      <c r="AI226" s="1">
        <f t="shared" si="104"/>
        <v>7.6290141204492627</v>
      </c>
      <c r="AJ226" s="1">
        <f t="shared" si="105"/>
        <v>13.308616501572466</v>
      </c>
      <c r="AK226" s="1">
        <f t="shared" si="106"/>
        <v>-1.0728190812615228</v>
      </c>
      <c r="AL226" s="1">
        <f t="shared" si="107"/>
        <v>12.727371181586294</v>
      </c>
    </row>
    <row r="227" spans="1:38" x14ac:dyDescent="0.3">
      <c r="A227" s="1">
        <v>40</v>
      </c>
      <c r="B227" s="1">
        <v>15</v>
      </c>
      <c r="C227" s="1">
        <v>30</v>
      </c>
      <c r="D227" s="1">
        <v>35</v>
      </c>
      <c r="E227" s="1">
        <v>25</v>
      </c>
      <c r="F227" s="1">
        <f t="shared" si="108"/>
        <v>0.26166666666666666</v>
      </c>
      <c r="G227" s="1">
        <v>224</v>
      </c>
      <c r="H227" s="1">
        <f t="shared" si="109"/>
        <v>3.9095375244672983</v>
      </c>
      <c r="I227" s="1">
        <v>0.2</v>
      </c>
      <c r="J227" s="1">
        <v>0</v>
      </c>
      <c r="K227" s="1">
        <f t="shared" si="110"/>
        <v>-0.69465837045899737</v>
      </c>
      <c r="L227" s="1">
        <f t="shared" si="90"/>
        <v>-3.3860064670053176</v>
      </c>
      <c r="M227" s="1">
        <f t="shared" si="91"/>
        <v>2.6257864004515348</v>
      </c>
      <c r="N227" s="1">
        <f t="shared" si="92"/>
        <v>-2.8697216765775058</v>
      </c>
      <c r="O227" s="1">
        <f t="shared" si="111"/>
        <v>0.91035421489564161</v>
      </c>
      <c r="P227" s="1">
        <f t="shared" si="112"/>
        <v>2.7526685817503447</v>
      </c>
      <c r="Q227" s="1">
        <f t="shared" si="93"/>
        <v>1.0681396389157525</v>
      </c>
      <c r="R227" s="1">
        <f t="shared" si="94"/>
        <v>2.2478513797523076</v>
      </c>
      <c r="S227" s="1">
        <f t="shared" si="113"/>
        <v>0.47518250029210185</v>
      </c>
      <c r="T227" s="1">
        <f t="shared" si="95"/>
        <v>0.12165298140321956</v>
      </c>
      <c r="U227" s="1">
        <f t="shared" si="96"/>
        <v>1.9267297540734079</v>
      </c>
      <c r="V227" s="1">
        <f t="shared" si="114"/>
        <v>6.3139618384999846E-2</v>
      </c>
      <c r="W227" s="1">
        <f t="shared" si="115"/>
        <v>9.5036500058420376E-2</v>
      </c>
      <c r="X227" s="1">
        <f t="shared" si="97"/>
        <v>1.2627923676999969E-2</v>
      </c>
      <c r="Y227" s="1">
        <f t="shared" si="98"/>
        <v>0.43961500618391958</v>
      </c>
      <c r="Z227" s="2">
        <f t="shared" si="99"/>
        <v>0.25785083190032254</v>
      </c>
      <c r="AA227" s="2">
        <f t="shared" si="116"/>
        <v>0.933681055853398</v>
      </c>
      <c r="AB227" s="2">
        <f t="shared" si="100"/>
        <v>1.1989154914018179</v>
      </c>
      <c r="AC227" s="2">
        <f t="shared" si="101"/>
        <v>0.22101499877170447</v>
      </c>
      <c r="AD227" s="2">
        <f t="shared" si="117"/>
        <v>0.61501136120248268</v>
      </c>
      <c r="AE227" s="1">
        <f t="shared" si="118"/>
        <v>3.7347242234135929E-2</v>
      </c>
      <c r="AF227" s="1">
        <f t="shared" si="119"/>
        <v>2.4600454448099312E-2</v>
      </c>
      <c r="AG227" s="1">
        <f t="shared" si="102"/>
        <v>-10.790097005079765</v>
      </c>
      <c r="AH227" s="1">
        <f t="shared" si="103"/>
        <v>-10.419875556884961</v>
      </c>
      <c r="AI227" s="1">
        <f t="shared" si="104"/>
        <v>7.6138847051336001</v>
      </c>
      <c r="AJ227" s="1">
        <f t="shared" si="105"/>
        <v>13.271757084411261</v>
      </c>
      <c r="AK227" s="1">
        <f t="shared" si="106"/>
        <v>-1.0828429804249478</v>
      </c>
      <c r="AL227" s="1">
        <f t="shared" si="107"/>
        <v>12.618553627866824</v>
      </c>
    </row>
    <row r="228" spans="1:38" x14ac:dyDescent="0.3">
      <c r="A228" s="1">
        <v>40</v>
      </c>
      <c r="B228" s="1">
        <v>15</v>
      </c>
      <c r="C228" s="1">
        <v>30</v>
      </c>
      <c r="D228" s="1">
        <v>35</v>
      </c>
      <c r="E228" s="1">
        <v>25</v>
      </c>
      <c r="F228" s="1">
        <f t="shared" si="108"/>
        <v>0.26166666666666666</v>
      </c>
      <c r="G228" s="1">
        <v>225</v>
      </c>
      <c r="H228" s="1">
        <f t="shared" si="109"/>
        <v>3.9269908169872414</v>
      </c>
      <c r="I228" s="1">
        <v>0.2</v>
      </c>
      <c r="J228" s="1">
        <v>0</v>
      </c>
      <c r="K228" s="1">
        <f t="shared" si="110"/>
        <v>-0.70710678118654746</v>
      </c>
      <c r="L228" s="1">
        <f t="shared" si="90"/>
        <v>-3.373773447853214</v>
      </c>
      <c r="M228" s="1">
        <f t="shared" si="91"/>
        <v>2.6094757082487305</v>
      </c>
      <c r="N228" s="1">
        <f t="shared" si="92"/>
        <v>-2.8557410832608161</v>
      </c>
      <c r="O228" s="1">
        <f t="shared" si="111"/>
        <v>0.91866887182824175</v>
      </c>
      <c r="P228" s="1">
        <f t="shared" si="112"/>
        <v>2.7537343637005982</v>
      </c>
      <c r="Q228" s="1">
        <f t="shared" si="93"/>
        <v>1.0756855948827926</v>
      </c>
      <c r="R228" s="1">
        <f t="shared" si="94"/>
        <v>2.252328529655288</v>
      </c>
      <c r="S228" s="1">
        <f t="shared" si="113"/>
        <v>0.47758822956765679</v>
      </c>
      <c r="T228" s="1">
        <f t="shared" si="95"/>
        <v>0.11389418854348221</v>
      </c>
      <c r="U228" s="1">
        <f t="shared" si="96"/>
        <v>1.9305673111331032</v>
      </c>
      <c r="V228" s="1">
        <f t="shared" si="114"/>
        <v>5.8995191665518552E-2</v>
      </c>
      <c r="W228" s="1">
        <f t="shared" si="115"/>
        <v>9.551764591353136E-2</v>
      </c>
      <c r="X228" s="1">
        <f t="shared" si="97"/>
        <v>1.1799038333103711E-2</v>
      </c>
      <c r="Y228" s="1">
        <f t="shared" si="98"/>
        <v>0.42502970770740434</v>
      </c>
      <c r="Z228" s="2">
        <f t="shared" si="99"/>
        <v>0.25512228824339345</v>
      </c>
      <c r="AA228" s="2">
        <f t="shared" si="116"/>
        <v>0.90320989824767517</v>
      </c>
      <c r="AB228" s="2">
        <f t="shared" si="100"/>
        <v>1.1724332136766868</v>
      </c>
      <c r="AC228" s="2">
        <f t="shared" si="101"/>
        <v>0.21867624706576586</v>
      </c>
      <c r="AD228" s="2">
        <f t="shared" si="117"/>
        <v>0.60061742467181012</v>
      </c>
      <c r="AE228" s="1">
        <f t="shared" si="118"/>
        <v>3.6128395929907013E-2</v>
      </c>
      <c r="AF228" s="1">
        <f t="shared" si="119"/>
        <v>2.4024696986872408E-2</v>
      </c>
      <c r="AG228" s="1">
        <f t="shared" si="102"/>
        <v>-10.606601717798215</v>
      </c>
      <c r="AH228" s="1">
        <f t="shared" si="103"/>
        <v>-10.606601717798211</v>
      </c>
      <c r="AI228" s="1">
        <f t="shared" si="104"/>
        <v>7.5997583022120949</v>
      </c>
      <c r="AJ228" s="1">
        <f t="shared" si="105"/>
        <v>13.237233016190569</v>
      </c>
      <c r="AK228" s="1">
        <f t="shared" si="106"/>
        <v>-1.0912376673107111</v>
      </c>
      <c r="AL228" s="1">
        <f t="shared" si="107"/>
        <v>12.511742664676285</v>
      </c>
    </row>
    <row r="229" spans="1:38" x14ac:dyDescent="0.3">
      <c r="A229" s="1">
        <v>40</v>
      </c>
      <c r="B229" s="1">
        <v>15</v>
      </c>
      <c r="C229" s="1">
        <v>30</v>
      </c>
      <c r="D229" s="1">
        <v>35</v>
      </c>
      <c r="E229" s="1">
        <v>25</v>
      </c>
      <c r="F229" s="1">
        <f t="shared" si="108"/>
        <v>0.26166666666666666</v>
      </c>
      <c r="G229" s="1">
        <v>226</v>
      </c>
      <c r="H229" s="1">
        <f t="shared" si="109"/>
        <v>3.9444441095071849</v>
      </c>
      <c r="I229" s="1">
        <v>0.2</v>
      </c>
      <c r="J229" s="1">
        <v>0</v>
      </c>
      <c r="K229" s="1">
        <f t="shared" si="110"/>
        <v>-0.71933980033865119</v>
      </c>
      <c r="L229" s="1">
        <f t="shared" si="90"/>
        <v>-3.3613250371256638</v>
      </c>
      <c r="M229" s="1">
        <f t="shared" si="91"/>
        <v>2.592877827278663</v>
      </c>
      <c r="N229" s="1">
        <f t="shared" si="92"/>
        <v>-2.8415143281436155</v>
      </c>
      <c r="O229" s="1">
        <f t="shared" si="111"/>
        <v>0.92702453291735232</v>
      </c>
      <c r="P229" s="1">
        <f t="shared" si="112"/>
        <v>2.7547280816441733</v>
      </c>
      <c r="Q229" s="1">
        <f t="shared" si="93"/>
        <v>1.0829739535655936</v>
      </c>
      <c r="R229" s="1">
        <f t="shared" si="94"/>
        <v>2.2567543788294229</v>
      </c>
      <c r="S229" s="1">
        <f t="shared" si="113"/>
        <v>0.47988117968218214</v>
      </c>
      <c r="T229" s="1">
        <f t="shared" si="95"/>
        <v>0.10616075981205053</v>
      </c>
      <c r="U229" s="1">
        <f t="shared" si="96"/>
        <v>1.9343608961395065</v>
      </c>
      <c r="V229" s="1">
        <f t="shared" si="114"/>
        <v>5.4881568389807955E-2</v>
      </c>
      <c r="W229" s="1">
        <f t="shared" si="115"/>
        <v>9.5976235936436435E-2</v>
      </c>
      <c r="X229" s="1">
        <f t="shared" si="97"/>
        <v>1.0976313677961591E-2</v>
      </c>
      <c r="Y229" s="1">
        <f t="shared" si="98"/>
        <v>0.41009703447794099</v>
      </c>
      <c r="Z229" s="2">
        <f t="shared" si="99"/>
        <v>0.25197284613729931</v>
      </c>
      <c r="AA229" s="2">
        <f t="shared" si="116"/>
        <v>0.87190822201223006</v>
      </c>
      <c r="AB229" s="2">
        <f t="shared" si="100"/>
        <v>1.145407024362803</v>
      </c>
      <c r="AC229" s="2">
        <f t="shared" si="101"/>
        <v>0.21597672526054168</v>
      </c>
      <c r="AD229" s="2">
        <f t="shared" si="117"/>
        <v>0.58600951105199439</v>
      </c>
      <c r="AE229" s="1">
        <f t="shared" si="118"/>
        <v>3.4876328880489207E-2</v>
      </c>
      <c r="AF229" s="1">
        <f t="shared" si="119"/>
        <v>2.3440380442079779E-2</v>
      </c>
      <c r="AG229" s="1">
        <f t="shared" si="102"/>
        <v>-10.419875556884959</v>
      </c>
      <c r="AH229" s="1">
        <f t="shared" si="103"/>
        <v>-10.790097005079767</v>
      </c>
      <c r="AI229" s="1">
        <f t="shared" si="104"/>
        <v>7.5866202256242161</v>
      </c>
      <c r="AJ229" s="1">
        <f t="shared" si="105"/>
        <v>13.205029784218093</v>
      </c>
      <c r="AK229" s="1">
        <f t="shared" si="106"/>
        <v>-1.0980104747540675</v>
      </c>
      <c r="AL229" s="1">
        <f t="shared" si="107"/>
        <v>12.40694658651933</v>
      </c>
    </row>
    <row r="230" spans="1:38" x14ac:dyDescent="0.3">
      <c r="A230" s="1">
        <v>40</v>
      </c>
      <c r="B230" s="1">
        <v>15</v>
      </c>
      <c r="C230" s="1">
        <v>30</v>
      </c>
      <c r="D230" s="1">
        <v>35</v>
      </c>
      <c r="E230" s="1">
        <v>25</v>
      </c>
      <c r="F230" s="1">
        <f t="shared" si="108"/>
        <v>0.26166666666666666</v>
      </c>
      <c r="G230" s="1">
        <v>227</v>
      </c>
      <c r="H230" s="1">
        <f t="shared" si="109"/>
        <v>3.961897402027128</v>
      </c>
      <c r="I230" s="1">
        <v>0.2</v>
      </c>
      <c r="J230" s="1">
        <v>0</v>
      </c>
      <c r="K230" s="1">
        <f t="shared" si="110"/>
        <v>-0.73135370161917046</v>
      </c>
      <c r="L230" s="1">
        <f t="shared" si="90"/>
        <v>-3.3486650267291651</v>
      </c>
      <c r="M230" s="1">
        <f t="shared" si="91"/>
        <v>2.5759978134166648</v>
      </c>
      <c r="N230" s="1">
        <f t="shared" si="92"/>
        <v>-2.8270457448333315</v>
      </c>
      <c r="O230" s="1">
        <f t="shared" si="111"/>
        <v>0.93541922720773085</v>
      </c>
      <c r="P230" s="1">
        <f t="shared" si="112"/>
        <v>2.7556502665809051</v>
      </c>
      <c r="Q230" s="1">
        <f t="shared" si="93"/>
        <v>1.0899986790805021</v>
      </c>
      <c r="R230" s="1">
        <f t="shared" si="94"/>
        <v>2.2611216162302425</v>
      </c>
      <c r="S230" s="1">
        <f t="shared" si="113"/>
        <v>0.48206105821842321</v>
      </c>
      <c r="T230" s="1">
        <f t="shared" si="95"/>
        <v>9.8451780218521412E-2</v>
      </c>
      <c r="U230" s="1">
        <f t="shared" si="96"/>
        <v>1.9381042424830652</v>
      </c>
      <c r="V230" s="1">
        <f t="shared" si="114"/>
        <v>5.0797979830221475E-2</v>
      </c>
      <c r="W230" s="1">
        <f t="shared" si="115"/>
        <v>9.6412211643684645E-2</v>
      </c>
      <c r="X230" s="1">
        <f t="shared" si="97"/>
        <v>1.0159595966044295E-2</v>
      </c>
      <c r="Y230" s="1">
        <f t="shared" si="98"/>
        <v>0.39482011043932785</v>
      </c>
      <c r="Z230" s="2">
        <f t="shared" si="99"/>
        <v>0.24840659015894406</v>
      </c>
      <c r="AA230" s="2">
        <f t="shared" si="116"/>
        <v>0.83977710754381629</v>
      </c>
      <c r="AB230" s="2">
        <f t="shared" si="100"/>
        <v>1.1178439347337079</v>
      </c>
      <c r="AC230" s="2">
        <f t="shared" si="101"/>
        <v>0.21291993442195187</v>
      </c>
      <c r="AD230" s="2">
        <f t="shared" si="117"/>
        <v>0.57119117121439478</v>
      </c>
      <c r="AE230" s="1">
        <f t="shared" si="118"/>
        <v>3.3591084301752658E-2</v>
      </c>
      <c r="AF230" s="1">
        <f t="shared" si="119"/>
        <v>2.2847646848575796E-2</v>
      </c>
      <c r="AG230" s="1">
        <f t="shared" si="102"/>
        <v>-10.229975400937478</v>
      </c>
      <c r="AH230" s="1">
        <f t="shared" si="103"/>
        <v>-10.970305524287557</v>
      </c>
      <c r="AI230" s="1">
        <f t="shared" si="104"/>
        <v>7.5744565303683231</v>
      </c>
      <c r="AJ230" s="1">
        <f t="shared" si="105"/>
        <v>13.175133042934581</v>
      </c>
      <c r="AK230" s="1">
        <f t="shared" si="106"/>
        <v>-1.103168579195243</v>
      </c>
      <c r="AL230" s="1">
        <f t="shared" si="107"/>
        <v>12.304174002408619</v>
      </c>
    </row>
    <row r="231" spans="1:38" x14ac:dyDescent="0.3">
      <c r="A231" s="1">
        <v>40</v>
      </c>
      <c r="B231" s="1">
        <v>15</v>
      </c>
      <c r="C231" s="1">
        <v>30</v>
      </c>
      <c r="D231" s="1">
        <v>35</v>
      </c>
      <c r="E231" s="1">
        <v>25</v>
      </c>
      <c r="F231" s="1">
        <f t="shared" si="108"/>
        <v>0.26166666666666666</v>
      </c>
      <c r="G231" s="1">
        <v>228</v>
      </c>
      <c r="H231" s="1">
        <f t="shared" si="109"/>
        <v>3.9793506945470716</v>
      </c>
      <c r="I231" s="1">
        <v>0.2</v>
      </c>
      <c r="J231" s="1">
        <v>0</v>
      </c>
      <c r="K231" s="1">
        <f t="shared" si="110"/>
        <v>-0.74314482547739436</v>
      </c>
      <c r="L231" s="1">
        <f t="shared" si="90"/>
        <v>-3.3357972730255248</v>
      </c>
      <c r="M231" s="1">
        <f t="shared" si="91"/>
        <v>2.5588408084784775</v>
      </c>
      <c r="N231" s="1">
        <f t="shared" si="92"/>
        <v>-2.8123397406005997</v>
      </c>
      <c r="O231" s="1">
        <f t="shared" si="111"/>
        <v>0.94385097884251867</v>
      </c>
      <c r="P231" s="1">
        <f t="shared" si="112"/>
        <v>2.7565014355815776</v>
      </c>
      <c r="Q231" s="1">
        <f t="shared" si="93"/>
        <v>1.0967537919173345</v>
      </c>
      <c r="R231" s="1">
        <f t="shared" si="94"/>
        <v>2.2654230058034561</v>
      </c>
      <c r="S231" s="1">
        <f t="shared" si="113"/>
        <v>0.48412759520306858</v>
      </c>
      <c r="T231" s="1">
        <f t="shared" si="95"/>
        <v>9.0766306812121722E-2</v>
      </c>
      <c r="U231" s="1">
        <f t="shared" si="96"/>
        <v>1.9417911478315339</v>
      </c>
      <c r="V231" s="1">
        <f t="shared" si="114"/>
        <v>4.6743599028908761E-2</v>
      </c>
      <c r="W231" s="1">
        <f t="shared" si="115"/>
        <v>9.682551904061372E-2</v>
      </c>
      <c r="X231" s="1">
        <f t="shared" si="97"/>
        <v>9.3487198057817522E-3</v>
      </c>
      <c r="Y231" s="1">
        <f t="shared" si="98"/>
        <v>0.37920227032419862</v>
      </c>
      <c r="Z231" s="2">
        <f t="shared" si="99"/>
        <v>0.24442802603751468</v>
      </c>
      <c r="AA231" s="2">
        <f t="shared" si="116"/>
        <v>0.80681855510669109</v>
      </c>
      <c r="AB231" s="2">
        <f t="shared" si="100"/>
        <v>1.0897512104022937</v>
      </c>
      <c r="AC231" s="2">
        <f t="shared" si="101"/>
        <v>0.20950973660358413</v>
      </c>
      <c r="AD231" s="2">
        <f t="shared" si="117"/>
        <v>0.5561658742176625</v>
      </c>
      <c r="AE231" s="1">
        <f t="shared" si="118"/>
        <v>3.2272742204267652E-2</v>
      </c>
      <c r="AF231" s="1">
        <f t="shared" si="119"/>
        <v>2.2246634968706505E-2</v>
      </c>
      <c r="AG231" s="1">
        <f t="shared" si="102"/>
        <v>-10.036959095382873</v>
      </c>
      <c r="AH231" s="1">
        <f t="shared" si="103"/>
        <v>-11.147172382160916</v>
      </c>
      <c r="AI231" s="1">
        <f t="shared" si="104"/>
        <v>7.5632540128652295</v>
      </c>
      <c r="AJ231" s="1">
        <f t="shared" si="105"/>
        <v>13.147528656218869</v>
      </c>
      <c r="AK231" s="1">
        <f t="shared" si="106"/>
        <v>-1.1067190097980255</v>
      </c>
      <c r="AL231" s="1">
        <f t="shared" si="107"/>
        <v>12.20343386294145</v>
      </c>
    </row>
    <row r="232" spans="1:38" x14ac:dyDescent="0.3">
      <c r="A232" s="1">
        <v>40</v>
      </c>
      <c r="B232" s="1">
        <v>15</v>
      </c>
      <c r="C232" s="1">
        <v>30</v>
      </c>
      <c r="D232" s="1">
        <v>35</v>
      </c>
      <c r="E232" s="1">
        <v>25</v>
      </c>
      <c r="F232" s="1">
        <f t="shared" si="108"/>
        <v>0.26166666666666666</v>
      </c>
      <c r="G232" s="1">
        <v>229</v>
      </c>
      <c r="H232" s="1">
        <f t="shared" si="109"/>
        <v>3.9968039870670147</v>
      </c>
      <c r="I232" s="1">
        <v>0.2</v>
      </c>
      <c r="J232" s="1">
        <v>0</v>
      </c>
      <c r="K232" s="1">
        <f t="shared" si="110"/>
        <v>-0.75470958022277201</v>
      </c>
      <c r="L232" s="1">
        <f t="shared" si="90"/>
        <v>-3.3227256956571738</v>
      </c>
      <c r="M232" s="1">
        <f t="shared" si="91"/>
        <v>2.54141203865401</v>
      </c>
      <c r="N232" s="1">
        <f t="shared" si="92"/>
        <v>-2.7974007950367699</v>
      </c>
      <c r="O232" s="1">
        <f t="shared" si="111"/>
        <v>0.95231780741814298</v>
      </c>
      <c r="P232" s="1">
        <f t="shared" si="112"/>
        <v>2.7572820907957714</v>
      </c>
      <c r="Q232" s="1">
        <f t="shared" si="93"/>
        <v>1.1032333725532295</v>
      </c>
      <c r="R232" s="1">
        <f t="shared" si="94"/>
        <v>2.2696513936825076</v>
      </c>
      <c r="S232" s="1">
        <f t="shared" si="113"/>
        <v>0.48608053889863423</v>
      </c>
      <c r="T232" s="1">
        <f t="shared" si="95"/>
        <v>8.31033705053148E-2</v>
      </c>
      <c r="U232" s="1">
        <f t="shared" si="96"/>
        <v>1.9454154802992929</v>
      </c>
      <c r="V232" s="1">
        <f t="shared" si="114"/>
        <v>4.2717543551431876E-2</v>
      </c>
      <c r="W232" s="1">
        <f t="shared" si="115"/>
        <v>9.7216107779726849E-2</v>
      </c>
      <c r="X232" s="1">
        <f t="shared" si="97"/>
        <v>8.5435087102863749E-3</v>
      </c>
      <c r="Y232" s="1">
        <f t="shared" si="98"/>
        <v>0.3632470522059682</v>
      </c>
      <c r="Z232" s="2">
        <f t="shared" si="99"/>
        <v>0.24004206317467736</v>
      </c>
      <c r="AA232" s="2">
        <f t="shared" si="116"/>
        <v>0.77303550127894305</v>
      </c>
      <c r="AB232" s="2">
        <f t="shared" si="100"/>
        <v>1.0611363635942668</v>
      </c>
      <c r="AC232" s="2">
        <f t="shared" si="101"/>
        <v>0.20575033986400887</v>
      </c>
      <c r="AD232" s="2">
        <f t="shared" si="117"/>
        <v>0.54093700042342896</v>
      </c>
      <c r="AE232" s="1">
        <f t="shared" si="118"/>
        <v>3.0921420051157729E-2</v>
      </c>
      <c r="AF232" s="1">
        <f t="shared" si="119"/>
        <v>2.1637480016937164E-2</v>
      </c>
      <c r="AG232" s="1">
        <f t="shared" si="102"/>
        <v>-9.8408854348576096</v>
      </c>
      <c r="AH232" s="1">
        <f t="shared" si="103"/>
        <v>-11.320643703341581</v>
      </c>
      <c r="AI232" s="1">
        <f t="shared" si="104"/>
        <v>7.5530002109504224</v>
      </c>
      <c r="AJ232" s="1">
        <f t="shared" si="105"/>
        <v>13.122202737704386</v>
      </c>
      <c r="AK232" s="1">
        <f t="shared" si="106"/>
        <v>-1.1086686573153486</v>
      </c>
      <c r="AL232" s="1">
        <f t="shared" si="107"/>
        <v>12.104735485692039</v>
      </c>
    </row>
    <row r="233" spans="1:38" x14ac:dyDescent="0.3">
      <c r="A233" s="1">
        <v>40</v>
      </c>
      <c r="B233" s="1">
        <v>15</v>
      </c>
      <c r="C233" s="1">
        <v>30</v>
      </c>
      <c r="D233" s="1">
        <v>35</v>
      </c>
      <c r="E233" s="1">
        <v>25</v>
      </c>
      <c r="F233" s="1">
        <f t="shared" si="108"/>
        <v>0.26166666666666666</v>
      </c>
      <c r="G233" s="1">
        <v>230</v>
      </c>
      <c r="H233" s="1">
        <f t="shared" si="109"/>
        <v>4.0142572795869578</v>
      </c>
      <c r="I233" s="1">
        <v>0.2</v>
      </c>
      <c r="J233" s="1">
        <v>0</v>
      </c>
      <c r="K233" s="1">
        <f t="shared" si="110"/>
        <v>-0.7660444431189779</v>
      </c>
      <c r="L233" s="1">
        <f t="shared" si="90"/>
        <v>-3.3094542763532058</v>
      </c>
      <c r="M233" s="1">
        <f t="shared" si="91"/>
        <v>2.523716812915386</v>
      </c>
      <c r="N233" s="1">
        <f t="shared" si="92"/>
        <v>-2.7822334586893782</v>
      </c>
      <c r="O233" s="1">
        <f t="shared" si="111"/>
        <v>0.96081772826636602</v>
      </c>
      <c r="P233" s="1">
        <f t="shared" si="112"/>
        <v>2.7579927185070097</v>
      </c>
      <c r="Q233" s="1">
        <f t="shared" si="93"/>
        <v>1.1094315649372282</v>
      </c>
      <c r="R233" s="1">
        <f t="shared" si="94"/>
        <v>2.2737997150835856</v>
      </c>
      <c r="S233" s="1">
        <f t="shared" si="113"/>
        <v>0.48791965166397477</v>
      </c>
      <c r="T233" s="1">
        <f t="shared" si="95"/>
        <v>7.5461977810221015E-2</v>
      </c>
      <c r="U233" s="1">
        <f t="shared" si="96"/>
        <v>1.9489711843573592</v>
      </c>
      <c r="V233" s="1">
        <f t="shared" si="114"/>
        <v>3.8718878152682053E-2</v>
      </c>
      <c r="W233" s="1">
        <f t="shared" si="115"/>
        <v>9.7583930332794958E-2</v>
      </c>
      <c r="X233" s="1">
        <f t="shared" si="97"/>
        <v>7.7437756305364109E-3</v>
      </c>
      <c r="Y233" s="1">
        <f t="shared" si="98"/>
        <v>0.34695819013641793</v>
      </c>
      <c r="Z233" s="2">
        <f t="shared" si="99"/>
        <v>0.23525399746246012</v>
      </c>
      <c r="AA233" s="2">
        <f t="shared" si="116"/>
        <v>0.73843183352737896</v>
      </c>
      <c r="AB233" s="2">
        <f t="shared" si="100"/>
        <v>1.0320071454729749</v>
      </c>
      <c r="AC233" s="2">
        <f t="shared" si="101"/>
        <v>0.20164628353925179</v>
      </c>
      <c r="AD233" s="2">
        <f t="shared" si="117"/>
        <v>0.52550783501111142</v>
      </c>
      <c r="AE233" s="1">
        <f t="shared" si="118"/>
        <v>2.9537273341095165E-2</v>
      </c>
      <c r="AF233" s="1">
        <f t="shared" si="119"/>
        <v>2.1020313400444461E-2</v>
      </c>
      <c r="AG233" s="1">
        <f t="shared" si="102"/>
        <v>-9.6418141452980919</v>
      </c>
      <c r="AH233" s="1">
        <f t="shared" si="103"/>
        <v>-11.490666646784668</v>
      </c>
      <c r="AI233" s="1">
        <f t="shared" si="104"/>
        <v>7.5436834035705189</v>
      </c>
      <c r="AJ233" s="1">
        <f t="shared" si="105"/>
        <v>13.099141689146521</v>
      </c>
      <c r="AK233" s="1">
        <f t="shared" si="106"/>
        <v>-1.109024282649667</v>
      </c>
      <c r="AL233" s="1">
        <f t="shared" si="107"/>
        <v>12.008088578968977</v>
      </c>
    </row>
    <row r="234" spans="1:38" x14ac:dyDescent="0.3">
      <c r="A234" s="1">
        <v>40</v>
      </c>
      <c r="B234" s="1">
        <v>15</v>
      </c>
      <c r="C234" s="1">
        <v>30</v>
      </c>
      <c r="D234" s="1">
        <v>35</v>
      </c>
      <c r="E234" s="1">
        <v>25</v>
      </c>
      <c r="F234" s="1">
        <f t="shared" si="108"/>
        <v>0.26166666666666666</v>
      </c>
      <c r="G234" s="1">
        <v>231</v>
      </c>
      <c r="H234" s="1">
        <f t="shared" si="109"/>
        <v>4.0317105721069009</v>
      </c>
      <c r="I234" s="1">
        <v>0.2</v>
      </c>
      <c r="J234" s="1">
        <v>0</v>
      </c>
      <c r="K234" s="1">
        <f t="shared" si="110"/>
        <v>-0.77714596145697057</v>
      </c>
      <c r="L234" s="1">
        <f t="shared" si="90"/>
        <v>-3.2959870577165042</v>
      </c>
      <c r="M234" s="1">
        <f t="shared" si="91"/>
        <v>2.5057605213997838</v>
      </c>
      <c r="N234" s="1">
        <f t="shared" si="92"/>
        <v>-2.7668423516760048</v>
      </c>
      <c r="O234" s="1">
        <f t="shared" si="111"/>
        <v>0.96934875266473197</v>
      </c>
      <c r="P234" s="1">
        <f t="shared" si="112"/>
        <v>2.7586337882336216</v>
      </c>
      <c r="Q234" s="1">
        <f t="shared" si="93"/>
        <v>1.1153425798472458</v>
      </c>
      <c r="R234" s="1">
        <f t="shared" si="94"/>
        <v>2.2778610009036684</v>
      </c>
      <c r="S234" s="1">
        <f t="shared" si="113"/>
        <v>0.48964470589064452</v>
      </c>
      <c r="T234" s="1">
        <f t="shared" si="95"/>
        <v>6.7841112489673172E-2</v>
      </c>
      <c r="U234" s="1">
        <f t="shared" si="96"/>
        <v>1.9524522864888592</v>
      </c>
      <c r="V234" s="1">
        <f t="shared" si="114"/>
        <v>3.4746617348418503E-2</v>
      </c>
      <c r="W234" s="1">
        <f t="shared" si="115"/>
        <v>9.7928941178128906E-2</v>
      </c>
      <c r="X234" s="1">
        <f t="shared" si="97"/>
        <v>6.9493234696837011E-3</v>
      </c>
      <c r="Y234" s="1">
        <f t="shared" si="98"/>
        <v>0.33033960688930686</v>
      </c>
      <c r="Z234" s="2">
        <f t="shared" si="99"/>
        <v>0.23006949444488134</v>
      </c>
      <c r="AA234" s="2">
        <f t="shared" si="116"/>
        <v>0.70301240285278666</v>
      </c>
      <c r="AB234" s="2">
        <f t="shared" si="100"/>
        <v>1.0023715385335059</v>
      </c>
      <c r="AC234" s="2">
        <f t="shared" si="101"/>
        <v>0.197202423809898</v>
      </c>
      <c r="AD234" s="2">
        <f t="shared" si="117"/>
        <v>0.50988156190155542</v>
      </c>
      <c r="AE234" s="1">
        <f t="shared" si="118"/>
        <v>2.8120496114111472E-2</v>
      </c>
      <c r="AF234" s="1">
        <f t="shared" si="119"/>
        <v>2.0395262476062222E-2</v>
      </c>
      <c r="AG234" s="1">
        <f t="shared" si="102"/>
        <v>-9.4398058657475676</v>
      </c>
      <c r="AH234" s="1">
        <f t="shared" si="103"/>
        <v>-11.657189421854559</v>
      </c>
      <c r="AI234" s="1">
        <f t="shared" si="104"/>
        <v>7.5352926102565831</v>
      </c>
      <c r="AJ234" s="1">
        <f t="shared" si="105"/>
        <v>13.078332236884759</v>
      </c>
      <c r="AK234" s="1">
        <f t="shared" si="106"/>
        <v>-1.1077925250588123</v>
      </c>
      <c r="AL234" s="1">
        <f t="shared" si="107"/>
        <v>11.91350326399124</v>
      </c>
    </row>
    <row r="235" spans="1:38" x14ac:dyDescent="0.3">
      <c r="A235" s="1">
        <v>40</v>
      </c>
      <c r="B235" s="1">
        <v>15</v>
      </c>
      <c r="C235" s="1">
        <v>30</v>
      </c>
      <c r="D235" s="1">
        <v>35</v>
      </c>
      <c r="E235" s="1">
        <v>25</v>
      </c>
      <c r="F235" s="1">
        <f t="shared" si="108"/>
        <v>0.26166666666666666</v>
      </c>
      <c r="G235" s="1">
        <v>232</v>
      </c>
      <c r="H235" s="1">
        <f t="shared" si="109"/>
        <v>4.0491638646268449</v>
      </c>
      <c r="I235" s="1">
        <v>0.2</v>
      </c>
      <c r="J235" s="1">
        <v>0</v>
      </c>
      <c r="K235" s="1">
        <f t="shared" si="110"/>
        <v>-0.78801075360672213</v>
      </c>
      <c r="L235" s="1">
        <f t="shared" si="90"/>
        <v>-3.2823281419923247</v>
      </c>
      <c r="M235" s="1">
        <f t="shared" si="91"/>
        <v>2.4875486337675441</v>
      </c>
      <c r="N235" s="1">
        <f t="shared" si="92"/>
        <v>-2.7512321622769425</v>
      </c>
      <c r="O235" s="1">
        <f t="shared" si="111"/>
        <v>0.97790888797680298</v>
      </c>
      <c r="P235" s="1">
        <f t="shared" si="112"/>
        <v>2.7592057518736208</v>
      </c>
      <c r="Q235" s="1">
        <f t="shared" si="93"/>
        <v>1.1209606981214637</v>
      </c>
      <c r="R235" s="1">
        <f t="shared" si="94"/>
        <v>2.2818283840280023</v>
      </c>
      <c r="S235" s="1">
        <f t="shared" si="113"/>
        <v>0.49125548002110725</v>
      </c>
      <c r="T235" s="1">
        <f t="shared" si="95"/>
        <v>6.0239737125000969E-2</v>
      </c>
      <c r="U235" s="1">
        <f t="shared" si="96"/>
        <v>1.9558529005954313</v>
      </c>
      <c r="V235" s="1">
        <f t="shared" si="114"/>
        <v>3.0799727886827197E-2</v>
      </c>
      <c r="W235" s="1">
        <f t="shared" si="115"/>
        <v>9.8251096004221453E-2</v>
      </c>
      <c r="X235" s="1">
        <f t="shared" si="97"/>
        <v>6.1599455773654402E-3</v>
      </c>
      <c r="Y235" s="1">
        <f t="shared" si="98"/>
        <v>0.31339540682842937</v>
      </c>
      <c r="Z235" s="2">
        <f t="shared" si="99"/>
        <v>0.22449457286347529</v>
      </c>
      <c r="AA235" s="2">
        <f t="shared" si="116"/>
        <v>0.66678303445711307</v>
      </c>
      <c r="AB235" s="2">
        <f t="shared" si="100"/>
        <v>0.97223774908226268</v>
      </c>
      <c r="AC235" s="2">
        <f t="shared" si="101"/>
        <v>0.19242391959726421</v>
      </c>
      <c r="AD235" s="2">
        <f t="shared" si="117"/>
        <v>0.49406125809644008</v>
      </c>
      <c r="AE235" s="1">
        <f t="shared" si="118"/>
        <v>2.6671321378284527E-2</v>
      </c>
      <c r="AF235" s="1">
        <f t="shared" si="119"/>
        <v>1.9762450323857608E-2</v>
      </c>
      <c r="AG235" s="1">
        <f t="shared" si="102"/>
        <v>-9.2349221298848718</v>
      </c>
      <c r="AH235" s="1">
        <f t="shared" si="103"/>
        <v>-11.820161304100832</v>
      </c>
      <c r="AI235" s="1">
        <f t="shared" si="104"/>
        <v>7.5278175904442008</v>
      </c>
      <c r="AJ235" s="1">
        <f t="shared" si="105"/>
        <v>13.059761466448565</v>
      </c>
      <c r="AK235" s="1">
        <f t="shared" si="106"/>
        <v>-1.1049799099619193</v>
      </c>
      <c r="AL235" s="1">
        <f t="shared" si="107"/>
        <v>11.820990095539464</v>
      </c>
    </row>
    <row r="236" spans="1:38" x14ac:dyDescent="0.3">
      <c r="A236" s="1">
        <v>40</v>
      </c>
      <c r="B236" s="1">
        <v>15</v>
      </c>
      <c r="C236" s="1">
        <v>30</v>
      </c>
      <c r="D236" s="1">
        <v>35</v>
      </c>
      <c r="E236" s="1">
        <v>25</v>
      </c>
      <c r="F236" s="1">
        <f t="shared" si="108"/>
        <v>0.26166666666666666</v>
      </c>
      <c r="G236" s="1">
        <v>233</v>
      </c>
      <c r="H236" s="1">
        <f t="shared" si="109"/>
        <v>4.066617157146788</v>
      </c>
      <c r="I236" s="1">
        <v>0.2</v>
      </c>
      <c r="J236" s="1">
        <v>0</v>
      </c>
      <c r="K236" s="1">
        <f t="shared" si="110"/>
        <v>-0.79863551004729283</v>
      </c>
      <c r="L236" s="1">
        <f t="shared" si="90"/>
        <v>-3.2684816898187146</v>
      </c>
      <c r="M236" s="1">
        <f t="shared" si="91"/>
        <v>2.4690866975360644</v>
      </c>
      <c r="N236" s="1">
        <f t="shared" si="92"/>
        <v>-2.7354076455071024</v>
      </c>
      <c r="O236" s="1">
        <f t="shared" si="111"/>
        <v>0.98649613772364442</v>
      </c>
      <c r="P236" s="1">
        <f t="shared" si="112"/>
        <v>2.7597090428918154</v>
      </c>
      <c r="Q236" s="1">
        <f t="shared" si="93"/>
        <v>1.1262802737664466</v>
      </c>
      <c r="R236" s="1">
        <f t="shared" si="94"/>
        <v>2.285695105353982</v>
      </c>
      <c r="S236" s="1">
        <f t="shared" si="113"/>
        <v>0.4927517546536555</v>
      </c>
      <c r="T236" s="1">
        <f t="shared" si="95"/>
        <v>5.2656794602905621E-2</v>
      </c>
      <c r="U236" s="1">
        <f t="shared" si="96"/>
        <v>1.959167233160557</v>
      </c>
      <c r="V236" s="1">
        <f t="shared" si="114"/>
        <v>2.6877131115529591E-2</v>
      </c>
      <c r="W236" s="1">
        <f t="shared" si="115"/>
        <v>9.8550350930731112E-2</v>
      </c>
      <c r="X236" s="1">
        <f t="shared" si="97"/>
        <v>5.3754262231059183E-3</v>
      </c>
      <c r="Y236" s="1">
        <f t="shared" si="98"/>
        <v>0.29612986891675241</v>
      </c>
      <c r="Z236" s="2">
        <f t="shared" si="99"/>
        <v>0.21853558862135669</v>
      </c>
      <c r="AA236" s="2">
        <f t="shared" si="116"/>
        <v>0.62975053639366851</v>
      </c>
      <c r="AB236" s="2">
        <f t="shared" si="100"/>
        <v>0.94161419981669991</v>
      </c>
      <c r="AC236" s="2">
        <f t="shared" si="101"/>
        <v>0.18731621881830546</v>
      </c>
      <c r="AD236" s="2">
        <f t="shared" si="117"/>
        <v>0.47804988843782936</v>
      </c>
      <c r="AE236" s="1">
        <f t="shared" si="118"/>
        <v>2.5190021455746746E-2</v>
      </c>
      <c r="AF236" s="1">
        <f t="shared" si="119"/>
        <v>1.9121995537513179E-2</v>
      </c>
      <c r="AG236" s="1">
        <f t="shared" si="102"/>
        <v>-9.0272253472807247</v>
      </c>
      <c r="AH236" s="1">
        <f t="shared" si="103"/>
        <v>-11.979532650709393</v>
      </c>
      <c r="AI236" s="1">
        <f t="shared" si="104"/>
        <v>7.521248842707692</v>
      </c>
      <c r="AJ236" s="1">
        <f t="shared" si="105"/>
        <v>13.043416855359782</v>
      </c>
      <c r="AK236" s="1">
        <f t="shared" si="106"/>
        <v>-1.1005928563025167</v>
      </c>
      <c r="AL236" s="1">
        <f t="shared" si="107"/>
        <v>11.730560081141503</v>
      </c>
    </row>
    <row r="237" spans="1:38" x14ac:dyDescent="0.3">
      <c r="A237" s="1">
        <v>40</v>
      </c>
      <c r="B237" s="1">
        <v>15</v>
      </c>
      <c r="C237" s="1">
        <v>30</v>
      </c>
      <c r="D237" s="1">
        <v>35</v>
      </c>
      <c r="E237" s="1">
        <v>25</v>
      </c>
      <c r="F237" s="1">
        <f t="shared" si="108"/>
        <v>0.26166666666666666</v>
      </c>
      <c r="G237" s="1">
        <v>234</v>
      </c>
      <c r="H237" s="1">
        <f t="shared" si="109"/>
        <v>4.0840704496667311</v>
      </c>
      <c r="I237" s="1">
        <v>0.2</v>
      </c>
      <c r="J237" s="1">
        <v>0</v>
      </c>
      <c r="K237" s="1">
        <f t="shared" si="110"/>
        <v>-0.80901699437494734</v>
      </c>
      <c r="L237" s="1">
        <f t="shared" si="90"/>
        <v>-3.2544519189591399</v>
      </c>
      <c r="M237" s="1">
        <f t="shared" si="91"/>
        <v>2.4503803363899643</v>
      </c>
      <c r="N237" s="1">
        <f t="shared" si="92"/>
        <v>-2.7193736216675881</v>
      </c>
      <c r="O237" s="1">
        <f t="shared" si="111"/>
        <v>0.99510850158811937</v>
      </c>
      <c r="P237" s="1">
        <f t="shared" si="112"/>
        <v>2.7601440755472901</v>
      </c>
      <c r="Q237" s="1">
        <f t="shared" si="93"/>
        <v>1.1312957369445946</v>
      </c>
      <c r="R237" s="1">
        <f t="shared" si="94"/>
        <v>2.2894545195390337</v>
      </c>
      <c r="S237" s="1">
        <f t="shared" si="113"/>
        <v>0.49413330873782696</v>
      </c>
      <c r="T237" s="1">
        <f t="shared" si="95"/>
        <v>4.5091209523998255E-2</v>
      </c>
      <c r="U237" s="1">
        <f t="shared" si="96"/>
        <v>1.9623895881763147</v>
      </c>
      <c r="V237" s="1">
        <f t="shared" si="114"/>
        <v>2.2977705240426981E-2</v>
      </c>
      <c r="W237" s="1">
        <f t="shared" si="115"/>
        <v>9.8826661747565395E-2</v>
      </c>
      <c r="X237" s="1">
        <f t="shared" si="97"/>
        <v>4.5955410480853966E-3</v>
      </c>
      <c r="Y237" s="1">
        <f t="shared" si="98"/>
        <v>0.27854743988152575</v>
      </c>
      <c r="Z237" s="2">
        <f t="shared" si="99"/>
        <v>0.21219921919517581</v>
      </c>
      <c r="AA237" s="2">
        <f t="shared" si="116"/>
        <v>0.5919227061706851</v>
      </c>
      <c r="AB237" s="2">
        <f t="shared" si="100"/>
        <v>0.91050952251841988</v>
      </c>
      <c r="AC237" s="2">
        <f t="shared" si="101"/>
        <v>0.18188504502443617</v>
      </c>
      <c r="AD237" s="2">
        <f t="shared" si="117"/>
        <v>0.46185030078990391</v>
      </c>
      <c r="AE237" s="1">
        <f t="shared" si="118"/>
        <v>2.3676908246827409E-2</v>
      </c>
      <c r="AF237" s="1">
        <f t="shared" si="119"/>
        <v>1.8474012031596161E-2</v>
      </c>
      <c r="AG237" s="1">
        <f t="shared" si="102"/>
        <v>-8.8167787843870986</v>
      </c>
      <c r="AH237" s="1">
        <f t="shared" si="103"/>
        <v>-12.135254915624211</v>
      </c>
      <c r="AI237" s="1">
        <f t="shared" si="104"/>
        <v>7.5155776039728011</v>
      </c>
      <c r="AJ237" s="1">
        <f t="shared" si="105"/>
        <v>13.029286304187444</v>
      </c>
      <c r="AK237" s="1">
        <f t="shared" si="106"/>
        <v>-1.094637683429144</v>
      </c>
      <c r="AL237" s="1">
        <f t="shared" si="107"/>
        <v>11.642224698853349</v>
      </c>
    </row>
    <row r="238" spans="1:38" x14ac:dyDescent="0.3">
      <c r="A238" s="1">
        <v>40</v>
      </c>
      <c r="B238" s="1">
        <v>15</v>
      </c>
      <c r="C238" s="1">
        <v>30</v>
      </c>
      <c r="D238" s="1">
        <v>35</v>
      </c>
      <c r="E238" s="1">
        <v>25</v>
      </c>
      <c r="F238" s="1">
        <f t="shared" si="108"/>
        <v>0.26166666666666666</v>
      </c>
      <c r="G238" s="1">
        <v>235</v>
      </c>
      <c r="H238" s="1">
        <f t="shared" si="109"/>
        <v>4.1015237421866741</v>
      </c>
      <c r="I238" s="1">
        <v>0.2</v>
      </c>
      <c r="J238" s="1">
        <v>0</v>
      </c>
      <c r="K238" s="1">
        <f t="shared" si="110"/>
        <v>-0.81915204428899158</v>
      </c>
      <c r="L238" s="1">
        <f t="shared" si="90"/>
        <v>-3.240243103017713</v>
      </c>
      <c r="M238" s="1">
        <f t="shared" si="91"/>
        <v>2.4314352484680617</v>
      </c>
      <c r="N238" s="1">
        <f t="shared" si="92"/>
        <v>-2.7031349748773863</v>
      </c>
      <c r="O238" s="1">
        <f t="shared" si="111"/>
        <v>1.0037439753535853</v>
      </c>
      <c r="P238" s="1">
        <f t="shared" si="112"/>
        <v>2.7605112441593489</v>
      </c>
      <c r="Q238" s="1">
        <f t="shared" si="93"/>
        <v>1.136001596843754</v>
      </c>
      <c r="R238" s="1">
        <f t="shared" si="94"/>
        <v>2.2931001004805145</v>
      </c>
      <c r="S238" s="1">
        <f t="shared" si="113"/>
        <v>0.49539991586311788</v>
      </c>
      <c r="T238" s="1">
        <f t="shared" si="95"/>
        <v>3.7541889535798956E-2</v>
      </c>
      <c r="U238" s="1">
        <f t="shared" si="96"/>
        <v>1.9655143718404404</v>
      </c>
      <c r="V238" s="1">
        <f t="shared" si="114"/>
        <v>1.9100287473678462E-2</v>
      </c>
      <c r="W238" s="1">
        <f t="shared" si="115"/>
        <v>9.9079983172623579E-2</v>
      </c>
      <c r="X238" s="1">
        <f t="shared" si="97"/>
        <v>3.8200574947356925E-3</v>
      </c>
      <c r="Y238" s="1">
        <f t="shared" si="98"/>
        <v>0.26065272754873459</v>
      </c>
      <c r="Z238" s="2">
        <f t="shared" si="99"/>
        <v>0.20549244851944337</v>
      </c>
      <c r="AA238" s="2">
        <f t="shared" si="116"/>
        <v>0.55330833528759737</v>
      </c>
      <c r="AB238" s="2">
        <f t="shared" si="100"/>
        <v>0.87893255087153999</v>
      </c>
      <c r="AC238" s="2">
        <f t="shared" si="101"/>
        <v>0.17613638444523733</v>
      </c>
      <c r="AD238" s="2">
        <f t="shared" si="117"/>
        <v>0.44546522164282598</v>
      </c>
      <c r="AE238" s="1">
        <f t="shared" si="118"/>
        <v>2.2132333411503901E-2</v>
      </c>
      <c r="AF238" s="1">
        <f t="shared" si="119"/>
        <v>1.7818608865713043E-2</v>
      </c>
      <c r="AG238" s="1">
        <f t="shared" si="102"/>
        <v>-8.6036465452656952</v>
      </c>
      <c r="AH238" s="1">
        <f t="shared" si="103"/>
        <v>-12.287280664334874</v>
      </c>
      <c r="AI238" s="1">
        <f t="shared" si="104"/>
        <v>7.5107958487696465</v>
      </c>
      <c r="AJ238" s="1">
        <f t="shared" si="105"/>
        <v>13.017358165913548</v>
      </c>
      <c r="AK238" s="1">
        <f t="shared" si="106"/>
        <v>-1.0871206174564305</v>
      </c>
      <c r="AL238" s="1">
        <f t="shared" si="107"/>
        <v>11.555995913698</v>
      </c>
    </row>
    <row r="239" spans="1:38" x14ac:dyDescent="0.3">
      <c r="A239" s="1">
        <v>40</v>
      </c>
      <c r="B239" s="1">
        <v>15</v>
      </c>
      <c r="C239" s="1">
        <v>30</v>
      </c>
      <c r="D239" s="1">
        <v>35</v>
      </c>
      <c r="E239" s="1">
        <v>25</v>
      </c>
      <c r="F239" s="1">
        <f t="shared" si="108"/>
        <v>0.26166666666666666</v>
      </c>
      <c r="G239" s="1">
        <v>236</v>
      </c>
      <c r="H239" s="1">
        <f t="shared" si="109"/>
        <v>4.1189770347066181</v>
      </c>
      <c r="I239" s="1">
        <v>0.2</v>
      </c>
      <c r="J239" s="1">
        <v>0</v>
      </c>
      <c r="K239" s="1">
        <f t="shared" si="110"/>
        <v>-0.82903757255504185</v>
      </c>
      <c r="L239" s="1">
        <f t="shared" si="90"/>
        <v>-3.2258595701374131</v>
      </c>
      <c r="M239" s="1">
        <f t="shared" si="91"/>
        <v>2.4122572046276622</v>
      </c>
      <c r="N239" s="1">
        <f t="shared" si="92"/>
        <v>-2.6866966515856148</v>
      </c>
      <c r="O239" s="1">
        <f t="shared" si="111"/>
        <v>1.0124005507786502</v>
      </c>
      <c r="P239" s="1">
        <f t="shared" si="112"/>
        <v>2.7608109224099637</v>
      </c>
      <c r="Q239" s="1">
        <f t="shared" si="93"/>
        <v>1.1403924444320686</v>
      </c>
      <c r="R239" s="1">
        <f t="shared" si="94"/>
        <v>2.2966254465360749</v>
      </c>
      <c r="S239" s="1">
        <f t="shared" si="113"/>
        <v>0.49655134064289203</v>
      </c>
      <c r="T239" s="1">
        <f t="shared" si="95"/>
        <v>3.0007726593154094E-2</v>
      </c>
      <c r="U239" s="1">
        <f t="shared" si="96"/>
        <v>1.9685360970309222</v>
      </c>
      <c r="V239" s="1">
        <f t="shared" si="114"/>
        <v>1.5243676068939631E-2</v>
      </c>
      <c r="W239" s="1">
        <f t="shared" si="115"/>
        <v>9.9310268128578405E-2</v>
      </c>
      <c r="X239" s="1">
        <f t="shared" si="97"/>
        <v>3.0487352137879265E-3</v>
      </c>
      <c r="Y239" s="1">
        <f t="shared" si="98"/>
        <v>0.24245049435879429</v>
      </c>
      <c r="Z239" s="2">
        <f t="shared" si="99"/>
        <v>0.19842255236312645</v>
      </c>
      <c r="AA239" s="2">
        <f t="shared" si="116"/>
        <v>0.51391721169197058</v>
      </c>
      <c r="AB239" s="2">
        <f t="shared" si="100"/>
        <v>0.84689231341696236</v>
      </c>
      <c r="AC239" s="2">
        <f t="shared" si="101"/>
        <v>0.17007647345410781</v>
      </c>
      <c r="AD239" s="2">
        <f t="shared" si="117"/>
        <v>0.42889725213680852</v>
      </c>
      <c r="AE239" s="1">
        <f t="shared" si="118"/>
        <v>2.0556688467678826E-2</v>
      </c>
      <c r="AF239" s="1">
        <f t="shared" si="119"/>
        <v>1.7155890085472345E-2</v>
      </c>
      <c r="AG239" s="1">
        <f t="shared" si="102"/>
        <v>-8.3878935520611986</v>
      </c>
      <c r="AH239" s="1">
        <f t="shared" si="103"/>
        <v>-12.435563588325628</v>
      </c>
      <c r="AI239" s="1">
        <f t="shared" si="104"/>
        <v>7.5068962885850894</v>
      </c>
      <c r="AJ239" s="1">
        <f t="shared" si="105"/>
        <v>13.007621273670082</v>
      </c>
      <c r="AK239" s="1">
        <f t="shared" si="106"/>
        <v>-1.078047797072422</v>
      </c>
      <c r="AL239" s="1">
        <f t="shared" si="107"/>
        <v>11.4718861928257</v>
      </c>
    </row>
    <row r="240" spans="1:38" x14ac:dyDescent="0.3">
      <c r="A240" s="1">
        <v>40</v>
      </c>
      <c r="B240" s="1">
        <v>15</v>
      </c>
      <c r="C240" s="1">
        <v>30</v>
      </c>
      <c r="D240" s="1">
        <v>35</v>
      </c>
      <c r="E240" s="1">
        <v>25</v>
      </c>
      <c r="F240" s="1">
        <f t="shared" si="108"/>
        <v>0.26166666666666666</v>
      </c>
      <c r="G240" s="1">
        <v>237</v>
      </c>
      <c r="H240" s="1">
        <f t="shared" si="109"/>
        <v>4.1364303272265612</v>
      </c>
      <c r="I240" s="1">
        <v>0.2</v>
      </c>
      <c r="J240" s="1">
        <v>0</v>
      </c>
      <c r="K240" s="1">
        <f t="shared" si="110"/>
        <v>-0.83867056794542405</v>
      </c>
      <c r="L240" s="1">
        <f t="shared" si="90"/>
        <v>-3.2113057016816935</v>
      </c>
      <c r="M240" s="1">
        <f t="shared" si="91"/>
        <v>2.3928520466867029</v>
      </c>
      <c r="N240" s="1">
        <f t="shared" si="92"/>
        <v>-2.6700636590647924</v>
      </c>
      <c r="O240" s="1">
        <f t="shared" si="111"/>
        <v>1.02107621540965</v>
      </c>
      <c r="P240" s="1">
        <f t="shared" si="112"/>
        <v>2.7610434626807563</v>
      </c>
      <c r="Q240" s="1">
        <f t="shared" si="93"/>
        <v>1.1444629551013068</v>
      </c>
      <c r="R240" s="1">
        <f t="shared" si="94"/>
        <v>2.3000242854932011</v>
      </c>
      <c r="S240" s="1">
        <f t="shared" si="113"/>
        <v>0.49758733519454823</v>
      </c>
      <c r="T240" s="1">
        <f t="shared" si="95"/>
        <v>2.24875981492072E-2</v>
      </c>
      <c r="U240" s="1">
        <f t="shared" si="96"/>
        <v>1.9714493875656021</v>
      </c>
      <c r="V240" s="1">
        <f t="shared" si="114"/>
        <v>1.1406632242776205E-2</v>
      </c>
      <c r="W240" s="1">
        <f t="shared" si="115"/>
        <v>9.9517467038909652E-2</v>
      </c>
      <c r="X240" s="1">
        <f t="shared" si="97"/>
        <v>2.2813264485552413E-3</v>
      </c>
      <c r="Y240" s="1">
        <f t="shared" si="98"/>
        <v>0.22394565107410258</v>
      </c>
      <c r="Z240" s="2">
        <f t="shared" si="99"/>
        <v>0.19099708421418371</v>
      </c>
      <c r="AA240" s="2">
        <f t="shared" si="116"/>
        <v>0.47376012015327801</v>
      </c>
      <c r="AB240" s="2">
        <f t="shared" si="100"/>
        <v>0.81439802665211836</v>
      </c>
      <c r="AC240" s="2">
        <f t="shared" si="101"/>
        <v>0.16371178646929971</v>
      </c>
      <c r="AD240" s="2">
        <f t="shared" si="117"/>
        <v>0.41214886450287702</v>
      </c>
      <c r="AE240" s="1">
        <f t="shared" si="118"/>
        <v>1.8950404806131124E-2</v>
      </c>
      <c r="AF240" s="1">
        <f t="shared" si="119"/>
        <v>1.6485954580115085E-2</v>
      </c>
      <c r="AG240" s="1">
        <f t="shared" si="102"/>
        <v>-8.1695855252254042</v>
      </c>
      <c r="AH240" s="1">
        <f t="shared" si="103"/>
        <v>-12.58005851918136</v>
      </c>
      <c r="AI240" s="1">
        <f t="shared" si="104"/>
        <v>7.5038723713709246</v>
      </c>
      <c r="AJ240" s="1">
        <f t="shared" si="105"/>
        <v>13.000064966908823</v>
      </c>
      <c r="AK240" s="1">
        <f t="shared" si="106"/>
        <v>-1.0674252787599583</v>
      </c>
      <c r="AL240" s="1">
        <f t="shared" si="107"/>
        <v>11.389908519459429</v>
      </c>
    </row>
    <row r="241" spans="1:38" x14ac:dyDescent="0.3">
      <c r="A241" s="1">
        <v>40</v>
      </c>
      <c r="B241" s="1">
        <v>15</v>
      </c>
      <c r="C241" s="1">
        <v>30</v>
      </c>
      <c r="D241" s="1">
        <v>35</v>
      </c>
      <c r="E241" s="1">
        <v>25</v>
      </c>
      <c r="F241" s="1">
        <f t="shared" si="108"/>
        <v>0.26166666666666666</v>
      </c>
      <c r="G241" s="1">
        <v>238</v>
      </c>
      <c r="H241" s="1">
        <f t="shared" si="109"/>
        <v>4.1538836197465043</v>
      </c>
      <c r="I241" s="1">
        <v>0.2</v>
      </c>
      <c r="J241" s="1">
        <v>0</v>
      </c>
      <c r="K241" s="1">
        <f t="shared" si="110"/>
        <v>-0.84804809615642596</v>
      </c>
      <c r="L241" s="1">
        <f t="shared" si="90"/>
        <v>-3.1965859308998716</v>
      </c>
      <c r="M241" s="1">
        <f t="shared" si="91"/>
        <v>2.3732256856442735</v>
      </c>
      <c r="N241" s="1">
        <f t="shared" si="92"/>
        <v>-2.6532410638855675</v>
      </c>
      <c r="O241" s="1">
        <f t="shared" si="111"/>
        <v>1.0297689523325413</v>
      </c>
      <c r="P241" s="1">
        <f t="shared" si="112"/>
        <v>2.7612091954225146</v>
      </c>
      <c r="Q241" s="1">
        <f t="shared" si="93"/>
        <v>1.1482078912021183</v>
      </c>
      <c r="R241" s="1">
        <f t="shared" si="94"/>
        <v>2.3032904792969133</v>
      </c>
      <c r="S241" s="1">
        <f t="shared" si="113"/>
        <v>0.49850763571627854</v>
      </c>
      <c r="T241" s="1">
        <f t="shared" si="95"/>
        <v>1.4980368280186118E-2</v>
      </c>
      <c r="U241" s="1">
        <f t="shared" si="96"/>
        <v>1.9742489822544971</v>
      </c>
      <c r="V241" s="1">
        <f t="shared" si="114"/>
        <v>7.5878819818760955E-3</v>
      </c>
      <c r="W241" s="1">
        <f t="shared" si="115"/>
        <v>9.9701527143255711E-2</v>
      </c>
      <c r="X241" s="1">
        <f t="shared" si="97"/>
        <v>1.5175763963752192E-3</v>
      </c>
      <c r="Y241" s="1">
        <f t="shared" si="98"/>
        <v>0.20514325068788863</v>
      </c>
      <c r="Z241" s="2">
        <f t="shared" si="99"/>
        <v>0.18322386168384053</v>
      </c>
      <c r="AA241" s="2">
        <f t="shared" si="116"/>
        <v>0.43284884055755729</v>
      </c>
      <c r="AB241" s="2">
        <f t="shared" si="100"/>
        <v>0.78145908828471033</v>
      </c>
      <c r="AC241" s="2">
        <f t="shared" si="101"/>
        <v>0.15704902430043441</v>
      </c>
      <c r="AD241" s="2">
        <f t="shared" si="117"/>
        <v>0.39522239891542049</v>
      </c>
      <c r="AE241" s="1">
        <f t="shared" si="118"/>
        <v>1.7313953622302296E-2</v>
      </c>
      <c r="AF241" s="1">
        <f t="shared" si="119"/>
        <v>1.5808895956616824E-2</v>
      </c>
      <c r="AG241" s="1">
        <f t="shared" si="102"/>
        <v>-7.9487889634980755</v>
      </c>
      <c r="AH241" s="1">
        <f t="shared" si="103"/>
        <v>-12.72072144234639</v>
      </c>
      <c r="AI241" s="1">
        <f t="shared" si="104"/>
        <v>7.5017182812619083</v>
      </c>
      <c r="AJ241" s="1">
        <f t="shared" si="105"/>
        <v>12.994679116066445</v>
      </c>
      <c r="AK241" s="1">
        <f t="shared" si="106"/>
        <v>-1.0552590414025103</v>
      </c>
      <c r="AL241" s="1">
        <f t="shared" si="107"/>
        <v>11.310076405689641</v>
      </c>
    </row>
    <row r="242" spans="1:38" x14ac:dyDescent="0.3">
      <c r="A242" s="1">
        <v>40</v>
      </c>
      <c r="B242" s="1">
        <v>15</v>
      </c>
      <c r="C242" s="1">
        <v>30</v>
      </c>
      <c r="D242" s="1">
        <v>35</v>
      </c>
      <c r="E242" s="1">
        <v>25</v>
      </c>
      <c r="F242" s="1">
        <f t="shared" si="108"/>
        <v>0.26166666666666666</v>
      </c>
      <c r="G242" s="1">
        <v>239</v>
      </c>
      <c r="H242" s="1">
        <f t="shared" si="109"/>
        <v>4.1713369122664474</v>
      </c>
      <c r="I242" s="1">
        <v>0.2</v>
      </c>
      <c r="J242" s="1">
        <v>0</v>
      </c>
      <c r="K242" s="1">
        <f t="shared" si="110"/>
        <v>-0.85716730070211211</v>
      </c>
      <c r="L242" s="1">
        <f t="shared" si="90"/>
        <v>-3.1817047415767208</v>
      </c>
      <c r="M242" s="1">
        <f t="shared" si="91"/>
        <v>2.3533840998800728</v>
      </c>
      <c r="N242" s="1">
        <f t="shared" si="92"/>
        <v>-2.6362339903733956</v>
      </c>
      <c r="O242" s="1">
        <f t="shared" si="111"/>
        <v>1.0384767398658852</v>
      </c>
      <c r="P242" s="1">
        <f t="shared" si="112"/>
        <v>2.7613084285552558</v>
      </c>
      <c r="Q242" s="1">
        <f t="shared" si="93"/>
        <v>1.1516221044747912</v>
      </c>
      <c r="R242" s="1">
        <f t="shared" si="94"/>
        <v>2.3064180285447806</v>
      </c>
      <c r="S242" s="1">
        <f t="shared" si="113"/>
        <v>0.49931195916006588</v>
      </c>
      <c r="T242" s="1">
        <f t="shared" si="95"/>
        <v>7.4848887474074921E-3</v>
      </c>
      <c r="U242" s="1">
        <f t="shared" si="96"/>
        <v>1.9769297387526694</v>
      </c>
      <c r="V242" s="1">
        <f t="shared" si="114"/>
        <v>3.7861177363491092E-3</v>
      </c>
      <c r="W242" s="1">
        <f t="shared" si="115"/>
        <v>9.9862391832013175E-2</v>
      </c>
      <c r="X242" s="1">
        <f t="shared" si="97"/>
        <v>7.5722354726982192E-4</v>
      </c>
      <c r="Y242" s="1">
        <f t="shared" si="98"/>
        <v>0.18604848254278883</v>
      </c>
      <c r="Z242" s="2">
        <f t="shared" si="99"/>
        <v>0.17511095343883587</v>
      </c>
      <c r="AA242" s="2">
        <f t="shared" si="116"/>
        <v>0.391196144134485</v>
      </c>
      <c r="AB242" s="2">
        <f t="shared" si="100"/>
        <v>0.74808507064816698</v>
      </c>
      <c r="AC242" s="2">
        <f t="shared" si="101"/>
        <v>0.15009510294757336</v>
      </c>
      <c r="AD242" s="2">
        <f t="shared" si="117"/>
        <v>0.37812006075056503</v>
      </c>
      <c r="AE242" s="1">
        <f t="shared" si="118"/>
        <v>1.5647845765379403E-2</v>
      </c>
      <c r="AF242" s="1">
        <f t="shared" si="119"/>
        <v>1.5124802430022604E-2</v>
      </c>
      <c r="AG242" s="1">
        <f t="shared" si="102"/>
        <v>-7.7255711236508171</v>
      </c>
      <c r="AH242" s="1">
        <f t="shared" si="103"/>
        <v>-12.857509510531681</v>
      </c>
      <c r="AI242" s="1">
        <f t="shared" si="104"/>
        <v>7.5004289385551459</v>
      </c>
      <c r="AJ242" s="1">
        <f t="shared" si="105"/>
        <v>12.991454145787383</v>
      </c>
      <c r="AK242" s="1">
        <f t="shared" si="106"/>
        <v>-1.041554990246726</v>
      </c>
      <c r="AL242" s="1">
        <f t="shared" si="107"/>
        <v>11.232403904181826</v>
      </c>
    </row>
    <row r="243" spans="1:38" x14ac:dyDescent="0.3">
      <c r="A243" s="1">
        <v>40</v>
      </c>
      <c r="B243" s="1">
        <v>15</v>
      </c>
      <c r="C243" s="1">
        <v>30</v>
      </c>
      <c r="D243" s="1">
        <v>35</v>
      </c>
      <c r="E243" s="1">
        <v>25</v>
      </c>
      <c r="F243" s="1">
        <f t="shared" si="108"/>
        <v>0.26166666666666666</v>
      </c>
      <c r="G243" s="1">
        <v>240</v>
      </c>
      <c r="H243" s="1">
        <f t="shared" si="109"/>
        <v>4.1887902047863905</v>
      </c>
      <c r="I243" s="1">
        <v>0.2</v>
      </c>
      <c r="J243" s="1">
        <v>0</v>
      </c>
      <c r="K243" s="1">
        <f t="shared" si="110"/>
        <v>-0.86602540378443837</v>
      </c>
      <c r="L243" s="1">
        <f t="shared" si="90"/>
        <v>-3.166666666666667</v>
      </c>
      <c r="M243" s="1">
        <f t="shared" si="91"/>
        <v>2.3333333333333339</v>
      </c>
      <c r="N243" s="1">
        <f t="shared" si="92"/>
        <v>-2.6190476190476195</v>
      </c>
      <c r="O243" s="1">
        <f t="shared" si="111"/>
        <v>1.0471975511965976</v>
      </c>
      <c r="P243" s="1">
        <f t="shared" si="112"/>
        <v>2.7613414468968598</v>
      </c>
      <c r="Q243" s="1">
        <f t="shared" si="93"/>
        <v>1.1547005383792512</v>
      </c>
      <c r="R243" s="1">
        <f t="shared" si="94"/>
        <v>2.3094010767585029</v>
      </c>
      <c r="S243" s="1">
        <f t="shared" si="113"/>
        <v>0.49999999999999989</v>
      </c>
      <c r="T243" s="1">
        <f t="shared" si="95"/>
        <v>0</v>
      </c>
      <c r="U243" s="1">
        <f t="shared" si="96"/>
        <v>1.9794866372215738</v>
      </c>
      <c r="V243" s="1">
        <f t="shared" si="114"/>
        <v>0</v>
      </c>
      <c r="W243" s="1">
        <f t="shared" si="115"/>
        <v>9.9999999999999978E-2</v>
      </c>
      <c r="X243" s="1">
        <f t="shared" si="97"/>
        <v>0</v>
      </c>
      <c r="Y243" s="1">
        <f t="shared" si="98"/>
        <v>0.16666666666666707</v>
      </c>
      <c r="Z243" s="2">
        <f t="shared" si="99"/>
        <v>0.16666666666666652</v>
      </c>
      <c r="AA243" s="2">
        <f t="shared" si="116"/>
        <v>0.34881578763539983</v>
      </c>
      <c r="AB243" s="2">
        <f t="shared" si="100"/>
        <v>0.7142857142857153</v>
      </c>
      <c r="AC243" s="2">
        <f t="shared" si="101"/>
        <v>0.14285714285714338</v>
      </c>
      <c r="AD243" s="2">
        <f t="shared" si="117"/>
        <v>0.36084391824351664</v>
      </c>
      <c r="AE243" s="1">
        <f t="shared" si="118"/>
        <v>1.3952631505415996E-2</v>
      </c>
      <c r="AF243" s="1">
        <f t="shared" si="119"/>
        <v>1.4433756729740668E-2</v>
      </c>
      <c r="AG243" s="1">
        <f t="shared" si="102"/>
        <v>-7.5000000000000071</v>
      </c>
      <c r="AH243" s="1">
        <f t="shared" si="103"/>
        <v>-12.990381056766577</v>
      </c>
      <c r="AI243" s="1">
        <f t="shared" si="104"/>
        <v>7.5</v>
      </c>
      <c r="AJ243" s="1">
        <f t="shared" si="105"/>
        <v>12.990381056766578</v>
      </c>
      <c r="AK243" s="1">
        <f t="shared" si="106"/>
        <v>-1.0263189601958009</v>
      </c>
      <c r="AL243" s="1">
        <f t="shared" si="107"/>
        <v>11.156905618859724</v>
      </c>
    </row>
    <row r="244" spans="1:38" x14ac:dyDescent="0.3">
      <c r="A244" s="1">
        <v>40</v>
      </c>
      <c r="B244" s="1">
        <v>15</v>
      </c>
      <c r="C244" s="1">
        <v>30</v>
      </c>
      <c r="D244" s="1">
        <v>35</v>
      </c>
      <c r="E244" s="1">
        <v>25</v>
      </c>
      <c r="F244" s="1">
        <f t="shared" si="108"/>
        <v>0.26166666666666666</v>
      </c>
      <c r="G244" s="1">
        <v>241</v>
      </c>
      <c r="H244" s="1">
        <f t="shared" si="109"/>
        <v>4.2062434973063345</v>
      </c>
      <c r="I244" s="1">
        <v>0.2</v>
      </c>
      <c r="J244" s="1">
        <v>0</v>
      </c>
      <c r="K244" s="1">
        <f t="shared" si="110"/>
        <v>-0.87461970713939596</v>
      </c>
      <c r="L244" s="1">
        <f t="shared" si="90"/>
        <v>-3.1514762869130033</v>
      </c>
      <c r="M244" s="1">
        <f t="shared" si="91"/>
        <v>2.3130794936617827</v>
      </c>
      <c r="N244" s="1">
        <f t="shared" si="92"/>
        <v>-2.6016871850434322</v>
      </c>
      <c r="O244" s="1">
        <f t="shared" si="111"/>
        <v>1.0559293539601184</v>
      </c>
      <c r="P244" s="1">
        <f t="shared" si="112"/>
        <v>2.7613085116183016</v>
      </c>
      <c r="Q244" s="1">
        <f t="shared" si="93"/>
        <v>1.1574382303281416</v>
      </c>
      <c r="R244" s="1">
        <f t="shared" si="94"/>
        <v>2.3122339144413839</v>
      </c>
      <c r="S244" s="1">
        <f t="shared" si="113"/>
        <v>0.50057142709446367</v>
      </c>
      <c r="T244" s="1">
        <f t="shared" si="95"/>
        <v>-7.4754678780453165E-3</v>
      </c>
      <c r="U244" s="1">
        <f t="shared" si="96"/>
        <v>1.9819147838069009</v>
      </c>
      <c r="V244" s="1">
        <f t="shared" si="114"/>
        <v>-3.7718412209864498E-3</v>
      </c>
      <c r="W244" s="1">
        <f t="shared" si="115"/>
        <v>0.10011428541889274</v>
      </c>
      <c r="X244" s="1">
        <f t="shared" si="97"/>
        <v>-7.5436824419729005E-4</v>
      </c>
      <c r="Y244" s="1">
        <f t="shared" si="98"/>
        <v>0.14700324833244816</v>
      </c>
      <c r="Z244" s="2">
        <f t="shared" si="99"/>
        <v>0.15789953507592969</v>
      </c>
      <c r="AA244" s="2">
        <f t="shared" si="116"/>
        <v>0.30572250548748353</v>
      </c>
      <c r="AB244" s="2">
        <f t="shared" si="100"/>
        <v>0.68007092170934036</v>
      </c>
      <c r="AC244" s="2">
        <f t="shared" si="101"/>
        <v>0.13534245863651104</v>
      </c>
      <c r="AD244" s="2">
        <f t="shared" si="117"/>
        <v>0.34339590053740909</v>
      </c>
      <c r="AE244" s="1">
        <f t="shared" si="118"/>
        <v>1.2228900219499343E-2</v>
      </c>
      <c r="AF244" s="1">
        <f t="shared" si="119"/>
        <v>1.3735836021496367E-2</v>
      </c>
      <c r="AG244" s="1">
        <f t="shared" si="102"/>
        <v>-7.2721443036950522</v>
      </c>
      <c r="AH244" s="1">
        <f t="shared" si="103"/>
        <v>-13.11929560709094</v>
      </c>
      <c r="AI244" s="1">
        <f t="shared" si="104"/>
        <v>7.5004278594455087</v>
      </c>
      <c r="AJ244" s="1">
        <f t="shared" si="105"/>
        <v>12.991451446273979</v>
      </c>
      <c r="AK244" s="1">
        <f t="shared" si="106"/>
        <v>-1.0095567184095362</v>
      </c>
      <c r="AL244" s="1">
        <f t="shared" si="107"/>
        <v>11.083596714626061</v>
      </c>
    </row>
    <row r="245" spans="1:38" x14ac:dyDescent="0.3">
      <c r="A245" s="1">
        <v>40</v>
      </c>
      <c r="B245" s="1">
        <v>15</v>
      </c>
      <c r="C245" s="1">
        <v>30</v>
      </c>
      <c r="D245" s="1">
        <v>35</v>
      </c>
      <c r="E245" s="1">
        <v>25</v>
      </c>
      <c r="F245" s="1">
        <f t="shared" si="108"/>
        <v>0.26166666666666666</v>
      </c>
      <c r="G245" s="1">
        <v>242</v>
      </c>
      <c r="H245" s="1">
        <f t="shared" si="109"/>
        <v>4.2236967898262776</v>
      </c>
      <c r="I245" s="1">
        <v>0.2</v>
      </c>
      <c r="J245" s="1">
        <v>0</v>
      </c>
      <c r="K245" s="1">
        <f t="shared" si="110"/>
        <v>-0.88294759285892699</v>
      </c>
      <c r="L245" s="1">
        <f t="shared" si="90"/>
        <v>-3.1361382294525573</v>
      </c>
      <c r="M245" s="1">
        <f t="shared" si="91"/>
        <v>2.292628750381188</v>
      </c>
      <c r="N245" s="1">
        <f t="shared" si="92"/>
        <v>-2.5841579765172082</v>
      </c>
      <c r="O245" s="1">
        <f t="shared" si="111"/>
        <v>1.0646701097666211</v>
      </c>
      <c r="P245" s="1">
        <f t="shared" si="112"/>
        <v>2.7612098597235613</v>
      </c>
      <c r="Q245" s="1">
        <f t="shared" si="93"/>
        <v>1.1598303138269574</v>
      </c>
      <c r="R245" s="1">
        <f t="shared" si="94"/>
        <v>2.314910982931047</v>
      </c>
      <c r="S245" s="1">
        <f t="shared" si="113"/>
        <v>0.50102588064031173</v>
      </c>
      <c r="T245" s="1">
        <f t="shared" si="95"/>
        <v>-1.494269427280992E-2</v>
      </c>
      <c r="U245" s="1">
        <f t="shared" si="96"/>
        <v>1.9842094139408983</v>
      </c>
      <c r="V245" s="1">
        <f t="shared" si="114"/>
        <v>-7.5308050490153575E-3</v>
      </c>
      <c r="W245" s="1">
        <f t="shared" si="115"/>
        <v>0.10020517612806235</v>
      </c>
      <c r="X245" s="1">
        <f t="shared" si="97"/>
        <v>-1.5061610098030716E-3</v>
      </c>
      <c r="Y245" s="1">
        <f t="shared" si="98"/>
        <v>0.12706379284811009</v>
      </c>
      <c r="Z245" s="2">
        <f t="shared" si="99"/>
        <v>0.14881830743126634</v>
      </c>
      <c r="AA245" s="2">
        <f t="shared" si="116"/>
        <v>0.26193199995557059</v>
      </c>
      <c r="AB245" s="2">
        <f t="shared" si="100"/>
        <v>0.64545075133939778</v>
      </c>
      <c r="AC245" s="2">
        <f t="shared" si="101"/>
        <v>0.12755854922679929</v>
      </c>
      <c r="AD245" s="2">
        <f t="shared" si="117"/>
        <v>0.32577779611583579</v>
      </c>
      <c r="AE245" s="1">
        <f t="shared" si="118"/>
        <v>1.0477279998222826E-2</v>
      </c>
      <c r="AF245" s="1">
        <f t="shared" si="119"/>
        <v>1.3031111844633434E-2</v>
      </c>
      <c r="AG245" s="1">
        <f t="shared" si="102"/>
        <v>-7.0420734417883608</v>
      </c>
      <c r="AH245" s="1">
        <f t="shared" si="103"/>
        <v>-13.244213892883906</v>
      </c>
      <c r="AI245" s="1">
        <f t="shared" si="104"/>
        <v>7.5017096488901416</v>
      </c>
      <c r="AJ245" s="1">
        <f t="shared" si="105"/>
        <v>12.994657527421019</v>
      </c>
      <c r="AK245" s="1">
        <f t="shared" si="106"/>
        <v>-0.9912739661884844</v>
      </c>
      <c r="AL245" s="1">
        <f t="shared" si="107"/>
        <v>11.012492926181213</v>
      </c>
    </row>
    <row r="246" spans="1:38" x14ac:dyDescent="0.3">
      <c r="A246" s="1">
        <v>40</v>
      </c>
      <c r="B246" s="1">
        <v>15</v>
      </c>
      <c r="C246" s="1">
        <v>30</v>
      </c>
      <c r="D246" s="1">
        <v>35</v>
      </c>
      <c r="E246" s="1">
        <v>25</v>
      </c>
      <c r="F246" s="1">
        <f t="shared" si="108"/>
        <v>0.26166666666666666</v>
      </c>
      <c r="G246" s="1">
        <v>243</v>
      </c>
      <c r="H246" s="1">
        <f t="shared" si="109"/>
        <v>4.2411500823462207</v>
      </c>
      <c r="I246" s="1">
        <v>0.2</v>
      </c>
      <c r="J246" s="1">
        <v>0</v>
      </c>
      <c r="K246" s="1">
        <f t="shared" si="110"/>
        <v>-0.89100652418836779</v>
      </c>
      <c r="L246" s="1">
        <f t="shared" si="90"/>
        <v>-3.1206571664062133</v>
      </c>
      <c r="M246" s="1">
        <f t="shared" si="91"/>
        <v>2.2719873329860625</v>
      </c>
      <c r="N246" s="1">
        <f t="shared" si="92"/>
        <v>-2.5664653330356724</v>
      </c>
      <c r="O246" s="1">
        <f t="shared" si="111"/>
        <v>1.0734177736748491</v>
      </c>
      <c r="P246" s="1">
        <f t="shared" si="112"/>
        <v>2.7610457035523108</v>
      </c>
      <c r="Q246" s="1">
        <f t="shared" si="93"/>
        <v>1.1618720205252986</v>
      </c>
      <c r="R246" s="1">
        <f t="shared" si="94"/>
        <v>2.3174268780566889</v>
      </c>
      <c r="S246" s="1">
        <f t="shared" si="113"/>
        <v>0.50136296921679047</v>
      </c>
      <c r="T246" s="1">
        <f t="shared" si="95"/>
        <v>-2.2402867193592746E-2</v>
      </c>
      <c r="U246" s="1">
        <f t="shared" si="96"/>
        <v>1.9863658954771626</v>
      </c>
      <c r="V246" s="1">
        <f t="shared" si="114"/>
        <v>-1.1278318483318077E-2</v>
      </c>
      <c r="W246" s="1">
        <f t="shared" si="115"/>
        <v>0.1002725938433581</v>
      </c>
      <c r="X246" s="1">
        <f t="shared" si="97"/>
        <v>-2.2556636966636155E-3</v>
      </c>
      <c r="Y246" s="1">
        <f t="shared" si="98"/>
        <v>0.1068539805824601</v>
      </c>
      <c r="Z246" s="2">
        <f t="shared" si="99"/>
        <v>0.13943193662009334</v>
      </c>
      <c r="AA246" s="2">
        <f t="shared" si="116"/>
        <v>0.21746092934886338</v>
      </c>
      <c r="AB246" s="2">
        <f t="shared" si="100"/>
        <v>0.61043541163016213</v>
      </c>
      <c r="AC246" s="2">
        <f t="shared" si="101"/>
        <v>0.1195130885315083</v>
      </c>
      <c r="AD246" s="2">
        <f t="shared" si="117"/>
        <v>0.30799125161106516</v>
      </c>
      <c r="AE246" s="1">
        <f t="shared" si="118"/>
        <v>8.6984371739545364E-3</v>
      </c>
      <c r="AF246" s="1">
        <f t="shared" si="119"/>
        <v>1.2319650064442609E-2</v>
      </c>
      <c r="AG246" s="1">
        <f t="shared" si="102"/>
        <v>-6.8098574960932039</v>
      </c>
      <c r="AH246" s="1">
        <f t="shared" si="103"/>
        <v>-13.365097862825516</v>
      </c>
      <c r="AI246" s="1">
        <f t="shared" si="104"/>
        <v>7.5038432399767245</v>
      </c>
      <c r="AJ246" s="1">
        <f t="shared" si="105"/>
        <v>12.999992147228149</v>
      </c>
      <c r="AK246" s="1">
        <f t="shared" si="106"/>
        <v>-0.97147634012065165</v>
      </c>
      <c r="AL246" s="1">
        <f t="shared" si="107"/>
        <v>10.943610565998599</v>
      </c>
    </row>
    <row r="247" spans="1:38" x14ac:dyDescent="0.3">
      <c r="A247" s="1">
        <v>40</v>
      </c>
      <c r="B247" s="1">
        <v>15</v>
      </c>
      <c r="C247" s="1">
        <v>30</v>
      </c>
      <c r="D247" s="1">
        <v>35</v>
      </c>
      <c r="E247" s="1">
        <v>25</v>
      </c>
      <c r="F247" s="1">
        <f t="shared" si="108"/>
        <v>0.26166666666666666</v>
      </c>
      <c r="G247" s="1">
        <v>244</v>
      </c>
      <c r="H247" s="1">
        <f t="shared" si="109"/>
        <v>4.2586033748661638</v>
      </c>
      <c r="I247" s="1">
        <v>0.2</v>
      </c>
      <c r="J247" s="1">
        <v>0</v>
      </c>
      <c r="K247" s="1">
        <f t="shared" si="110"/>
        <v>-0.89879404629916682</v>
      </c>
      <c r="L247" s="1">
        <f t="shared" si="90"/>
        <v>-3.1050378134557444</v>
      </c>
      <c r="M247" s="1">
        <f t="shared" si="91"/>
        <v>2.2511615290521036</v>
      </c>
      <c r="N247" s="1">
        <f t="shared" si="92"/>
        <v>-2.5486146439494219</v>
      </c>
      <c r="O247" s="1">
        <f t="shared" si="111"/>
        <v>1.0821702936151247</v>
      </c>
      <c r="P247" s="1">
        <f t="shared" si="112"/>
        <v>2.7608162303035342</v>
      </c>
      <c r="Q247" s="1">
        <f t="shared" si="93"/>
        <v>1.1635586821834003</v>
      </c>
      <c r="R247" s="1">
        <f t="shared" si="94"/>
        <v>2.3197763536101177</v>
      </c>
      <c r="S247" s="1">
        <f t="shared" si="113"/>
        <v>0.50158226691664876</v>
      </c>
      <c r="T247" s="1">
        <f t="shared" si="95"/>
        <v>-2.9857182470418797E-2</v>
      </c>
      <c r="U247" s="1">
        <f t="shared" si="96"/>
        <v>1.9883797316658154</v>
      </c>
      <c r="V247" s="1">
        <f t="shared" si="114"/>
        <v>-1.5015835252658297E-2</v>
      </c>
      <c r="W247" s="1">
        <f t="shared" si="115"/>
        <v>0.10031645338332976</v>
      </c>
      <c r="X247" s="1">
        <f t="shared" si="97"/>
        <v>-3.0031670505316597E-3</v>
      </c>
      <c r="Y247" s="1">
        <f t="shared" si="98"/>
        <v>8.6379602231979769E-2</v>
      </c>
      <c r="Z247" s="2">
        <f t="shared" si="99"/>
        <v>0.12974956924625775</v>
      </c>
      <c r="AA247" s="2">
        <f t="shared" si="116"/>
        <v>0.17232689431541054</v>
      </c>
      <c r="AB247" s="2">
        <f t="shared" si="100"/>
        <v>0.57503525538635714</v>
      </c>
      <c r="AC247" s="2">
        <f t="shared" si="101"/>
        <v>0.11121391649679238</v>
      </c>
      <c r="AD247" s="2">
        <f t="shared" si="117"/>
        <v>0.29003777098005645</v>
      </c>
      <c r="AE247" s="1">
        <f t="shared" si="118"/>
        <v>6.8930757726164233E-3</v>
      </c>
      <c r="AF247" s="1">
        <f t="shared" si="119"/>
        <v>1.160151083920226E-2</v>
      </c>
      <c r="AG247" s="1">
        <f t="shared" si="102"/>
        <v>-6.5755672018361659</v>
      </c>
      <c r="AH247" s="1">
        <f t="shared" si="103"/>
        <v>-13.481910694487503</v>
      </c>
      <c r="AI247" s="1">
        <f t="shared" si="104"/>
        <v>7.5068272459734899</v>
      </c>
      <c r="AJ247" s="1">
        <f t="shared" si="105"/>
        <v>13.007448803550572</v>
      </c>
      <c r="AK247" s="1">
        <f t="shared" si="106"/>
        <v>-0.95016941247087239</v>
      </c>
      <c r="AL247" s="1">
        <f t="shared" si="107"/>
        <v>10.876966531513784</v>
      </c>
    </row>
    <row r="248" spans="1:38" x14ac:dyDescent="0.3">
      <c r="A248" s="1">
        <v>40</v>
      </c>
      <c r="B248" s="1">
        <v>15</v>
      </c>
      <c r="C248" s="1">
        <v>30</v>
      </c>
      <c r="D248" s="1">
        <v>35</v>
      </c>
      <c r="E248" s="1">
        <v>25</v>
      </c>
      <c r="F248" s="1">
        <f t="shared" si="108"/>
        <v>0.26166666666666666</v>
      </c>
      <c r="G248" s="1">
        <v>245</v>
      </c>
      <c r="H248" s="1">
        <f t="shared" si="109"/>
        <v>4.2760566673861078</v>
      </c>
      <c r="I248" s="1">
        <v>0.2</v>
      </c>
      <c r="J248" s="1">
        <v>0</v>
      </c>
      <c r="K248" s="1">
        <f t="shared" si="110"/>
        <v>-0.90630778703665005</v>
      </c>
      <c r="L248" s="1">
        <f t="shared" si="90"/>
        <v>-3.0892849284073658</v>
      </c>
      <c r="M248" s="1">
        <f t="shared" si="91"/>
        <v>2.2301576823209324</v>
      </c>
      <c r="N248" s="1">
        <f t="shared" si="92"/>
        <v>-2.5306113467512752</v>
      </c>
      <c r="O248" s="1">
        <f t="shared" si="111"/>
        <v>1.0909256097630244</v>
      </c>
      <c r="P248" s="1">
        <f t="shared" si="112"/>
        <v>2.7605216015782812</v>
      </c>
      <c r="Q248" s="1">
        <f t="shared" si="93"/>
        <v>1.1648857325581949</v>
      </c>
      <c r="R248" s="1">
        <f t="shared" si="94"/>
        <v>2.3219543246397198</v>
      </c>
      <c r="S248" s="1">
        <f t="shared" si="113"/>
        <v>0.50168331056165005</v>
      </c>
      <c r="T248" s="1">
        <f t="shared" si="95"/>
        <v>-3.730684299200393E-2</v>
      </c>
      <c r="U248" s="1">
        <f t="shared" si="96"/>
        <v>1.9902465639769034</v>
      </c>
      <c r="V248" s="1">
        <f t="shared" si="114"/>
        <v>-1.8744834769345128E-2</v>
      </c>
      <c r="W248" s="1">
        <f t="shared" si="115"/>
        <v>0.10033666211233001</v>
      </c>
      <c r="X248" s="1">
        <f t="shared" si="97"/>
        <v>-3.7489669538690257E-3</v>
      </c>
      <c r="Y248" s="1">
        <f t="shared" si="98"/>
        <v>6.5646554333731122E-2</v>
      </c>
      <c r="Z248" s="2">
        <f t="shared" si="99"/>
        <v>0.11978053574396341</v>
      </c>
      <c r="AA248" s="2">
        <f t="shared" si="116"/>
        <v>0.12654842227224339</v>
      </c>
      <c r="AB248" s="2">
        <f t="shared" si="100"/>
        <v>0.53926077427542574</v>
      </c>
      <c r="AC248" s="2">
        <f t="shared" si="101"/>
        <v>0.10266903063768264</v>
      </c>
      <c r="AD248" s="2">
        <f t="shared" si="117"/>
        <v>0.27191871504064474</v>
      </c>
      <c r="AE248" s="1">
        <f t="shared" si="118"/>
        <v>5.0619368908897365E-3</v>
      </c>
      <c r="AF248" s="1">
        <f t="shared" si="119"/>
        <v>1.0876748601625791E-2</v>
      </c>
      <c r="AG248" s="1">
        <f t="shared" si="102"/>
        <v>-6.3392739261104873</v>
      </c>
      <c r="AH248" s="1">
        <f t="shared" si="103"/>
        <v>-13.594616805549752</v>
      </c>
      <c r="AI248" s="1">
        <f t="shared" si="104"/>
        <v>7.5106610242803882</v>
      </c>
      <c r="AJ248" s="1">
        <f t="shared" si="105"/>
        <v>13.017021660917157</v>
      </c>
      <c r="AK248" s="1">
        <f t="shared" si="106"/>
        <v>-0.92735869079341793</v>
      </c>
      <c r="AL248" s="1">
        <f t="shared" si="107"/>
        <v>10.812578311582062</v>
      </c>
    </row>
    <row r="249" spans="1:38" x14ac:dyDescent="0.3">
      <c r="A249" s="1">
        <v>40</v>
      </c>
      <c r="B249" s="1">
        <v>15</v>
      </c>
      <c r="C249" s="1">
        <v>30</v>
      </c>
      <c r="D249" s="1">
        <v>35</v>
      </c>
      <c r="E249" s="1">
        <v>25</v>
      </c>
      <c r="F249" s="1">
        <f t="shared" si="108"/>
        <v>0.26166666666666666</v>
      </c>
      <c r="G249" s="1">
        <v>246</v>
      </c>
      <c r="H249" s="1">
        <f t="shared" si="109"/>
        <v>4.2935099599060509</v>
      </c>
      <c r="I249" s="1">
        <v>0.2</v>
      </c>
      <c r="J249" s="1">
        <v>0</v>
      </c>
      <c r="K249" s="1">
        <f t="shared" si="110"/>
        <v>-0.91354545764260098</v>
      </c>
      <c r="L249" s="1">
        <f t="shared" si="90"/>
        <v>-3.0734033097424667</v>
      </c>
      <c r="M249" s="1">
        <f t="shared" si="91"/>
        <v>2.2089821907677334</v>
      </c>
      <c r="N249" s="1">
        <f t="shared" si="92"/>
        <v>-2.5124609254199619</v>
      </c>
      <c r="O249" s="1">
        <f t="shared" si="111"/>
        <v>1.0996816538651746</v>
      </c>
      <c r="P249" s="1">
        <f t="shared" si="112"/>
        <v>2.7601619529398196</v>
      </c>
      <c r="Q249" s="1">
        <f t="shared" si="93"/>
        <v>1.1658487092132457</v>
      </c>
      <c r="R249" s="1">
        <f t="shared" si="94"/>
        <v>2.3239558705763677</v>
      </c>
      <c r="S249" s="1">
        <f t="shared" si="113"/>
        <v>0.50166559699952562</v>
      </c>
      <c r="T249" s="1">
        <f t="shared" si="95"/>
        <v>-4.4753057980190469E-2</v>
      </c>
      <c r="U249" s="1">
        <f t="shared" si="96"/>
        <v>1.9919621747797436</v>
      </c>
      <c r="V249" s="1">
        <f t="shared" si="114"/>
        <v>-2.246682118104925E-2</v>
      </c>
      <c r="W249" s="1">
        <f t="shared" si="115"/>
        <v>0.10033311939990514</v>
      </c>
      <c r="X249" s="1">
        <f t="shared" si="97"/>
        <v>-4.49336423620985E-3</v>
      </c>
      <c r="Y249" s="1">
        <f t="shared" si="98"/>
        <v>4.4660835029212087E-2</v>
      </c>
      <c r="Z249" s="2">
        <f t="shared" si="99"/>
        <v>0.10953434100376674</v>
      </c>
      <c r="AA249" s="2">
        <f t="shared" si="116"/>
        <v>8.0144950023942299E-2</v>
      </c>
      <c r="AB249" s="2">
        <f t="shared" si="100"/>
        <v>0.50312259354023903</v>
      </c>
      <c r="AC249" s="2">
        <f t="shared" si="101"/>
        <v>9.3886578003228222E-2</v>
      </c>
      <c r="AD249" s="2">
        <f t="shared" si="117"/>
        <v>0.25363530136078161</v>
      </c>
      <c r="AE249" s="1">
        <f t="shared" si="118"/>
        <v>3.2057980009576924E-3</v>
      </c>
      <c r="AF249" s="1">
        <f t="shared" si="119"/>
        <v>1.0145412054431266E-2</v>
      </c>
      <c r="AG249" s="1">
        <f t="shared" si="102"/>
        <v>-6.1010496461370014</v>
      </c>
      <c r="AH249" s="1">
        <f t="shared" si="103"/>
        <v>-13.703181864639015</v>
      </c>
      <c r="AI249" s="1">
        <f t="shared" si="104"/>
        <v>7.5153446794982059</v>
      </c>
      <c r="AJ249" s="1">
        <f t="shared" si="105"/>
        <v>13.028705565335121</v>
      </c>
      <c r="AK249" s="1">
        <f t="shared" si="106"/>
        <v>-0.90304961674979189</v>
      </c>
      <c r="AL249" s="1">
        <f t="shared" si="107"/>
        <v>10.750463992257059</v>
      </c>
    </row>
    <row r="250" spans="1:38" x14ac:dyDescent="0.3">
      <c r="A250" s="1">
        <v>40</v>
      </c>
      <c r="B250" s="1">
        <v>15</v>
      </c>
      <c r="C250" s="1">
        <v>30</v>
      </c>
      <c r="D250" s="1">
        <v>35</v>
      </c>
      <c r="E250" s="1">
        <v>25</v>
      </c>
      <c r="F250" s="1">
        <f t="shared" si="108"/>
        <v>0.26166666666666666</v>
      </c>
      <c r="G250" s="1">
        <v>247</v>
      </c>
      <c r="H250" s="1">
        <f t="shared" si="109"/>
        <v>4.310963252425994</v>
      </c>
      <c r="I250" s="1">
        <v>0.2</v>
      </c>
      <c r="J250" s="1">
        <v>0</v>
      </c>
      <c r="K250" s="1">
        <f t="shared" si="110"/>
        <v>-0.92050485345244026</v>
      </c>
      <c r="L250" s="1">
        <f t="shared" si="90"/>
        <v>-3.0573977951559401</v>
      </c>
      <c r="M250" s="1">
        <f t="shared" si="91"/>
        <v>2.1876415046523654</v>
      </c>
      <c r="N250" s="1">
        <f t="shared" si="92"/>
        <v>-2.4941689087496459</v>
      </c>
      <c r="O250" s="1">
        <f t="shared" si="111"/>
        <v>1.1084363485185553</v>
      </c>
      <c r="P250" s="1">
        <f t="shared" si="112"/>
        <v>2.7597373934895093</v>
      </c>
      <c r="Q250" s="1">
        <f t="shared" si="93"/>
        <v>1.1664432552569621</v>
      </c>
      <c r="R250" s="1">
        <f t="shared" si="94"/>
        <v>2.3257762382001066</v>
      </c>
      <c r="S250" s="1">
        <f t="shared" si="113"/>
        <v>0.50152858047928983</v>
      </c>
      <c r="T250" s="1">
        <f t="shared" si="95"/>
        <v>-5.2197042296821317E-2</v>
      </c>
      <c r="U250" s="1">
        <f t="shared" si="96"/>
        <v>1.9935224898858059</v>
      </c>
      <c r="V250" s="1">
        <f t="shared" si="114"/>
        <v>-2.6183322516622972E-2</v>
      </c>
      <c r="W250" s="1">
        <f t="shared" si="115"/>
        <v>0.10030571609585798</v>
      </c>
      <c r="X250" s="1">
        <f t="shared" si="97"/>
        <v>-5.2366645033245949E-3</v>
      </c>
      <c r="Y250" s="1">
        <f t="shared" si="98"/>
        <v>2.3428540083994698E-2</v>
      </c>
      <c r="Z250" s="2">
        <f t="shared" si="99"/>
        <v>9.9020655501116217E-2</v>
      </c>
      <c r="AA250" s="2">
        <f t="shared" si="116"/>
        <v>3.3136804626809069E-2</v>
      </c>
      <c r="AB250" s="2">
        <f t="shared" si="100"/>
        <v>0.46663146691687979</v>
      </c>
      <c r="AC250" s="2">
        <f t="shared" si="101"/>
        <v>8.4874847572385129E-2</v>
      </c>
      <c r="AD250" s="2">
        <f t="shared" si="117"/>
        <v>0.23518860449438614</v>
      </c>
      <c r="AE250" s="1">
        <f t="shared" si="118"/>
        <v>1.3254721850723631E-3</v>
      </c>
      <c r="AF250" s="1">
        <f t="shared" si="119"/>
        <v>9.4075441797754466E-3</v>
      </c>
      <c r="AG250" s="1">
        <f t="shared" si="102"/>
        <v>-5.8609669273391072</v>
      </c>
      <c r="AH250" s="1">
        <f t="shared" si="103"/>
        <v>-13.807572801786604</v>
      </c>
      <c r="AI250" s="1">
        <f t="shared" si="104"/>
        <v>7.5208790670964234</v>
      </c>
      <c r="AJ250" s="1">
        <f t="shared" si="105"/>
        <v>13.042496058110379</v>
      </c>
      <c r="AK250" s="1">
        <f t="shared" si="106"/>
        <v>-0.8772475641137838</v>
      </c>
      <c r="AL250" s="1">
        <f t="shared" si="107"/>
        <v>10.690642261940242</v>
      </c>
    </row>
    <row r="251" spans="1:38" x14ac:dyDescent="0.3">
      <c r="A251" s="1">
        <v>40</v>
      </c>
      <c r="B251" s="1">
        <v>15</v>
      </c>
      <c r="C251" s="1">
        <v>30</v>
      </c>
      <c r="D251" s="1">
        <v>35</v>
      </c>
      <c r="E251" s="1">
        <v>25</v>
      </c>
      <c r="F251" s="1">
        <f t="shared" si="108"/>
        <v>0.26166666666666666</v>
      </c>
      <c r="G251" s="1">
        <v>248</v>
      </c>
      <c r="H251" s="1">
        <f t="shared" si="109"/>
        <v>4.3284165449459371</v>
      </c>
      <c r="I251" s="1">
        <v>0.2</v>
      </c>
      <c r="J251" s="1">
        <v>0</v>
      </c>
      <c r="K251" s="1">
        <f t="shared" si="110"/>
        <v>-0.92718385456678731</v>
      </c>
      <c r="L251" s="1">
        <f t="shared" si="90"/>
        <v>-3.0412732600825789</v>
      </c>
      <c r="M251" s="1">
        <f t="shared" si="91"/>
        <v>2.1661421245545496</v>
      </c>
      <c r="N251" s="1">
        <f t="shared" si="92"/>
        <v>-2.4757408686658042</v>
      </c>
      <c r="O251" s="1">
        <f t="shared" si="111"/>
        <v>1.1171876064046584</v>
      </c>
      <c r="P251" s="1">
        <f t="shared" si="112"/>
        <v>2.7592480054567945</v>
      </c>
      <c r="Q251" s="1">
        <f t="shared" si="93"/>
        <v>1.1666651210136254</v>
      </c>
      <c r="R251" s="1">
        <f t="shared" si="94"/>
        <v>2.3274108444563337</v>
      </c>
      <c r="S251" s="1">
        <f t="shared" si="113"/>
        <v>0.50127167010178209</v>
      </c>
      <c r="T251" s="1">
        <f t="shared" si="95"/>
        <v>-5.9640015778935074E-2</v>
      </c>
      <c r="U251" s="1">
        <f t="shared" si="96"/>
        <v>1.9949235809625725</v>
      </c>
      <c r="V251" s="1">
        <f t="shared" si="114"/>
        <v>-2.9895889921837563E-2</v>
      </c>
      <c r="W251" s="1">
        <f t="shared" si="115"/>
        <v>0.10025433402035643</v>
      </c>
      <c r="X251" s="1">
        <f t="shared" si="97"/>
        <v>-5.9791779843675133E-3</v>
      </c>
      <c r="Y251" s="1">
        <f t="shared" si="98"/>
        <v>1.9558591681030357E-3</v>
      </c>
      <c r="Z251" s="2">
        <f t="shared" si="99"/>
        <v>8.8249306916780457E-2</v>
      </c>
      <c r="AA251" s="2">
        <f t="shared" si="116"/>
        <v>-1.4454817439896612E-2</v>
      </c>
      <c r="AB251" s="2">
        <f t="shared" si="100"/>
        <v>0.42979827176227348</v>
      </c>
      <c r="AC251" s="2">
        <f t="shared" si="101"/>
        <v>7.56422630715258E-2</v>
      </c>
      <c r="AD251" s="2">
        <f t="shared" si="117"/>
        <v>0.21657955655826425</v>
      </c>
      <c r="AE251" s="1">
        <f t="shared" si="118"/>
        <v>-5.7819269759586459E-4</v>
      </c>
      <c r="AF251" s="1">
        <f t="shared" si="119"/>
        <v>8.6631822623305724E-3</v>
      </c>
      <c r="AG251" s="1">
        <f t="shared" si="102"/>
        <v>-5.6190989012386847</v>
      </c>
      <c r="AH251" s="1">
        <f t="shared" si="103"/>
        <v>-13.90775781850181</v>
      </c>
      <c r="AI251" s="1">
        <f t="shared" si="104"/>
        <v>7.5272657977143638</v>
      </c>
      <c r="AJ251" s="1">
        <f t="shared" si="105"/>
        <v>13.058389388730479</v>
      </c>
      <c r="AK251" s="1">
        <f t="shared" si="106"/>
        <v>-0.84995783594706609</v>
      </c>
      <c r="AL251" s="1">
        <f t="shared" si="107"/>
        <v>10.633132415948715</v>
      </c>
    </row>
    <row r="252" spans="1:38" x14ac:dyDescent="0.3">
      <c r="A252" s="1">
        <v>40</v>
      </c>
      <c r="B252" s="1">
        <v>15</v>
      </c>
      <c r="C252" s="1">
        <v>30</v>
      </c>
      <c r="D252" s="1">
        <v>35</v>
      </c>
      <c r="E252" s="1">
        <v>25</v>
      </c>
      <c r="F252" s="1">
        <f t="shared" si="108"/>
        <v>0.26166666666666666</v>
      </c>
      <c r="G252" s="1">
        <v>249</v>
      </c>
      <c r="H252" s="1">
        <f t="shared" si="109"/>
        <v>4.3458698374658802</v>
      </c>
      <c r="I252" s="1">
        <v>0.2</v>
      </c>
      <c r="J252" s="1">
        <v>0</v>
      </c>
      <c r="K252" s="1">
        <f t="shared" si="110"/>
        <v>-0.93358042649720163</v>
      </c>
      <c r="L252" s="1">
        <f t="shared" si="90"/>
        <v>-3.0250346162119675</v>
      </c>
      <c r="M252" s="1">
        <f t="shared" si="91"/>
        <v>2.1444905993937344</v>
      </c>
      <c r="N252" s="1">
        <f t="shared" si="92"/>
        <v>-2.4571824185279625</v>
      </c>
      <c r="O252" s="1">
        <f t="shared" si="111"/>
        <v>1.1259333294797798</v>
      </c>
      <c r="P252" s="1">
        <f t="shared" si="112"/>
        <v>2.7586938438017814</v>
      </c>
      <c r="Q252" s="1">
        <f t="shared" si="93"/>
        <v>1.1665101656317955</v>
      </c>
      <c r="R252" s="1">
        <f t="shared" si="94"/>
        <v>2.3288552791299164</v>
      </c>
      <c r="S252" s="1">
        <f t="shared" si="113"/>
        <v>0.50089422734229128</v>
      </c>
      <c r="T252" s="1">
        <f t="shared" si="95"/>
        <v>-6.708320259811984E-2</v>
      </c>
      <c r="U252" s="1">
        <f t="shared" si="96"/>
        <v>1.996161667825644</v>
      </c>
      <c r="V252" s="1">
        <f t="shared" si="114"/>
        <v>-3.3606096980707711E-2</v>
      </c>
      <c r="W252" s="1">
        <f t="shared" si="115"/>
        <v>0.10017884546845826</v>
      </c>
      <c r="X252" s="1">
        <f t="shared" si="97"/>
        <v>-6.7212193961415428E-3</v>
      </c>
      <c r="Y252" s="1">
        <f t="shared" si="98"/>
        <v>-1.9750927597756374E-2</v>
      </c>
      <c r="Z252" s="2">
        <f t="shared" si="99"/>
        <v>7.7230272237575781E-2</v>
      </c>
      <c r="AA252" s="2">
        <f t="shared" si="116"/>
        <v>-6.2607872730370134E-2</v>
      </c>
      <c r="AB252" s="2">
        <f t="shared" si="100"/>
        <v>0.39263400439655216</v>
      </c>
      <c r="AC252" s="2">
        <f t="shared" si="101"/>
        <v>6.619737620363593E-2</v>
      </c>
      <c r="AD252" s="2">
        <f t="shared" si="117"/>
        <v>0.19780894814558131</v>
      </c>
      <c r="AE252" s="1">
        <f t="shared" si="118"/>
        <v>-2.504314909214806E-3</v>
      </c>
      <c r="AF252" s="1">
        <f t="shared" si="119"/>
        <v>7.9123579258232532E-3</v>
      </c>
      <c r="AG252" s="1">
        <f t="shared" si="102"/>
        <v>-5.3755192431795109</v>
      </c>
      <c r="AH252" s="1">
        <f t="shared" si="103"/>
        <v>-14.003706397458025</v>
      </c>
      <c r="AI252" s="1">
        <f t="shared" si="104"/>
        <v>7.5345072421287469</v>
      </c>
      <c r="AJ252" s="1">
        <f t="shared" si="105"/>
        <v>13.076382526853875</v>
      </c>
      <c r="AK252" s="1">
        <f t="shared" si="106"/>
        <v>-0.82118566092843004</v>
      </c>
      <c r="AL252" s="1">
        <f t="shared" si="107"/>
        <v>10.577954360545696</v>
      </c>
    </row>
    <row r="253" spans="1:38" x14ac:dyDescent="0.3">
      <c r="A253" s="1">
        <v>40</v>
      </c>
      <c r="B253" s="1">
        <v>15</v>
      </c>
      <c r="C253" s="1">
        <v>30</v>
      </c>
      <c r="D253" s="1">
        <v>35</v>
      </c>
      <c r="E253" s="1">
        <v>25</v>
      </c>
      <c r="F253" s="1">
        <f t="shared" si="108"/>
        <v>0.26166666666666666</v>
      </c>
      <c r="G253" s="1">
        <v>250</v>
      </c>
      <c r="H253" s="1">
        <f t="shared" si="109"/>
        <v>4.3633231299858242</v>
      </c>
      <c r="I253" s="1">
        <v>0.2</v>
      </c>
      <c r="J253" s="1">
        <v>0</v>
      </c>
      <c r="K253" s="1">
        <f t="shared" si="110"/>
        <v>-0.93969262078590843</v>
      </c>
      <c r="L253" s="1">
        <f t="shared" si="90"/>
        <v>-3.008686809992335</v>
      </c>
      <c r="M253" s="1">
        <f t="shared" si="91"/>
        <v>2.1226935244342249</v>
      </c>
      <c r="N253" s="1">
        <f t="shared" si="92"/>
        <v>-2.4384992114198116</v>
      </c>
      <c r="O253" s="1">
        <f t="shared" si="111"/>
        <v>1.1346714081226839</v>
      </c>
      <c r="P253" s="1">
        <f t="shared" si="112"/>
        <v>2.758074935828946</v>
      </c>
      <c r="Q253" s="1">
        <f t="shared" si="93"/>
        <v>1.1659743586348046</v>
      </c>
      <c r="R253" s="1">
        <f t="shared" si="94"/>
        <v>2.3301053073855598</v>
      </c>
      <c r="S253" s="1">
        <f t="shared" si="113"/>
        <v>0.50039556364216808</v>
      </c>
      <c r="T253" s="1">
        <f t="shared" si="95"/>
        <v>-7.4527830639777193E-2</v>
      </c>
      <c r="U253" s="1">
        <f t="shared" si="96"/>
        <v>1.997233120616194</v>
      </c>
      <c r="V253" s="1">
        <f t="shared" si="114"/>
        <v>-3.7315539117828964E-2</v>
      </c>
      <c r="W253" s="1">
        <f t="shared" si="115"/>
        <v>0.10007911272843362</v>
      </c>
      <c r="X253" s="1">
        <f t="shared" si="97"/>
        <v>-7.4631078235657929E-3</v>
      </c>
      <c r="Y253" s="1">
        <f t="shared" si="98"/>
        <v>-4.1685452824681613E-2</v>
      </c>
      <c r="Z253" s="2">
        <f t="shared" si="99"/>
        <v>6.5973670325037315E-2</v>
      </c>
      <c r="AA253" s="2">
        <f t="shared" si="116"/>
        <v>-0.11129949484730484</v>
      </c>
      <c r="AB253" s="2">
        <f t="shared" si="100"/>
        <v>0.35514977566532269</v>
      </c>
      <c r="AC253" s="2">
        <f t="shared" si="101"/>
        <v>5.6548860278603584E-2</v>
      </c>
      <c r="AD253" s="2">
        <f t="shared" si="117"/>
        <v>0.17887742957261513</v>
      </c>
      <c r="AE253" s="1">
        <f t="shared" si="118"/>
        <v>-4.4519797938921942E-3</v>
      </c>
      <c r="AF253" s="1">
        <f t="shared" si="119"/>
        <v>7.1550971829046064E-3</v>
      </c>
      <c r="AG253" s="1">
        <f t="shared" si="102"/>
        <v>-5.1303021498850283</v>
      </c>
      <c r="AH253" s="1">
        <f t="shared" si="103"/>
        <v>-14.095389311788626</v>
      </c>
      <c r="AI253" s="1">
        <f t="shared" si="104"/>
        <v>7.5426065369196778</v>
      </c>
      <c r="AJ253" s="1">
        <f t="shared" si="105"/>
        <v>13.096473173445995</v>
      </c>
      <c r="AK253" s="1">
        <f t="shared" si="106"/>
        <v>-0.79093618882057548</v>
      </c>
      <c r="AL253" s="1">
        <f t="shared" si="107"/>
        <v>10.525128616475094</v>
      </c>
    </row>
    <row r="254" spans="1:38" x14ac:dyDescent="0.3">
      <c r="A254" s="1">
        <v>40</v>
      </c>
      <c r="B254" s="1">
        <v>15</v>
      </c>
      <c r="C254" s="1">
        <v>30</v>
      </c>
      <c r="D254" s="1">
        <v>35</v>
      </c>
      <c r="E254" s="1">
        <v>25</v>
      </c>
      <c r="F254" s="1">
        <f t="shared" si="108"/>
        <v>0.26166666666666666</v>
      </c>
      <c r="G254" s="1">
        <v>251</v>
      </c>
      <c r="H254" s="1">
        <f t="shared" si="109"/>
        <v>4.3807764225057673</v>
      </c>
      <c r="I254" s="1">
        <v>0.2</v>
      </c>
      <c r="J254" s="1">
        <v>0</v>
      </c>
      <c r="K254" s="1">
        <f t="shared" si="110"/>
        <v>-0.94551857559931685</v>
      </c>
      <c r="L254" s="1">
        <f t="shared" si="90"/>
        <v>-2.992234821123823</v>
      </c>
      <c r="M254" s="1">
        <f t="shared" si="91"/>
        <v>2.1007575392762088</v>
      </c>
      <c r="N254" s="1">
        <f t="shared" si="92"/>
        <v>-2.4196969384272267</v>
      </c>
      <c r="O254" s="1">
        <f t="shared" si="111"/>
        <v>1.1433997202408075</v>
      </c>
      <c r="P254" s="1">
        <f t="shared" si="112"/>
        <v>2.757391280810602</v>
      </c>
      <c r="Q254" s="1">
        <f t="shared" si="93"/>
        <v>1.1650537814181103</v>
      </c>
      <c r="R254" s="1">
        <f t="shared" si="94"/>
        <v>2.3311568721824463</v>
      </c>
      <c r="S254" s="1">
        <f t="shared" si="113"/>
        <v>0.49977493806642809</v>
      </c>
      <c r="T254" s="1">
        <f t="shared" si="95"/>
        <v>-8.1975130897981918E-2</v>
      </c>
      <c r="U254" s="1">
        <f t="shared" si="96"/>
        <v>1.9981344618706685</v>
      </c>
      <c r="V254" s="1">
        <f t="shared" si="114"/>
        <v>-4.1025833076937267E-2</v>
      </c>
      <c r="W254" s="1">
        <f t="shared" si="115"/>
        <v>9.9954987613285626E-2</v>
      </c>
      <c r="X254" s="1">
        <f t="shared" si="97"/>
        <v>-8.2051666153874544E-3</v>
      </c>
      <c r="Y254" s="1">
        <f t="shared" si="98"/>
        <v>-6.3841264760955918E-2</v>
      </c>
      <c r="Z254" s="2">
        <f t="shared" si="99"/>
        <v>5.4489754939081758E-2</v>
      </c>
      <c r="AA254" s="2">
        <f t="shared" si="116"/>
        <v>-0.16050601994309671</v>
      </c>
      <c r="AB254" s="2">
        <f t="shared" si="100"/>
        <v>0.31735680672735966</v>
      </c>
      <c r="AC254" s="2">
        <f t="shared" si="101"/>
        <v>4.6705504233498625E-2</v>
      </c>
      <c r="AD254" s="2">
        <f t="shared" si="117"/>
        <v>0.15978551245691025</v>
      </c>
      <c r="AE254" s="1">
        <f t="shared" si="118"/>
        <v>-6.4202407977238694E-3</v>
      </c>
      <c r="AF254" s="1">
        <f t="shared" si="119"/>
        <v>6.3914204982764115E-3</v>
      </c>
      <c r="AG254" s="1">
        <f t="shared" si="102"/>
        <v>-4.8835223168573494</v>
      </c>
      <c r="AH254" s="1">
        <f t="shared" si="103"/>
        <v>-14.182778633989752</v>
      </c>
      <c r="AI254" s="1">
        <f t="shared" si="104"/>
        <v>7.5515675908657443</v>
      </c>
      <c r="AJ254" s="1">
        <f t="shared" si="105"/>
        <v>13.118659771098784</v>
      </c>
      <c r="AK254" s="1">
        <f t="shared" si="106"/>
        <v>-0.75921448505810218</v>
      </c>
      <c r="AL254" s="1">
        <f t="shared" si="107"/>
        <v>10.474676322038441</v>
      </c>
    </row>
    <row r="255" spans="1:38" x14ac:dyDescent="0.3">
      <c r="A255" s="1">
        <v>40</v>
      </c>
      <c r="B255" s="1">
        <v>15</v>
      </c>
      <c r="C255" s="1">
        <v>30</v>
      </c>
      <c r="D255" s="1">
        <v>35</v>
      </c>
      <c r="E255" s="1">
        <v>25</v>
      </c>
      <c r="F255" s="1">
        <f t="shared" si="108"/>
        <v>0.26166666666666666</v>
      </c>
      <c r="G255" s="1">
        <v>252</v>
      </c>
      <c r="H255" s="1">
        <f t="shared" si="109"/>
        <v>4.3982297150257104</v>
      </c>
      <c r="I255" s="1">
        <v>0.2</v>
      </c>
      <c r="J255" s="1">
        <v>0</v>
      </c>
      <c r="K255" s="1">
        <f t="shared" si="110"/>
        <v>-0.95105651629515353</v>
      </c>
      <c r="L255" s="1">
        <f t="shared" si="90"/>
        <v>-2.975683661041614</v>
      </c>
      <c r="M255" s="1">
        <f t="shared" si="91"/>
        <v>2.0786893258332633</v>
      </c>
      <c r="N255" s="1">
        <f t="shared" si="92"/>
        <v>-2.4007813269047018</v>
      </c>
      <c r="O255" s="1">
        <f t="shared" si="111"/>
        <v>1.1521161303361451</v>
      </c>
      <c r="P255" s="1">
        <f t="shared" si="112"/>
        <v>2.7566428496188413</v>
      </c>
      <c r="Q255" s="1">
        <f t="shared" si="93"/>
        <v>1.1637446286984086</v>
      </c>
      <c r="R255" s="1">
        <f t="shared" si="94"/>
        <v>2.3320060965710079</v>
      </c>
      <c r="S255" s="1">
        <f t="shared" si="113"/>
        <v>0.49903155502448465</v>
      </c>
      <c r="T255" s="1">
        <f t="shared" si="95"/>
        <v>-8.9426336881539226E-2</v>
      </c>
      <c r="U255" s="1">
        <f t="shared" si="96"/>
        <v>1.9988623684894353</v>
      </c>
      <c r="V255" s="1">
        <f t="shared" si="114"/>
        <v>-4.4738616470687671E-2</v>
      </c>
      <c r="W255" s="1">
        <f t="shared" si="115"/>
        <v>9.9806311004896939E-2</v>
      </c>
      <c r="X255" s="1">
        <f t="shared" si="97"/>
        <v>-8.9477232941375349E-3</v>
      </c>
      <c r="Y255" s="1">
        <f t="shared" si="98"/>
        <v>-8.6211829914033089E-2</v>
      </c>
      <c r="Z255" s="2">
        <f t="shared" si="99"/>
        <v>4.2788908203193143E-2</v>
      </c>
      <c r="AA255" s="2">
        <f t="shared" si="116"/>
        <v>-0.21020301363153229</v>
      </c>
      <c r="AB255" s="2">
        <f t="shared" si="100"/>
        <v>0.2792664250736262</v>
      </c>
      <c r="AC255" s="2">
        <f t="shared" si="101"/>
        <v>3.6676207031308541E-2</v>
      </c>
      <c r="AD255" s="2">
        <f t="shared" si="117"/>
        <v>0.14053357162648697</v>
      </c>
      <c r="AE255" s="1">
        <f t="shared" si="118"/>
        <v>-8.4081205452612925E-3</v>
      </c>
      <c r="AF255" s="1">
        <f t="shared" si="119"/>
        <v>5.6213428650594794E-3</v>
      </c>
      <c r="AG255" s="1">
        <f t="shared" si="102"/>
        <v>-4.6352549156242135</v>
      </c>
      <c r="AH255" s="1">
        <f t="shared" si="103"/>
        <v>-14.265847744427303</v>
      </c>
      <c r="AI255" s="1">
        <f t="shared" si="104"/>
        <v>7.561395092097996</v>
      </c>
      <c r="AJ255" s="1">
        <f t="shared" si="105"/>
        <v>13.14294151356674</v>
      </c>
      <c r="AK255" s="1">
        <f t="shared" si="106"/>
        <v>-0.72602552444092394</v>
      </c>
      <c r="AL255" s="1">
        <f t="shared" si="107"/>
        <v>10.426619235749238</v>
      </c>
    </row>
    <row r="256" spans="1:38" x14ac:dyDescent="0.3">
      <c r="A256" s="1">
        <v>40</v>
      </c>
      <c r="B256" s="1">
        <v>15</v>
      </c>
      <c r="C256" s="1">
        <v>30</v>
      </c>
      <c r="D256" s="1">
        <v>35</v>
      </c>
      <c r="E256" s="1">
        <v>25</v>
      </c>
      <c r="F256" s="1">
        <f t="shared" si="108"/>
        <v>0.26166666666666666</v>
      </c>
      <c r="G256" s="1">
        <v>253</v>
      </c>
      <c r="H256" s="1">
        <f t="shared" si="109"/>
        <v>4.4156830075456535</v>
      </c>
      <c r="I256" s="1">
        <v>0.2</v>
      </c>
      <c r="J256" s="1">
        <v>0</v>
      </c>
      <c r="K256" s="1">
        <f t="shared" si="110"/>
        <v>-0.95630475596303532</v>
      </c>
      <c r="L256" s="1">
        <f t="shared" si="90"/>
        <v>-2.9590383713894037</v>
      </c>
      <c r="M256" s="1">
        <f t="shared" si="91"/>
        <v>2.0564956062969828</v>
      </c>
      <c r="N256" s="1">
        <f t="shared" si="92"/>
        <v>-2.3817581387307469</v>
      </c>
      <c r="O256" s="1">
        <f t="shared" si="111"/>
        <v>1.1608184885318771</v>
      </c>
      <c r="P256" s="1">
        <f t="shared" si="112"/>
        <v>2.7558295843647462</v>
      </c>
      <c r="Q256" s="1">
        <f t="shared" si="93"/>
        <v>1.1620432099195057</v>
      </c>
      <c r="R256" s="1">
        <f t="shared" si="94"/>
        <v>2.3326492858793801</v>
      </c>
      <c r="S256" s="1">
        <f t="shared" si="113"/>
        <v>0.49816456205135429</v>
      </c>
      <c r="T256" s="1">
        <f t="shared" si="95"/>
        <v>-9.688268402674971E-2</v>
      </c>
      <c r="U256" s="1">
        <f t="shared" si="96"/>
        <v>1.9994136736108974</v>
      </c>
      <c r="V256" s="1">
        <f t="shared" si="114"/>
        <v>-4.8455547396443331E-2</v>
      </c>
      <c r="W256" s="1">
        <f t="shared" si="115"/>
        <v>9.9632912410270863E-2</v>
      </c>
      <c r="X256" s="1">
        <f t="shared" si="97"/>
        <v>-9.6911094792886676E-3</v>
      </c>
      <c r="Y256" s="1">
        <f t="shared" si="98"/>
        <v>-0.10879053538220951</v>
      </c>
      <c r="Z256" s="2">
        <f t="shared" si="99"/>
        <v>3.0881634497376187E-2</v>
      </c>
      <c r="AA256" s="2">
        <f t="shared" si="116"/>
        <v>-0.26036529923109814</v>
      </c>
      <c r="AB256" s="2">
        <f t="shared" si="100"/>
        <v>0.24089006078409114</v>
      </c>
      <c r="AC256" s="2">
        <f t="shared" si="101"/>
        <v>2.6469972426322125E-2</v>
      </c>
      <c r="AD256" s="2">
        <f t="shared" si="117"/>
        <v>0.12112184736149113</v>
      </c>
      <c r="AE256" s="1">
        <f t="shared" si="118"/>
        <v>-1.0414611969243927E-2</v>
      </c>
      <c r="AF256" s="1">
        <f t="shared" si="119"/>
        <v>4.8448738944596465E-3</v>
      </c>
      <c r="AG256" s="1">
        <f t="shared" si="102"/>
        <v>-4.3855755708410564</v>
      </c>
      <c r="AH256" s="1">
        <f t="shared" si="103"/>
        <v>-14.34457133944553</v>
      </c>
      <c r="AI256" s="1">
        <f t="shared" si="104"/>
        <v>7.5720945160414459</v>
      </c>
      <c r="AJ256" s="1">
        <f t="shared" si="105"/>
        <v>13.169318354548594</v>
      </c>
      <c r="AK256" s="1">
        <f t="shared" si="106"/>
        <v>-0.6913741839168619</v>
      </c>
      <c r="AL256" s="1">
        <f t="shared" si="107"/>
        <v>10.380979738596135</v>
      </c>
    </row>
    <row r="257" spans="1:38" x14ac:dyDescent="0.3">
      <c r="A257" s="1">
        <v>40</v>
      </c>
      <c r="B257" s="1">
        <v>15</v>
      </c>
      <c r="C257" s="1">
        <v>30</v>
      </c>
      <c r="D257" s="1">
        <v>35</v>
      </c>
      <c r="E257" s="1">
        <v>25</v>
      </c>
      <c r="F257" s="1">
        <f t="shared" si="108"/>
        <v>0.26166666666666666</v>
      </c>
      <c r="G257" s="1">
        <v>254</v>
      </c>
      <c r="H257" s="1">
        <f t="shared" si="109"/>
        <v>4.4331363000655974</v>
      </c>
      <c r="I257" s="1">
        <v>0.2</v>
      </c>
      <c r="J257" s="1">
        <v>0</v>
      </c>
      <c r="K257" s="1">
        <f t="shared" si="110"/>
        <v>-0.96126169593831901</v>
      </c>
      <c r="L257" s="1">
        <f t="shared" si="90"/>
        <v>-2.9423040224836656</v>
      </c>
      <c r="M257" s="1">
        <f t="shared" si="91"/>
        <v>2.0341831410893318</v>
      </c>
      <c r="N257" s="1">
        <f t="shared" si="92"/>
        <v>-2.3626331685527604</v>
      </c>
      <c r="O257" s="1">
        <f t="shared" si="111"/>
        <v>1.1695046295607847</v>
      </c>
      <c r="P257" s="1">
        <f t="shared" si="112"/>
        <v>2.7549513980437741</v>
      </c>
      <c r="Q257" s="1">
        <f t="shared" si="93"/>
        <v>1.159945950620078</v>
      </c>
      <c r="R257" s="1">
        <f t="shared" si="94"/>
        <v>2.3330829297969049</v>
      </c>
      <c r="S257" s="1">
        <f t="shared" si="113"/>
        <v>0.49717304764689674</v>
      </c>
      <c r="T257" s="1">
        <f t="shared" si="95"/>
        <v>-0.1043454091122975</v>
      </c>
      <c r="U257" s="1">
        <f t="shared" si="96"/>
        <v>1.9997853683973481</v>
      </c>
      <c r="V257" s="1">
        <f t="shared" si="114"/>
        <v>-5.2178304112666433E-2</v>
      </c>
      <c r="W257" s="1">
        <f t="shared" si="115"/>
        <v>9.9434609529379353E-2</v>
      </c>
      <c r="X257" s="1">
        <f t="shared" si="97"/>
        <v>-1.0435660822533287E-2</v>
      </c>
      <c r="Y257" s="1">
        <f t="shared" si="98"/>
        <v>-0.13157069088843998</v>
      </c>
      <c r="Z257" s="2">
        <f t="shared" si="99"/>
        <v>1.8778554764812549E-2</v>
      </c>
      <c r="AA257" s="2">
        <f t="shared" si="116"/>
        <v>-0.31096698725820898</v>
      </c>
      <c r="AB257" s="2">
        <f t="shared" si="100"/>
        <v>0.20223924302933544</v>
      </c>
      <c r="AC257" s="2">
        <f t="shared" si="101"/>
        <v>1.6095904084124327E-2</v>
      </c>
      <c r="AD257" s="2">
        <f t="shared" si="117"/>
        <v>0.10155044797150167</v>
      </c>
      <c r="AE257" s="1">
        <f t="shared" si="118"/>
        <v>-1.2438679490328362E-2</v>
      </c>
      <c r="AF257" s="1">
        <f t="shared" si="119"/>
        <v>4.0620179188600681E-3</v>
      </c>
      <c r="AG257" s="1">
        <f t="shared" si="102"/>
        <v>-4.1345603372549835</v>
      </c>
      <c r="AH257" s="1">
        <f t="shared" si="103"/>
        <v>-14.418925439074785</v>
      </c>
      <c r="AI257" s="1">
        <f t="shared" si="104"/>
        <v>7.5836721341717919</v>
      </c>
      <c r="AJ257" s="1">
        <f t="shared" si="105"/>
        <v>13.197791015739318</v>
      </c>
      <c r="AK257" s="1">
        <f t="shared" si="106"/>
        <v>-0.65526523443735218</v>
      </c>
      <c r="AL257" s="1">
        <f t="shared" si="107"/>
        <v>10.337780835943084</v>
      </c>
    </row>
    <row r="258" spans="1:38" x14ac:dyDescent="0.3">
      <c r="A258" s="1">
        <v>40</v>
      </c>
      <c r="B258" s="1">
        <v>15</v>
      </c>
      <c r="C258" s="1">
        <v>30</v>
      </c>
      <c r="D258" s="1">
        <v>35</v>
      </c>
      <c r="E258" s="1">
        <v>25</v>
      </c>
      <c r="F258" s="1">
        <f t="shared" si="108"/>
        <v>0.26166666666666666</v>
      </c>
      <c r="G258" s="1">
        <v>255</v>
      </c>
      <c r="H258" s="1">
        <f t="shared" si="109"/>
        <v>4.4505895925855405</v>
      </c>
      <c r="I258" s="1">
        <v>0.2</v>
      </c>
      <c r="J258" s="1">
        <v>0</v>
      </c>
      <c r="K258" s="1">
        <f t="shared" si="110"/>
        <v>-0.96592582628906831</v>
      </c>
      <c r="L258" s="1">
        <f t="shared" si="90"/>
        <v>-2.9254857117691873</v>
      </c>
      <c r="M258" s="1">
        <f t="shared" si="91"/>
        <v>2.011758726803361</v>
      </c>
      <c r="N258" s="1">
        <f t="shared" si="92"/>
        <v>-2.3434122420219281</v>
      </c>
      <c r="O258" s="1">
        <f t="shared" si="111"/>
        <v>1.1781723717164452</v>
      </c>
      <c r="P258" s="1">
        <f t="shared" si="112"/>
        <v>2.7540081741862976</v>
      </c>
      <c r="Q258" s="1">
        <f t="shared" si="93"/>
        <v>1.157449393768603</v>
      </c>
      <c r="R258" s="1">
        <f t="shared" si="94"/>
        <v>2.3333037043617799</v>
      </c>
      <c r="S258" s="1">
        <f t="shared" si="113"/>
        <v>0.49605603917094709</v>
      </c>
      <c r="T258" s="1">
        <f t="shared" si="95"/>
        <v>-0.11181574967156072</v>
      </c>
      <c r="U258" s="1">
        <f t="shared" si="96"/>
        <v>1.9999746037386701</v>
      </c>
      <c r="V258" s="1">
        <f t="shared" si="114"/>
        <v>-5.5908584770295061E-2</v>
      </c>
      <c r="W258" s="1">
        <f t="shared" si="115"/>
        <v>9.9211207834189422E-2</v>
      </c>
      <c r="X258" s="1">
        <f t="shared" si="97"/>
        <v>-1.1181716954059014E-2</v>
      </c>
      <c r="Y258" s="1">
        <f t="shared" si="98"/>
        <v>-0.15454553050795128</v>
      </c>
      <c r="Z258" s="2">
        <f t="shared" si="99"/>
        <v>6.4904012180452275E-3</v>
      </c>
      <c r="AA258" s="2">
        <f t="shared" si="116"/>
        <v>-0.36198150608574875</v>
      </c>
      <c r="AB258" s="2">
        <f t="shared" si="100"/>
        <v>0.16332559682463649</v>
      </c>
      <c r="AC258" s="2">
        <f t="shared" si="101"/>
        <v>5.5632010440380686E-3</v>
      </c>
      <c r="AD258" s="2">
        <f t="shared" si="117"/>
        <v>8.1819352713732321E-2</v>
      </c>
      <c r="AE258" s="1">
        <f t="shared" si="118"/>
        <v>-1.4479260243429952E-2</v>
      </c>
      <c r="AF258" s="1">
        <f t="shared" si="119"/>
        <v>3.2727741085492937E-3</v>
      </c>
      <c r="AG258" s="1">
        <f t="shared" si="102"/>
        <v>-3.8822856765378093</v>
      </c>
      <c r="AH258" s="1">
        <f t="shared" si="103"/>
        <v>-14.488887394336025</v>
      </c>
      <c r="AI258" s="1">
        <f t="shared" si="104"/>
        <v>7.5961350236143019</v>
      </c>
      <c r="AJ258" s="1">
        <f t="shared" si="105"/>
        <v>13.228360994173253</v>
      </c>
      <c r="AK258" s="1">
        <f t="shared" si="106"/>
        <v>-0.61770333187011106</v>
      </c>
      <c r="AL258" s="1">
        <f t="shared" si="107"/>
        <v>10.297046159090684</v>
      </c>
    </row>
    <row r="259" spans="1:38" x14ac:dyDescent="0.3">
      <c r="A259" s="1">
        <v>40</v>
      </c>
      <c r="B259" s="1">
        <v>15</v>
      </c>
      <c r="C259" s="1">
        <v>30</v>
      </c>
      <c r="D259" s="1">
        <v>35</v>
      </c>
      <c r="E259" s="1">
        <v>25</v>
      </c>
      <c r="F259" s="1">
        <f t="shared" si="108"/>
        <v>0.26166666666666666</v>
      </c>
      <c r="G259" s="1">
        <v>256</v>
      </c>
      <c r="H259" s="1">
        <f t="shared" si="109"/>
        <v>4.4680428851054836</v>
      </c>
      <c r="I259" s="1">
        <v>0.2</v>
      </c>
      <c r="J259" s="1">
        <v>0</v>
      </c>
      <c r="K259" s="1">
        <f t="shared" si="110"/>
        <v>-0.97029572627599647</v>
      </c>
      <c r="L259" s="1">
        <f t="shared" ref="L259:L322" si="120">COS(H259)-_r1/_r2</f>
        <v>-2.9085885622663343</v>
      </c>
      <c r="M259" s="1">
        <f t="shared" ref="M259:M322" si="121">((_r1^2+_r2^2+_r3^2-_r4^2)/(2*_r2*_r3))-(_r1/_r3*COS(H259))</f>
        <v>1.9892291941328906</v>
      </c>
      <c r="N259" s="1">
        <f t="shared" ref="N259:N322" si="122">(_r1/_r4*COS(H259))-((_r1^2+_r2^2-_r3^2+_r4^2)/(2*_r2*_r4))</f>
        <v>-2.3241012140186679</v>
      </c>
      <c r="O259" s="1">
        <f t="shared" si="111"/>
        <v>1.186819515768164</v>
      </c>
      <c r="P259" s="1">
        <f t="shared" si="112"/>
        <v>2.7529997665123989</v>
      </c>
      <c r="Q259" s="1">
        <f t="shared" ref="Q259:Q322" si="123">SIN(H259-O259)-(_r1/_r3*SIN(H259))</f>
        <v>1.1545502010708701</v>
      </c>
      <c r="R259" s="1">
        <f t="shared" ref="R259:R322" si="124">SIN(H259-O259)+(_r1/_r2*SIN(O259))</f>
        <v>2.3333084738596859</v>
      </c>
      <c r="S259" s="1">
        <f t="shared" si="113"/>
        <v>0.49481250079251171</v>
      </c>
      <c r="T259" s="1">
        <f t="shared" ref="T259:T322" si="125">SIN(H259-P259)+(_r1/_r4*SIN(H259))</f>
        <v>-0.11929494339753577</v>
      </c>
      <c r="U259" s="1">
        <f t="shared" ref="U259:U322" si="126">SIN(H259-P259)+(_r1/_r2*SIN(P259))</f>
        <v>1.9999786918797313</v>
      </c>
      <c r="V259" s="1">
        <f t="shared" si="114"/>
        <v>-5.9648107193288821E-2</v>
      </c>
      <c r="W259" s="1">
        <f t="shared" si="115"/>
        <v>9.8962500158502345E-2</v>
      </c>
      <c r="X259" s="1">
        <f t="shared" ref="X259:X322" si="127">T259/U259*I259</f>
        <v>-1.1929621438657764E-2</v>
      </c>
      <c r="Y259" s="1">
        <f t="shared" ref="Y259:Y322" si="128">(COS(H259-O259)*(1-S259))-(_r1/_r3*COS(H259))</f>
        <v>-0.17770821408049542</v>
      </c>
      <c r="Z259" s="2">
        <f t="shared" ref="Z259:Z322" si="129">(COS(H259-O259)*(1-S259))+(_r1/_r2*S259*COS(O259))</f>
        <v>-5.9719875695746771E-3</v>
      </c>
      <c r="AA259" s="2">
        <f t="shared" si="116"/>
        <v>-0.41338163367967551</v>
      </c>
      <c r="AB259" s="2">
        <f t="shared" ref="AB259:AB322" si="130">(COS(H259-P259)*(1-V259))-(_r1/_r4*COS(H259))</f>
        <v>0.12416084004490979</v>
      </c>
      <c r="AC259" s="2">
        <f t="shared" ref="AC259:AC322" si="131">(COS(H259-P259)*(1-V259))+(_r1/_r2*V259*COS(P259))</f>
        <v>-5.1188464882070406E-3</v>
      </c>
      <c r="AD259" s="2">
        <f t="shared" si="117"/>
        <v>6.192841505949568E-2</v>
      </c>
      <c r="AE259" s="1">
        <f t="shared" si="118"/>
        <v>-1.6535265347187023E-2</v>
      </c>
      <c r="AF259" s="1">
        <f t="shared" si="119"/>
        <v>2.4771366023798279E-3</v>
      </c>
      <c r="AG259" s="1">
        <f t="shared" ref="AG259:AG322" si="132">_r2*COS(H259)</f>
        <v>-3.6288284339950168</v>
      </c>
      <c r="AH259" s="1">
        <f t="shared" ref="AH259:AH322" si="133">_r2*SIN(H259)</f>
        <v>-14.554435894139948</v>
      </c>
      <c r="AI259" s="1">
        <f t="shared" ref="AI259:AI322" si="134">_r1+_r4*COS(P259)</f>
        <v>7.6094910776106488</v>
      </c>
      <c r="AJ259" s="1">
        <f t="shared" ref="AJ259:AJ322" si="135">_r4*SIN(P259)</f>
        <v>13.261030568874185</v>
      </c>
      <c r="AK259" s="1">
        <f t="shared" ref="AK259:AK322" si="136">_r2*COS(H259)+_d*COS(O259+F259)</f>
        <v>-0.57869300695199311</v>
      </c>
      <c r="AL259" s="1">
        <f t="shared" ref="AL259:AL322" si="137">_r2*SIN(H259)+_d*SIN(O259+F259)</f>
        <v>10.258799966519119</v>
      </c>
    </row>
    <row r="260" spans="1:38" x14ac:dyDescent="0.3">
      <c r="A260" s="1">
        <v>40</v>
      </c>
      <c r="B260" s="1">
        <v>15</v>
      </c>
      <c r="C260" s="1">
        <v>30</v>
      </c>
      <c r="D260" s="1">
        <v>35</v>
      </c>
      <c r="E260" s="1">
        <v>25</v>
      </c>
      <c r="F260" s="1">
        <f t="shared" ref="F260:F323" si="138">3.14/12</f>
        <v>0.26166666666666666</v>
      </c>
      <c r="G260" s="1">
        <v>257</v>
      </c>
      <c r="H260" s="1">
        <f t="shared" ref="H260:H323" si="139">RADIANS(G260)</f>
        <v>4.4854961776254267</v>
      </c>
      <c r="I260" s="1">
        <v>0.2</v>
      </c>
      <c r="J260" s="1">
        <v>0</v>
      </c>
      <c r="K260" s="1">
        <f t="shared" ref="K260:K323" si="140">SIN(H260)</f>
        <v>-0.97437006478523513</v>
      </c>
      <c r="L260" s="1">
        <f t="shared" si="120"/>
        <v>-2.8916177210105318</v>
      </c>
      <c r="M260" s="1">
        <f t="shared" si="121"/>
        <v>1.9666014057918204</v>
      </c>
      <c r="N260" s="1">
        <f t="shared" si="122"/>
        <v>-2.3047059668691792</v>
      </c>
      <c r="O260" s="1">
        <f t="shared" ref="O260:O323" si="141">2*ATAN((K260-SQRT(K260^2+L260^2-M260^2))/(L260-M260))</f>
        <v>1.1954438438405703</v>
      </c>
      <c r="P260" s="1">
        <f t="shared" ref="P260:P323" si="142">2*ATAN((K260-SQRT(K260^2+L260^2-N260^2))/(L260-N260))</f>
        <v>2.751925998590107</v>
      </c>
      <c r="Q260" s="1">
        <f t="shared" si="123"/>
        <v>1.1512451542556656</v>
      </c>
      <c r="R260" s="1">
        <f t="shared" si="124"/>
        <v>2.3330942926400042</v>
      </c>
      <c r="S260" s="1">
        <f t="shared" ref="S260:S323" si="143">Q260/R260</f>
        <v>0.49344133149156971</v>
      </c>
      <c r="T260" s="1">
        <f t="shared" si="125"/>
        <v>-0.1267842275354123</v>
      </c>
      <c r="U260" s="1">
        <f t="shared" si="126"/>
        <v>1.9997951079771465</v>
      </c>
      <c r="V260" s="1">
        <f t="shared" ref="V260:V323" si="144">T260/U260</f>
        <v>-6.3398608702297701E-2</v>
      </c>
      <c r="W260" s="1">
        <f t="shared" ref="W260:W323" si="145">Q260/R260*I260</f>
        <v>9.8688266298313954E-2</v>
      </c>
      <c r="X260" s="1">
        <f t="shared" si="127"/>
        <v>-1.2679721740459541E-2</v>
      </c>
      <c r="Y260" s="1">
        <f t="shared" si="128"/>
        <v>-0.20105182829711166</v>
      </c>
      <c r="Z260" s="2">
        <f t="shared" si="129"/>
        <v>-1.8597671201442068E-2</v>
      </c>
      <c r="AA260" s="2">
        <f t="shared" ref="AA260:AA323" si="146">Y260*R260-Q260*Z260/R260^2</f>
        <v>-0.46513953032371264</v>
      </c>
      <c r="AB260" s="2">
        <f t="shared" si="130"/>
        <v>8.4756780709750207E-2</v>
      </c>
      <c r="AC260" s="2">
        <f t="shared" si="131"/>
        <v>-1.5940861029807657E-2</v>
      </c>
      <c r="AD260" s="2">
        <f t="shared" ref="AD260:AD323" si="147">((AB260*U260)-(T260*AC260))/(U260^2)</f>
        <v>4.1877366318620261E-2</v>
      </c>
      <c r="AE260" s="1">
        <f t="shared" ref="AE260:AE323" si="148">AA260*I260^2+S260*J260</f>
        <v>-1.8605581212948509E-2</v>
      </c>
      <c r="AF260" s="1">
        <f t="shared" ref="AF260:AF323" si="149">AD260*I260^2+V260*J260</f>
        <v>1.6750946527448107E-3</v>
      </c>
      <c r="AG260" s="1">
        <f t="shared" si="132"/>
        <v>-3.3742658151579787</v>
      </c>
      <c r="AH260" s="1">
        <f t="shared" si="133"/>
        <v>-14.615550971778527</v>
      </c>
      <c r="AI260" s="1">
        <f t="shared" si="134"/>
        <v>7.6237490168788042</v>
      </c>
      <c r="AJ260" s="1">
        <f t="shared" si="135"/>
        <v>13.29580280682381</v>
      </c>
      <c r="AK260" s="1">
        <f t="shared" si="136"/>
        <v>-0.53823865426536122</v>
      </c>
      <c r="AL260" s="1">
        <f t="shared" si="137"/>
        <v>10.223067144829317</v>
      </c>
    </row>
    <row r="261" spans="1:38" x14ac:dyDescent="0.3">
      <c r="A261" s="1">
        <v>40</v>
      </c>
      <c r="B261" s="1">
        <v>15</v>
      </c>
      <c r="C261" s="1">
        <v>30</v>
      </c>
      <c r="D261" s="1">
        <v>35</v>
      </c>
      <c r="E261" s="1">
        <v>25</v>
      </c>
      <c r="F261" s="1">
        <f t="shared" si="138"/>
        <v>0.26166666666666666</v>
      </c>
      <c r="G261" s="1">
        <v>258</v>
      </c>
      <c r="H261" s="1">
        <f t="shared" si="139"/>
        <v>4.5029494701453698</v>
      </c>
      <c r="I261" s="1">
        <v>0.2</v>
      </c>
      <c r="J261" s="1">
        <v>0</v>
      </c>
      <c r="K261" s="1">
        <f t="shared" si="140"/>
        <v>-0.97814760073380558</v>
      </c>
      <c r="L261" s="1">
        <f t="shared" si="120"/>
        <v>-2.8745783574844261</v>
      </c>
      <c r="M261" s="1">
        <f t="shared" si="121"/>
        <v>1.9438822544236798</v>
      </c>
      <c r="N261" s="1">
        <f t="shared" si="122"/>
        <v>-2.2852324085536302</v>
      </c>
      <c r="O261" s="1">
        <f t="shared" si="141"/>
        <v>1.2040431182587945</v>
      </c>
      <c r="P261" s="1">
        <f t="shared" si="142"/>
        <v>2.7507866634963833</v>
      </c>
      <c r="Q261" s="1">
        <f t="shared" si="123"/>
        <v>1.1475311563444184</v>
      </c>
      <c r="R261" s="1">
        <f t="shared" si="124"/>
        <v>2.3326584068559786</v>
      </c>
      <c r="S261" s="1">
        <f t="shared" si="143"/>
        <v>0.49194136311243813</v>
      </c>
      <c r="T261" s="1">
        <f t="shared" si="125"/>
        <v>-0.13428483825770454</v>
      </c>
      <c r="U261" s="1">
        <f t="shared" si="126"/>
        <v>1.999421491590839</v>
      </c>
      <c r="V261" s="1">
        <f t="shared" si="144"/>
        <v>-6.7161845975187984E-2</v>
      </c>
      <c r="W261" s="1">
        <f t="shared" si="145"/>
        <v>9.838827262248763E-2</v>
      </c>
      <c r="X261" s="1">
        <f t="shared" si="127"/>
        <v>-1.3432369195037597E-2</v>
      </c>
      <c r="Y261" s="1">
        <f t="shared" si="128"/>
        <v>-0.22456938745028188</v>
      </c>
      <c r="Z261" s="2">
        <f t="shared" si="129"/>
        <v>-3.1375611638483347E-2</v>
      </c>
      <c r="AA261" s="2">
        <f t="shared" si="146"/>
        <v>-0.51722677223963165</v>
      </c>
      <c r="AB261" s="2">
        <f t="shared" si="130"/>
        <v>4.5125314548626921E-2</v>
      </c>
      <c r="AC261" s="2">
        <f t="shared" si="131"/>
        <v>-2.6893381404414246E-2</v>
      </c>
      <c r="AD261" s="2">
        <f t="shared" si="147"/>
        <v>2.1665819633920631E-2</v>
      </c>
      <c r="AE261" s="1">
        <f t="shared" si="148"/>
        <v>-2.068907088958527E-2</v>
      </c>
      <c r="AF261" s="1">
        <f t="shared" si="149"/>
        <v>8.6663278535682535E-4</v>
      </c>
      <c r="AG261" s="1">
        <f t="shared" si="132"/>
        <v>-3.118675362266397</v>
      </c>
      <c r="AH261" s="1">
        <f t="shared" si="133"/>
        <v>-14.672214011007084</v>
      </c>
      <c r="AI261" s="1">
        <f t="shared" si="134"/>
        <v>7.6389184018903364</v>
      </c>
      <c r="AJ261" s="1">
        <f t="shared" si="135"/>
        <v>13.332681568255049</v>
      </c>
      <c r="AK261" s="1">
        <f t="shared" si="136"/>
        <v>-0.496344520220934</v>
      </c>
      <c r="AL261" s="1">
        <f t="shared" si="137"/>
        <v>10.189873209394525</v>
      </c>
    </row>
    <row r="262" spans="1:38" x14ac:dyDescent="0.3">
      <c r="A262" s="1">
        <v>40</v>
      </c>
      <c r="B262" s="1">
        <v>15</v>
      </c>
      <c r="C262" s="1">
        <v>30</v>
      </c>
      <c r="D262" s="1">
        <v>35</v>
      </c>
      <c r="E262" s="1">
        <v>25</v>
      </c>
      <c r="F262" s="1">
        <f t="shared" si="138"/>
        <v>0.26166666666666666</v>
      </c>
      <c r="G262" s="1">
        <v>259</v>
      </c>
      <c r="H262" s="1">
        <f t="shared" si="139"/>
        <v>4.5204027626653138</v>
      </c>
      <c r="I262" s="1">
        <v>0.2</v>
      </c>
      <c r="J262" s="1">
        <v>0</v>
      </c>
      <c r="K262" s="1">
        <f t="shared" si="140"/>
        <v>-0.98162718344766398</v>
      </c>
      <c r="L262" s="1">
        <f t="shared" si="120"/>
        <v>-2.8574756620432114</v>
      </c>
      <c r="M262" s="1">
        <f t="shared" si="121"/>
        <v>1.9210786605020596</v>
      </c>
      <c r="N262" s="1">
        <f t="shared" si="122"/>
        <v>-2.2656864709065272</v>
      </c>
      <c r="O262" s="1">
        <f t="shared" si="141"/>
        <v>1.2126150803601137</v>
      </c>
      <c r="P262" s="1">
        <f t="shared" si="142"/>
        <v>2.749581523480265</v>
      </c>
      <c r="Q262" s="1">
        <f t="shared" si="123"/>
        <v>1.1434052329107733</v>
      </c>
      <c r="R262" s="1">
        <f t="shared" si="124"/>
        <v>2.3319982561349177</v>
      </c>
      <c r="S262" s="1">
        <f t="shared" si="143"/>
        <v>0.49031135846810925</v>
      </c>
      <c r="T262" s="1">
        <f t="shared" si="125"/>
        <v>-0.14179801001666748</v>
      </c>
      <c r="U262" s="1">
        <f t="shared" si="126"/>
        <v>1.9988556481156432</v>
      </c>
      <c r="V262" s="1">
        <f t="shared" si="144"/>
        <v>-7.0939594937905082E-2</v>
      </c>
      <c r="W262" s="1">
        <f t="shared" si="145"/>
        <v>9.8062271693621861E-2</v>
      </c>
      <c r="X262" s="1">
        <f t="shared" si="127"/>
        <v>-1.4187918987581018E-2</v>
      </c>
      <c r="Y262" s="1">
        <f t="shared" si="128"/>
        <v>-0.24825383383525013</v>
      </c>
      <c r="Z262" s="2">
        <f t="shared" si="129"/>
        <v>-4.4294677037299113E-2</v>
      </c>
      <c r="AA262" s="2">
        <f t="shared" si="146"/>
        <v>-0.56961438600804326</v>
      </c>
      <c r="AB262" s="2">
        <f t="shared" si="130"/>
        <v>5.2784228572652359E-3</v>
      </c>
      <c r="AC262" s="2">
        <f t="shared" si="131"/>
        <v>-3.7966866031970525E-2</v>
      </c>
      <c r="AD262" s="2">
        <f t="shared" si="147"/>
        <v>1.2932743604234399E-3</v>
      </c>
      <c r="AE262" s="1">
        <f t="shared" si="148"/>
        <v>-2.2784575440321735E-2</v>
      </c>
      <c r="AF262" s="1">
        <f t="shared" si="149"/>
        <v>5.1730974416937601E-5</v>
      </c>
      <c r="AG262" s="1">
        <f t="shared" si="132"/>
        <v>-2.8621349306481694</v>
      </c>
      <c r="AH262" s="1">
        <f t="shared" si="133"/>
        <v>-14.72440775171496</v>
      </c>
      <c r="AI262" s="1">
        <f t="shared" si="134"/>
        <v>7.6550096460882102</v>
      </c>
      <c r="AJ262" s="1">
        <f t="shared" si="135"/>
        <v>13.37167151127162</v>
      </c>
      <c r="AK262" s="1">
        <f t="shared" si="136"/>
        <v>-0.45301469002946382</v>
      </c>
      <c r="AL262" s="1">
        <f t="shared" si="137"/>
        <v>10.159244304730478</v>
      </c>
    </row>
    <row r="263" spans="1:38" x14ac:dyDescent="0.3">
      <c r="A263" s="1">
        <v>40</v>
      </c>
      <c r="B263" s="1">
        <v>15</v>
      </c>
      <c r="C263" s="1">
        <v>30</v>
      </c>
      <c r="D263" s="1">
        <v>35</v>
      </c>
      <c r="E263" s="1">
        <v>25</v>
      </c>
      <c r="F263" s="1">
        <f t="shared" si="138"/>
        <v>0.26166666666666666</v>
      </c>
      <c r="G263" s="1">
        <v>260</v>
      </c>
      <c r="H263" s="1">
        <f t="shared" si="139"/>
        <v>4.5378560551852569</v>
      </c>
      <c r="I263" s="1">
        <v>0.2</v>
      </c>
      <c r="J263" s="1">
        <v>0</v>
      </c>
      <c r="K263" s="1">
        <f t="shared" si="140"/>
        <v>-0.98480775301220802</v>
      </c>
      <c r="L263" s="1">
        <f t="shared" si="120"/>
        <v>-2.840314844333597</v>
      </c>
      <c r="M263" s="1">
        <f t="shared" si="121"/>
        <v>1.8981975702225737</v>
      </c>
      <c r="N263" s="1">
        <f t="shared" si="122"/>
        <v>-2.2460741078098252</v>
      </c>
      <c r="O263" s="1">
        <f t="shared" si="141"/>
        <v>1.2211574492729504</v>
      </c>
      <c r="P263" s="1">
        <f t="shared" si="142"/>
        <v>2.7483103096277</v>
      </c>
      <c r="Q263" s="1">
        <f t="shared" si="123"/>
        <v>1.1388645333362988</v>
      </c>
      <c r="R263" s="1">
        <f t="shared" si="124"/>
        <v>2.3311114751842856</v>
      </c>
      <c r="S263" s="1">
        <f t="shared" si="143"/>
        <v>0.48855000949547728</v>
      </c>
      <c r="T263" s="1">
        <f t="shared" si="125"/>
        <v>-0.14932497486855278</v>
      </c>
      <c r="U263" s="1">
        <f t="shared" si="126"/>
        <v>1.9980955501579594</v>
      </c>
      <c r="V263" s="1">
        <f t="shared" si="144"/>
        <v>-7.4733650678891664E-2</v>
      </c>
      <c r="W263" s="1">
        <f t="shared" si="145"/>
        <v>9.7710001899095456E-2</v>
      </c>
      <c r="X263" s="1">
        <f t="shared" si="127"/>
        <v>-1.4946730135778333E-2</v>
      </c>
      <c r="Y263" s="1">
        <f t="shared" si="128"/>
        <v>-0.2720980377890968</v>
      </c>
      <c r="Z263" s="2">
        <f t="shared" si="129"/>
        <v>-5.7343645259673115E-2</v>
      </c>
      <c r="AA263" s="2">
        <f t="shared" si="146"/>
        <v>-0.62227288369206557</v>
      </c>
      <c r="AB263" s="2">
        <f t="shared" si="130"/>
        <v>-3.4771829342734123E-2</v>
      </c>
      <c r="AC263" s="2">
        <f t="shared" si="131"/>
        <v>-4.9151695936862777E-2</v>
      </c>
      <c r="AD263" s="2">
        <f t="shared" si="147"/>
        <v>-1.9240879153209392E-2</v>
      </c>
      <c r="AE263" s="1">
        <f t="shared" si="148"/>
        <v>-2.4890915347682629E-2</v>
      </c>
      <c r="AF263" s="1">
        <f t="shared" si="149"/>
        <v>-7.6963516612837588E-4</v>
      </c>
      <c r="AG263" s="1">
        <f t="shared" si="132"/>
        <v>-2.6047226650039548</v>
      </c>
      <c r="AH263" s="1">
        <f t="shared" si="133"/>
        <v>-14.772116295183121</v>
      </c>
      <c r="AI263" s="1">
        <f t="shared" si="134"/>
        <v>7.6720340300677137</v>
      </c>
      <c r="AJ263" s="1">
        <f t="shared" si="135"/>
        <v>13.412778095789855</v>
      </c>
      <c r="AK263" s="1">
        <f t="shared" si="136"/>
        <v>-0.40825307364439389</v>
      </c>
      <c r="AL263" s="1">
        <f t="shared" si="137"/>
        <v>10.131207204587604</v>
      </c>
    </row>
    <row r="264" spans="1:38" x14ac:dyDescent="0.3">
      <c r="A264" s="1">
        <v>40</v>
      </c>
      <c r="B264" s="1">
        <v>15</v>
      </c>
      <c r="C264" s="1">
        <v>30</v>
      </c>
      <c r="D264" s="1">
        <v>35</v>
      </c>
      <c r="E264" s="1">
        <v>25</v>
      </c>
      <c r="F264" s="1">
        <f t="shared" si="138"/>
        <v>0.26166666666666666</v>
      </c>
      <c r="G264" s="1">
        <v>261</v>
      </c>
      <c r="H264" s="1">
        <f t="shared" si="139"/>
        <v>4.5553093477052</v>
      </c>
      <c r="I264" s="1">
        <v>0.2</v>
      </c>
      <c r="J264" s="1">
        <v>0</v>
      </c>
      <c r="K264" s="1">
        <f t="shared" si="140"/>
        <v>-0.98768834059513766</v>
      </c>
      <c r="L264" s="1">
        <f t="shared" si="120"/>
        <v>-2.8231011317068977</v>
      </c>
      <c r="M264" s="1">
        <f t="shared" si="121"/>
        <v>1.8752459533869748</v>
      </c>
      <c r="N264" s="1">
        <f t="shared" si="122"/>
        <v>-2.2264012933793116</v>
      </c>
      <c r="O264" s="1">
        <f t="shared" si="141"/>
        <v>1.2296679206641317</v>
      </c>
      <c r="P264" s="1">
        <f t="shared" si="142"/>
        <v>2.7469727215277193</v>
      </c>
      <c r="Q264" s="1">
        <f t="shared" si="123"/>
        <v>1.1339063320687872</v>
      </c>
      <c r="R264" s="1">
        <f t="shared" si="124"/>
        <v>2.3299958953393283</v>
      </c>
      <c r="S264" s="1">
        <f t="shared" si="143"/>
        <v>0.48665593546191682</v>
      </c>
      <c r="T264" s="1">
        <f t="shared" si="125"/>
        <v>-0.15686696176405379</v>
      </c>
      <c r="U264" s="1">
        <f t="shared" si="126"/>
        <v>1.997139338862282</v>
      </c>
      <c r="V264" s="1">
        <f t="shared" si="144"/>
        <v>-7.8545827379984806E-2</v>
      </c>
      <c r="W264" s="1">
        <f t="shared" si="145"/>
        <v>9.7331187092383364E-2</v>
      </c>
      <c r="X264" s="1">
        <f t="shared" si="127"/>
        <v>-1.5709165475996961E-2</v>
      </c>
      <c r="Y264" s="1">
        <f t="shared" si="128"/>
        <v>-0.29609479735291999</v>
      </c>
      <c r="Z264" s="2">
        <f t="shared" si="129"/>
        <v>-7.0511207067342707E-2</v>
      </c>
      <c r="AA264" s="2">
        <f t="shared" si="146"/>
        <v>-0.67517229856374628</v>
      </c>
      <c r="AB264" s="2">
        <f t="shared" si="130"/>
        <v>-7.5013294827953325E-2</v>
      </c>
      <c r="AC264" s="2">
        <f t="shared" si="131"/>
        <v>-6.0438177486294098E-2</v>
      </c>
      <c r="AD264" s="2">
        <f t="shared" si="147"/>
        <v>-3.9937354360757876E-2</v>
      </c>
      <c r="AE264" s="1">
        <f t="shared" si="148"/>
        <v>-2.7006891942549856E-2</v>
      </c>
      <c r="AF264" s="1">
        <f t="shared" si="149"/>
        <v>-1.5974941744303153E-3</v>
      </c>
      <c r="AG264" s="1">
        <f t="shared" si="132"/>
        <v>-2.3465169756034654</v>
      </c>
      <c r="AH264" s="1">
        <f t="shared" si="133"/>
        <v>-14.815325108927064</v>
      </c>
      <c r="AI264" s="1">
        <f t="shared" si="134"/>
        <v>7.6900037167418844</v>
      </c>
      <c r="AJ264" s="1">
        <f t="shared" si="135"/>
        <v>13.456007586793596</v>
      </c>
      <c r="AK264" s="1">
        <f t="shared" si="136"/>
        <v>-0.36206339065745929</v>
      </c>
      <c r="AL264" s="1">
        <f t="shared" si="137"/>
        <v>10.105789311764378</v>
      </c>
    </row>
    <row r="265" spans="1:38" x14ac:dyDescent="0.3">
      <c r="A265" s="1">
        <v>40</v>
      </c>
      <c r="B265" s="1">
        <v>15</v>
      </c>
      <c r="C265" s="1">
        <v>30</v>
      </c>
      <c r="D265" s="1">
        <v>35</v>
      </c>
      <c r="E265" s="1">
        <v>25</v>
      </c>
      <c r="F265" s="1">
        <f t="shared" si="138"/>
        <v>0.26166666666666666</v>
      </c>
      <c r="G265" s="1">
        <v>262</v>
      </c>
      <c r="H265" s="1">
        <f t="shared" si="139"/>
        <v>4.5727626402251431</v>
      </c>
      <c r="I265" s="1">
        <v>0.2</v>
      </c>
      <c r="J265" s="1">
        <v>0</v>
      </c>
      <c r="K265" s="1">
        <f t="shared" si="140"/>
        <v>-0.99026806874157025</v>
      </c>
      <c r="L265" s="1">
        <f t="shared" si="120"/>
        <v>-2.8058397676267322</v>
      </c>
      <c r="M265" s="1">
        <f t="shared" si="121"/>
        <v>1.8522308012800879</v>
      </c>
      <c r="N265" s="1">
        <f t="shared" si="122"/>
        <v>-2.2066740201448369</v>
      </c>
      <c r="O265" s="1">
        <f t="shared" si="141"/>
        <v>1.2381441654552916</v>
      </c>
      <c r="P265" s="1">
        <f t="shared" si="142"/>
        <v>2.7455684269397262</v>
      </c>
      <c r="Q265" s="1">
        <f t="shared" si="123"/>
        <v>1.1285280298898464</v>
      </c>
      <c r="R265" s="1">
        <f t="shared" si="124"/>
        <v>2.328649546057568</v>
      </c>
      <c r="S265" s="1">
        <f t="shared" si="143"/>
        <v>0.48462768122427785</v>
      </c>
      <c r="T265" s="1">
        <f t="shared" si="125"/>
        <v>-0.16442519579906845</v>
      </c>
      <c r="U265" s="1">
        <f t="shared" si="126"/>
        <v>1.9959853251922008</v>
      </c>
      <c r="V265" s="1">
        <f t="shared" si="144"/>
        <v>-8.2377958256399167E-2</v>
      </c>
      <c r="W265" s="1">
        <f t="shared" si="145"/>
        <v>9.6925536244855573E-2</v>
      </c>
      <c r="X265" s="1">
        <f t="shared" si="127"/>
        <v>-1.6475591651279833E-2</v>
      </c>
      <c r="Y265" s="1">
        <f t="shared" si="128"/>
        <v>-0.32023683754110505</v>
      </c>
      <c r="Z265" s="2">
        <f t="shared" si="129"/>
        <v>-8.3785969015731265E-2</v>
      </c>
      <c r="AA265" s="2">
        <f t="shared" si="146"/>
        <v>-0.72828222133045273</v>
      </c>
      <c r="AB265" s="2">
        <f t="shared" si="130"/>
        <v>-0.11543374536658588</v>
      </c>
      <c r="AC265" s="2">
        <f t="shared" si="131"/>
        <v>-7.1816544870626664E-2</v>
      </c>
      <c r="AD265" s="2">
        <f t="shared" si="147"/>
        <v>-6.0796962868638303E-2</v>
      </c>
      <c r="AE265" s="1">
        <f t="shared" si="148"/>
        <v>-2.9131288853218116E-2</v>
      </c>
      <c r="AF265" s="1">
        <f t="shared" si="149"/>
        <v>-2.4318785147455324E-3</v>
      </c>
      <c r="AG265" s="1">
        <f t="shared" si="132"/>
        <v>-2.0875965144009876</v>
      </c>
      <c r="AH265" s="1">
        <f t="shared" si="133"/>
        <v>-14.854021031123553</v>
      </c>
      <c r="AI265" s="1">
        <f t="shared" si="134"/>
        <v>7.7089317675117783</v>
      </c>
      <c r="AJ265" s="1">
        <f t="shared" si="135"/>
        <v>13.50136705688686</v>
      </c>
      <c r="AK265" s="1">
        <f t="shared" si="136"/>
        <v>-0.31444915412840202</v>
      </c>
      <c r="AL265" s="1">
        <f t="shared" si="137"/>
        <v>10.083018657635781</v>
      </c>
    </row>
    <row r="266" spans="1:38" x14ac:dyDescent="0.3">
      <c r="A266" s="1">
        <v>40</v>
      </c>
      <c r="B266" s="1">
        <v>15</v>
      </c>
      <c r="C266" s="1">
        <v>30</v>
      </c>
      <c r="D266" s="1">
        <v>35</v>
      </c>
      <c r="E266" s="1">
        <v>25</v>
      </c>
      <c r="F266" s="1">
        <f t="shared" si="138"/>
        <v>0.26166666666666666</v>
      </c>
      <c r="G266" s="1">
        <v>263</v>
      </c>
      <c r="H266" s="1">
        <f t="shared" si="139"/>
        <v>4.5902159327450871</v>
      </c>
      <c r="I266" s="1">
        <v>0.2</v>
      </c>
      <c r="J266" s="1">
        <v>0</v>
      </c>
      <c r="K266" s="1">
        <f t="shared" si="140"/>
        <v>-0.99254615164132209</v>
      </c>
      <c r="L266" s="1">
        <f t="shared" si="120"/>
        <v>-2.7885360100718137</v>
      </c>
      <c r="M266" s="1">
        <f t="shared" si="121"/>
        <v>1.8291591245401964</v>
      </c>
      <c r="N266" s="1">
        <f t="shared" si="122"/>
        <v>-2.1868982972249298</v>
      </c>
      <c r="O266" s="1">
        <f t="shared" si="141"/>
        <v>1.2465838285093644</v>
      </c>
      <c r="P266" s="1">
        <f t="shared" si="142"/>
        <v>2.7440970614618072</v>
      </c>
      <c r="Q266" s="1">
        <f t="shared" si="123"/>
        <v>1.1227271551988067</v>
      </c>
      <c r="R266" s="1">
        <f t="shared" si="124"/>
        <v>2.3270706563653305</v>
      </c>
      <c r="S266" s="1">
        <f t="shared" si="143"/>
        <v>0.48246371554201234</v>
      </c>
      <c r="T266" s="1">
        <f t="shared" si="125"/>
        <v>-0.1720008974196765</v>
      </c>
      <c r="U266" s="1">
        <f t="shared" si="126"/>
        <v>1.9946319911702834</v>
      </c>
      <c r="V266" s="1">
        <f t="shared" si="144"/>
        <v>-8.6231895498056627E-2</v>
      </c>
      <c r="W266" s="1">
        <f t="shared" si="145"/>
        <v>9.6492743108402473E-2</v>
      </c>
      <c r="X266" s="1">
        <f t="shared" si="127"/>
        <v>-1.7246379099611325E-2</v>
      </c>
      <c r="Y266" s="1">
        <f t="shared" si="128"/>
        <v>-0.34451680920028743</v>
      </c>
      <c r="Z266" s="2">
        <f t="shared" si="129"/>
        <v>-9.715645606023332E-2</v>
      </c>
      <c r="AA266" s="2">
        <f t="shared" si="146"/>
        <v>-0.78157183675593034</v>
      </c>
      <c r="AB266" s="2">
        <f t="shared" si="130"/>
        <v>-0.15602087256579247</v>
      </c>
      <c r="AC266" s="2">
        <f t="shared" si="131"/>
        <v>-8.327696233734283E-2</v>
      </c>
      <c r="AD266" s="2">
        <f t="shared" si="147"/>
        <v>-8.1820608313671189E-2</v>
      </c>
      <c r="AE266" s="1">
        <f t="shared" si="148"/>
        <v>-3.1262873470237221E-2</v>
      </c>
      <c r="AF266" s="1">
        <f t="shared" si="149"/>
        <v>-3.2728243325468483E-3</v>
      </c>
      <c r="AG266" s="1">
        <f t="shared" si="132"/>
        <v>-1.8280401510772075</v>
      </c>
      <c r="AH266" s="1">
        <f t="shared" si="133"/>
        <v>-14.888192274619831</v>
      </c>
      <c r="AI266" s="1">
        <f t="shared" si="134"/>
        <v>7.7288321594609499</v>
      </c>
      <c r="AJ266" s="1">
        <f t="shared" si="135"/>
        <v>13.548864388123395</v>
      </c>
      <c r="AK266" s="1">
        <f t="shared" si="136"/>
        <v>-0.2654136533300786</v>
      </c>
      <c r="AL266" s="1">
        <f t="shared" si="137"/>
        <v>10.062923901385973</v>
      </c>
    </row>
    <row r="267" spans="1:38" x14ac:dyDescent="0.3">
      <c r="A267" s="1">
        <v>40</v>
      </c>
      <c r="B267" s="1">
        <v>15</v>
      </c>
      <c r="C267" s="1">
        <v>30</v>
      </c>
      <c r="D267" s="1">
        <v>35</v>
      </c>
      <c r="E267" s="1">
        <v>25</v>
      </c>
      <c r="F267" s="1">
        <f t="shared" si="138"/>
        <v>0.26166666666666666</v>
      </c>
      <c r="G267" s="1">
        <v>264</v>
      </c>
      <c r="H267" s="1">
        <f t="shared" si="139"/>
        <v>4.6076692252650302</v>
      </c>
      <c r="I267" s="1">
        <v>0.2</v>
      </c>
      <c r="J267" s="1">
        <v>0</v>
      </c>
      <c r="K267" s="1">
        <f t="shared" si="140"/>
        <v>-0.9945218953682734</v>
      </c>
      <c r="L267" s="1">
        <f t="shared" si="120"/>
        <v>-2.7711951299343198</v>
      </c>
      <c r="M267" s="1">
        <f t="shared" si="121"/>
        <v>1.8060379510235378</v>
      </c>
      <c r="N267" s="1">
        <f t="shared" si="122"/>
        <v>-2.1670801484963658</v>
      </c>
      <c r="O267" s="1">
        <f t="shared" si="141"/>
        <v>1.2549845272881197</v>
      </c>
      <c r="P267" s="1">
        <f t="shared" si="142"/>
        <v>2.74255822820012</v>
      </c>
      <c r="Q267" s="1">
        <f t="shared" si="123"/>
        <v>1.1165013653202547</v>
      </c>
      <c r="R267" s="1">
        <f t="shared" si="124"/>
        <v>2.3252576562611931</v>
      </c>
      <c r="S267" s="1">
        <f t="shared" si="143"/>
        <v>0.48016242944684645</v>
      </c>
      <c r="T267" s="1">
        <f t="shared" si="125"/>
        <v>-0.1795952815749513</v>
      </c>
      <c r="U267" s="1">
        <f t="shared" si="126"/>
        <v>1.9930779910810228</v>
      </c>
      <c r="V267" s="1">
        <f t="shared" si="144"/>
        <v>-9.0109510204134491E-2</v>
      </c>
      <c r="W267" s="1">
        <f t="shared" si="145"/>
        <v>9.6032485889369301E-2</v>
      </c>
      <c r="X267" s="1">
        <f t="shared" si="127"/>
        <v>-1.80219020408269E-2</v>
      </c>
      <c r="Y267" s="1">
        <f t="shared" si="128"/>
        <v>-0.36892728743910058</v>
      </c>
      <c r="Z267" s="2">
        <f t="shared" si="129"/>
        <v>-0.1106111138884856</v>
      </c>
      <c r="AA267" s="2">
        <f t="shared" si="146"/>
        <v>-0.83500996056799437</v>
      </c>
      <c r="AB267" s="2">
        <f t="shared" si="130"/>
        <v>-0.19676228835619683</v>
      </c>
      <c r="AC267" s="2">
        <f t="shared" si="131"/>
        <v>-9.4809526190130583E-2</v>
      </c>
      <c r="AD267" s="2">
        <f t="shared" si="147"/>
        <v>-0.10300927973848137</v>
      </c>
      <c r="AE267" s="1">
        <f t="shared" si="148"/>
        <v>-3.3400398422719781E-2</v>
      </c>
      <c r="AF267" s="1">
        <f t="shared" si="149"/>
        <v>-4.1203711895392552E-3</v>
      </c>
      <c r="AG267" s="1">
        <f t="shared" si="132"/>
        <v>-1.5679269490148005</v>
      </c>
      <c r="AH267" s="1">
        <f t="shared" si="133"/>
        <v>-14.917828430524102</v>
      </c>
      <c r="AI267" s="1">
        <f t="shared" si="134"/>
        <v>7.7497198035920363</v>
      </c>
      <c r="AJ267" s="1">
        <f t="shared" si="135"/>
        <v>13.59850827308556</v>
      </c>
      <c r="AK267" s="1">
        <f t="shared" si="136"/>
        <v>-0.21495993538966185</v>
      </c>
      <c r="AL267" s="1">
        <f t="shared" si="137"/>
        <v>10.045534328928847</v>
      </c>
    </row>
    <row r="268" spans="1:38" x14ac:dyDescent="0.3">
      <c r="A268" s="1">
        <v>40</v>
      </c>
      <c r="B268" s="1">
        <v>15</v>
      </c>
      <c r="C268" s="1">
        <v>30</v>
      </c>
      <c r="D268" s="1">
        <v>35</v>
      </c>
      <c r="E268" s="1">
        <v>25</v>
      </c>
      <c r="F268" s="1">
        <f t="shared" si="138"/>
        <v>0.26166666666666666</v>
      </c>
      <c r="G268" s="1">
        <v>265</v>
      </c>
      <c r="H268" s="1">
        <f t="shared" si="139"/>
        <v>4.6251225177849733</v>
      </c>
      <c r="I268" s="1">
        <v>0.2</v>
      </c>
      <c r="J268" s="1">
        <v>0</v>
      </c>
      <c r="K268" s="1">
        <f t="shared" si="140"/>
        <v>-0.99619469809174555</v>
      </c>
      <c r="L268" s="1">
        <f t="shared" si="120"/>
        <v>-2.7538224094143247</v>
      </c>
      <c r="M268" s="1">
        <f t="shared" si="121"/>
        <v>1.7828743236635445</v>
      </c>
      <c r="N268" s="1">
        <f t="shared" si="122"/>
        <v>-2.1472256107592282</v>
      </c>
      <c r="O268" s="1">
        <f t="shared" si="141"/>
        <v>1.2633438504817651</v>
      </c>
      <c r="P268" s="1">
        <f t="shared" si="142"/>
        <v>2.7409514974395379</v>
      </c>
      <c r="Q268" s="1">
        <f t="shared" si="123"/>
        <v>1.1098484478428685</v>
      </c>
      <c r="R268" s="1">
        <f t="shared" si="124"/>
        <v>2.3232091780810173</v>
      </c>
      <c r="S268" s="1">
        <f t="shared" si="143"/>
        <v>0.47772213467218178</v>
      </c>
      <c r="T268" s="1">
        <f t="shared" si="125"/>
        <v>-0.18720955681096429</v>
      </c>
      <c r="U268" s="1">
        <f t="shared" si="126"/>
        <v>1.9913221526408731</v>
      </c>
      <c r="V268" s="1">
        <f t="shared" si="144"/>
        <v>-9.4012692302292075E-2</v>
      </c>
      <c r="W268" s="1">
        <f t="shared" si="145"/>
        <v>9.5544426934436363E-2</v>
      </c>
      <c r="X268" s="1">
        <f t="shared" si="127"/>
        <v>-1.8802538460458415E-2</v>
      </c>
      <c r="Y268" s="1">
        <f t="shared" si="128"/>
        <v>-0.39346076960826226</v>
      </c>
      <c r="Z268" s="2">
        <f t="shared" si="129"/>
        <v>-0.12413831099193862</v>
      </c>
      <c r="AA268" s="2">
        <f t="shared" si="146"/>
        <v>-0.88856507654213657</v>
      </c>
      <c r="AB268" s="2">
        <f t="shared" si="130"/>
        <v>-0.23764552509547276</v>
      </c>
      <c r="AC268" s="2">
        <f t="shared" si="131"/>
        <v>-0.10640426656451937</v>
      </c>
      <c r="AD268" s="2">
        <f t="shared" si="147"/>
        <v>-0.12436404443109536</v>
      </c>
      <c r="AE268" s="1">
        <f t="shared" si="148"/>
        <v>-3.5542603061685468E-2</v>
      </c>
      <c r="AF268" s="1">
        <f t="shared" si="149"/>
        <v>-4.9745617772438151E-3</v>
      </c>
      <c r="AG268" s="1">
        <f t="shared" si="132"/>
        <v>-1.3073361412148738</v>
      </c>
      <c r="AH268" s="1">
        <f t="shared" si="133"/>
        <v>-14.942920471376183</v>
      </c>
      <c r="AI268" s="1">
        <f t="shared" si="134"/>
        <v>7.7716105641220139</v>
      </c>
      <c r="AJ268" s="1">
        <f t="shared" si="135"/>
        <v>13.650308215179185</v>
      </c>
      <c r="AK268" s="1">
        <f t="shared" si="136"/>
        <v>-0.16309078580655911</v>
      </c>
      <c r="AL268" s="1">
        <f t="shared" si="137"/>
        <v>10.030879851494714</v>
      </c>
    </row>
    <row r="269" spans="1:38" x14ac:dyDescent="0.3">
      <c r="A269" s="1">
        <v>40</v>
      </c>
      <c r="B269" s="1">
        <v>15</v>
      </c>
      <c r="C269" s="1">
        <v>30</v>
      </c>
      <c r="D269" s="1">
        <v>35</v>
      </c>
      <c r="E269" s="1">
        <v>25</v>
      </c>
      <c r="F269" s="1">
        <f t="shared" si="138"/>
        <v>0.26166666666666666</v>
      </c>
      <c r="G269" s="1">
        <v>266</v>
      </c>
      <c r="H269" s="1">
        <f t="shared" si="139"/>
        <v>4.6425758103049164</v>
      </c>
      <c r="I269" s="1">
        <v>0.2</v>
      </c>
      <c r="J269" s="1">
        <v>0</v>
      </c>
      <c r="K269" s="1">
        <f t="shared" si="140"/>
        <v>-0.9975640502598242</v>
      </c>
      <c r="L269" s="1">
        <f t="shared" si="120"/>
        <v>-2.7364231404107922</v>
      </c>
      <c r="M269" s="1">
        <f t="shared" si="121"/>
        <v>1.7596752983255008</v>
      </c>
      <c r="N269" s="1">
        <f t="shared" si="122"/>
        <v>-2.1273407318980482</v>
      </c>
      <c r="O269" s="1">
        <f t="shared" si="141"/>
        <v>1.2716593566116829</v>
      </c>
      <c r="P269" s="1">
        <f t="shared" si="142"/>
        <v>2.7392764063159074</v>
      </c>
      <c r="Q269" s="1">
        <f t="shared" si="123"/>
        <v>1.1027663219975932</v>
      </c>
      <c r="R269" s="1">
        <f t="shared" si="124"/>
        <v>2.320924057829016</v>
      </c>
      <c r="S269" s="1">
        <f t="shared" si="143"/>
        <v>0.47514106214621982</v>
      </c>
      <c r="T269" s="1">
        <f t="shared" si="125"/>
        <v>-0.19484492429900446</v>
      </c>
      <c r="U269" s="1">
        <f t="shared" si="126"/>
        <v>1.9893634781391565</v>
      </c>
      <c r="V269" s="1">
        <f t="shared" si="144"/>
        <v>-9.7943350443560825E-2</v>
      </c>
      <c r="W269" s="1">
        <f t="shared" si="145"/>
        <v>9.5028212429243974E-2</v>
      </c>
      <c r="X269" s="1">
        <f t="shared" si="127"/>
        <v>-1.9588670088712165E-2</v>
      </c>
      <c r="Y269" s="1">
        <f t="shared" si="128"/>
        <v>-0.41810967280888967</v>
      </c>
      <c r="Z269" s="2">
        <f t="shared" si="129"/>
        <v>-0.13772634048994459</v>
      </c>
      <c r="AA269" s="2">
        <f t="shared" si="146"/>
        <v>-0.94220537364744261</v>
      </c>
      <c r="AB269" s="2">
        <f t="shared" si="130"/>
        <v>-0.27865803527147581</v>
      </c>
      <c r="AC269" s="2">
        <f t="shared" si="131"/>
        <v>-0.11805114899138119</v>
      </c>
      <c r="AD269" s="2">
        <f t="shared" si="147"/>
        <v>-0.1458860401915465</v>
      </c>
      <c r="AE269" s="1">
        <f t="shared" si="148"/>
        <v>-3.7688214945897712E-2</v>
      </c>
      <c r="AF269" s="1">
        <f t="shared" si="149"/>
        <v>-5.8354416076618612E-3</v>
      </c>
      <c r="AG269" s="1">
        <f t="shared" si="132"/>
        <v>-1.0463471061618836</v>
      </c>
      <c r="AH269" s="1">
        <f t="shared" si="133"/>
        <v>-14.963460753897364</v>
      </c>
      <c r="AI269" s="1">
        <f t="shared" si="134"/>
        <v>7.7945212788511142</v>
      </c>
      <c r="AJ269" s="1">
        <f t="shared" si="135"/>
        <v>13.704274528103504</v>
      </c>
      <c r="AK269" s="1">
        <f t="shared" si="136"/>
        <v>-0.10980870782755059</v>
      </c>
      <c r="AL269" s="1">
        <f t="shared" si="137"/>
        <v>10.018991003855424</v>
      </c>
    </row>
    <row r="270" spans="1:38" x14ac:dyDescent="0.3">
      <c r="A270" s="1">
        <v>40</v>
      </c>
      <c r="B270" s="1">
        <v>15</v>
      </c>
      <c r="C270" s="1">
        <v>30</v>
      </c>
      <c r="D270" s="1">
        <v>35</v>
      </c>
      <c r="E270" s="1">
        <v>25</v>
      </c>
      <c r="F270" s="1">
        <f t="shared" si="138"/>
        <v>0.26166666666666666</v>
      </c>
      <c r="G270" s="1">
        <v>267</v>
      </c>
      <c r="H270" s="1">
        <f t="shared" si="139"/>
        <v>4.6600291028248595</v>
      </c>
      <c r="I270" s="1">
        <v>0.2</v>
      </c>
      <c r="J270" s="1">
        <v>0</v>
      </c>
      <c r="K270" s="1">
        <f t="shared" si="140"/>
        <v>-0.99862953475457383</v>
      </c>
      <c r="L270" s="1">
        <f t="shared" si="120"/>
        <v>-2.7190026229096107</v>
      </c>
      <c r="M270" s="1">
        <f t="shared" si="121"/>
        <v>1.7364479416572591</v>
      </c>
      <c r="N270" s="1">
        <f t="shared" si="122"/>
        <v>-2.1074315690395551</v>
      </c>
      <c r="O270" s="1">
        <f t="shared" si="141"/>
        <v>1.2799285726074563</v>
      </c>
      <c r="P270" s="1">
        <f t="shared" si="142"/>
        <v>2.7375324584904179</v>
      </c>
      <c r="Q270" s="1">
        <f t="shared" si="123"/>
        <v>1.0952530400835854</v>
      </c>
      <c r="R270" s="1">
        <f t="shared" si="124"/>
        <v>2.3184013364790288</v>
      </c>
      <c r="S270" s="1">
        <f t="shared" si="143"/>
        <v>0.4724173605536966</v>
      </c>
      <c r="T270" s="1">
        <f t="shared" si="125"/>
        <v>-0.20250257679072547</v>
      </c>
      <c r="U270" s="1">
        <f t="shared" si="126"/>
        <v>1.9872011455534531</v>
      </c>
      <c r="V270" s="1">
        <f t="shared" si="144"/>
        <v>-0.10190341186338574</v>
      </c>
      <c r="W270" s="1">
        <f t="shared" si="145"/>
        <v>9.4483472110739319E-2</v>
      </c>
      <c r="X270" s="1">
        <f t="shared" si="127"/>
        <v>-2.038068237267715E-2</v>
      </c>
      <c r="Y270" s="1">
        <f t="shared" si="128"/>
        <v>-0.44286633090525995</v>
      </c>
      <c r="Z270" s="2">
        <f t="shared" si="129"/>
        <v>-0.15136342171951478</v>
      </c>
      <c r="AA270" s="2">
        <f t="shared" si="146"/>
        <v>-0.99589878313833502</v>
      </c>
      <c r="AB270" s="2">
        <f t="shared" si="130"/>
        <v>-0.31978719078400064</v>
      </c>
      <c r="AC270" s="2">
        <f t="shared" si="131"/>
        <v>-0.12974007575958413</v>
      </c>
      <c r="AD270" s="2">
        <f t="shared" si="147"/>
        <v>-0.16757646698445855</v>
      </c>
      <c r="AE270" s="1">
        <f t="shared" si="148"/>
        <v>-3.9835951325533407E-2</v>
      </c>
      <c r="AF270" s="1">
        <f t="shared" si="149"/>
        <v>-6.7030586793783431E-3</v>
      </c>
      <c r="AG270" s="1">
        <f t="shared" si="132"/>
        <v>-0.78503934364416461</v>
      </c>
      <c r="AH270" s="1">
        <f t="shared" si="133"/>
        <v>-14.979443021318607</v>
      </c>
      <c r="AI270" s="1">
        <f t="shared" si="134"/>
        <v>7.8184697806184644</v>
      </c>
      <c r="AJ270" s="1">
        <f t="shared" si="135"/>
        <v>13.76041833444874</v>
      </c>
      <c r="AK270" s="1">
        <f t="shared" si="136"/>
        <v>-5.5115900659432504E-2</v>
      </c>
      <c r="AL270" s="1">
        <f t="shared" si="137"/>
        <v>10.009898942154168</v>
      </c>
    </row>
    <row r="271" spans="1:38" x14ac:dyDescent="0.3">
      <c r="A271" s="1">
        <v>40</v>
      </c>
      <c r="B271" s="1">
        <v>15</v>
      </c>
      <c r="C271" s="1">
        <v>30</v>
      </c>
      <c r="D271" s="1">
        <v>35</v>
      </c>
      <c r="E271" s="1">
        <v>25</v>
      </c>
      <c r="F271" s="1">
        <f t="shared" si="138"/>
        <v>0.26166666666666666</v>
      </c>
      <c r="G271" s="1">
        <v>268</v>
      </c>
      <c r="H271" s="1">
        <f t="shared" si="139"/>
        <v>4.6774823953448035</v>
      </c>
      <c r="I271" s="1">
        <v>0.2</v>
      </c>
      <c r="J271" s="1">
        <v>0</v>
      </c>
      <c r="K271" s="1">
        <f t="shared" si="140"/>
        <v>-0.99939082701909576</v>
      </c>
      <c r="L271" s="1">
        <f t="shared" si="120"/>
        <v>-2.7015661633691672</v>
      </c>
      <c r="M271" s="1">
        <f t="shared" si="121"/>
        <v>1.7131993289366678</v>
      </c>
      <c r="N271" s="1">
        <f t="shared" si="122"/>
        <v>-2.0875041867076196</v>
      </c>
      <c r="O271" s="1">
        <f t="shared" si="141"/>
        <v>1.2881489923594374</v>
      </c>
      <c r="P271" s="1">
        <f t="shared" si="142"/>
        <v>2.7357191238267697</v>
      </c>
      <c r="Q271" s="1">
        <f t="shared" si="123"/>
        <v>1.0873067889508112</v>
      </c>
      <c r="R271" s="1">
        <f t="shared" si="124"/>
        <v>2.3156402612500209</v>
      </c>
      <c r="S271" s="1">
        <f t="shared" si="143"/>
        <v>0.46954909497205971</v>
      </c>
      <c r="T271" s="1">
        <f t="shared" si="125"/>
        <v>-0.2101836974925565</v>
      </c>
      <c r="U271" s="1">
        <f t="shared" si="126"/>
        <v>1.9848345096428752</v>
      </c>
      <c r="V271" s="1">
        <f t="shared" si="144"/>
        <v>-0.10589482219874047</v>
      </c>
      <c r="W271" s="1">
        <f t="shared" si="145"/>
        <v>9.3909818994411948E-2</v>
      </c>
      <c r="X271" s="1">
        <f t="shared" si="127"/>
        <v>-2.1178964439748094E-2</v>
      </c>
      <c r="Y271" s="1">
        <f t="shared" si="128"/>
        <v>-0.46772299101645359</v>
      </c>
      <c r="Z271" s="2">
        <f t="shared" si="129"/>
        <v>-0.16503770160389802</v>
      </c>
      <c r="AA271" s="2">
        <f t="shared" si="146"/>
        <v>-1.049613015472628</v>
      </c>
      <c r="AB271" s="2">
        <f t="shared" si="130"/>
        <v>-0.36102028178267359</v>
      </c>
      <c r="AC271" s="2">
        <f t="shared" si="131"/>
        <v>-0.14146088708905558</v>
      </c>
      <c r="AD271" s="2">
        <f t="shared" si="147"/>
        <v>-0.1894365779324835</v>
      </c>
      <c r="AE271" s="1">
        <f t="shared" si="148"/>
        <v>-4.1984520618905126E-2</v>
      </c>
      <c r="AF271" s="1">
        <f t="shared" si="149"/>
        <v>-7.5774631172993417E-3</v>
      </c>
      <c r="AG271" s="1">
        <f t="shared" si="132"/>
        <v>-0.52349245053751137</v>
      </c>
      <c r="AH271" s="1">
        <f t="shared" si="133"/>
        <v>-14.990862405286437</v>
      </c>
      <c r="AI271" s="1">
        <f t="shared" si="134"/>
        <v>7.8434749198554314</v>
      </c>
      <c r="AJ271" s="1">
        <f t="shared" si="135"/>
        <v>13.818751563366106</v>
      </c>
      <c r="AK271" s="1">
        <f t="shared" si="136"/>
        <v>9.8576350008761082E-4</v>
      </c>
      <c r="AL271" s="1">
        <f t="shared" si="137"/>
        <v>10.003635441299719</v>
      </c>
    </row>
    <row r="272" spans="1:38" x14ac:dyDescent="0.3">
      <c r="A272" s="1">
        <v>40</v>
      </c>
      <c r="B272" s="1">
        <v>15</v>
      </c>
      <c r="C272" s="1">
        <v>30</v>
      </c>
      <c r="D272" s="1">
        <v>35</v>
      </c>
      <c r="E272" s="1">
        <v>25</v>
      </c>
      <c r="F272" s="1">
        <f t="shared" si="138"/>
        <v>0.26166666666666666</v>
      </c>
      <c r="G272" s="1">
        <v>269</v>
      </c>
      <c r="H272" s="1">
        <f t="shared" si="139"/>
        <v>4.6949356878647466</v>
      </c>
      <c r="I272" s="1">
        <v>0.2</v>
      </c>
      <c r="J272" s="1">
        <v>0</v>
      </c>
      <c r="K272" s="1">
        <f t="shared" si="140"/>
        <v>-0.99984769515639127</v>
      </c>
      <c r="L272" s="1">
        <f t="shared" si="120"/>
        <v>-2.6841190731039499</v>
      </c>
      <c r="M272" s="1">
        <f t="shared" si="121"/>
        <v>1.6899365419163781</v>
      </c>
      <c r="N272" s="1">
        <f t="shared" si="122"/>
        <v>-2.0675646549759428</v>
      </c>
      <c r="O272" s="1">
        <f t="shared" si="141"/>
        <v>1.2963180752482077</v>
      </c>
      <c r="P272" s="1">
        <f t="shared" si="142"/>
        <v>2.7338358380719905</v>
      </c>
      <c r="Q272" s="1">
        <f t="shared" si="123"/>
        <v>1.0789258915486242</v>
      </c>
      <c r="R272" s="1">
        <f t="shared" si="124"/>
        <v>2.3126402868595171</v>
      </c>
      <c r="S272" s="1">
        <f t="shared" si="143"/>
        <v>0.46653424558895279</v>
      </c>
      <c r="T272" s="1">
        <f t="shared" si="125"/>
        <v>-0.21788945885134059</v>
      </c>
      <c r="U272" s="1">
        <f t="shared" si="126"/>
        <v>1.9822631030224431</v>
      </c>
      <c r="V272" s="1">
        <f t="shared" si="144"/>
        <v>-0.10991954525063551</v>
      </c>
      <c r="W272" s="1">
        <f t="shared" si="145"/>
        <v>9.3306849117790566E-2</v>
      </c>
      <c r="X272" s="1">
        <f t="shared" si="127"/>
        <v>-2.1983909050127103E-2</v>
      </c>
      <c r="Y272" s="1">
        <f t="shared" si="128"/>
        <v>-0.49267180945947719</v>
      </c>
      <c r="Z272" s="2">
        <f t="shared" si="129"/>
        <v>-0.1787372558131356</v>
      </c>
      <c r="AA272" s="2">
        <f t="shared" si="146"/>
        <v>-1.1033155969331694</v>
      </c>
      <c r="AB272" s="2">
        <f t="shared" si="130"/>
        <v>-0.40234451503694196</v>
      </c>
      <c r="AC272" s="2">
        <f t="shared" si="131"/>
        <v>-0.15320336212554464</v>
      </c>
      <c r="AD272" s="2">
        <f t="shared" si="147"/>
        <v>-0.21146766960122562</v>
      </c>
      <c r="AE272" s="1">
        <f t="shared" si="148"/>
        <v>-4.4132623877326783E-2</v>
      </c>
      <c r="AF272" s="1">
        <f t="shared" si="149"/>
        <v>-8.458706784049027E-3</v>
      </c>
      <c r="AG272" s="1">
        <f t="shared" si="132"/>
        <v>-0.26178609655925245</v>
      </c>
      <c r="AH272" s="1">
        <f t="shared" si="133"/>
        <v>-14.997715427345868</v>
      </c>
      <c r="AI272" s="1">
        <f t="shared" si="134"/>
        <v>7.869556588245409</v>
      </c>
      <c r="AJ272" s="1">
        <f t="shared" si="135"/>
        <v>13.879286947247541</v>
      </c>
      <c r="AK272" s="1">
        <f t="shared" si="136"/>
        <v>5.8494763632560953E-2</v>
      </c>
      <c r="AL272" s="1">
        <f t="shared" si="137"/>
        <v>10.000232891878147</v>
      </c>
    </row>
    <row r="273" spans="1:38" x14ac:dyDescent="0.3">
      <c r="A273" s="1">
        <v>40</v>
      </c>
      <c r="B273" s="1">
        <v>15</v>
      </c>
      <c r="C273" s="1">
        <v>30</v>
      </c>
      <c r="D273" s="1">
        <v>35</v>
      </c>
      <c r="E273" s="1">
        <v>25</v>
      </c>
      <c r="F273" s="1">
        <f t="shared" si="138"/>
        <v>0.26166666666666666</v>
      </c>
      <c r="G273" s="1">
        <v>270</v>
      </c>
      <c r="H273" s="1">
        <f t="shared" si="139"/>
        <v>4.7123889803846897</v>
      </c>
      <c r="I273" s="1">
        <v>0.2</v>
      </c>
      <c r="J273" s="1">
        <v>0</v>
      </c>
      <c r="K273" s="1">
        <f t="shared" si="140"/>
        <v>-1</v>
      </c>
      <c r="L273" s="1">
        <f t="shared" si="120"/>
        <v>-2.6666666666666665</v>
      </c>
      <c r="M273" s="1">
        <f t="shared" si="121"/>
        <v>1.666666666666667</v>
      </c>
      <c r="N273" s="1">
        <f t="shared" si="122"/>
        <v>-2.0476190476190474</v>
      </c>
      <c r="O273" s="1">
        <f t="shared" si="141"/>
        <v>1.3044332446524245</v>
      </c>
      <c r="P273" s="1">
        <f t="shared" si="142"/>
        <v>2.7318820025419557</v>
      </c>
      <c r="Q273" s="1">
        <f t="shared" si="123"/>
        <v>1.0701088085501351</v>
      </c>
      <c r="R273" s="1">
        <f t="shared" si="124"/>
        <v>2.3094010767585029</v>
      </c>
      <c r="S273" s="1">
        <f t="shared" si="143"/>
        <v>0.46337070650895767</v>
      </c>
      <c r="T273" s="1">
        <f t="shared" si="125"/>
        <v>-0.2256210212427413</v>
      </c>
      <c r="U273" s="1">
        <f t="shared" si="126"/>
        <v>1.9794866372215743</v>
      </c>
      <c r="V273" s="1">
        <f t="shared" si="144"/>
        <v>-0.11397956268066808</v>
      </c>
      <c r="W273" s="1">
        <f t="shared" si="145"/>
        <v>9.2674141301791538E-2</v>
      </c>
      <c r="X273" s="1">
        <f t="shared" si="127"/>
        <v>-2.2795912536133618E-2</v>
      </c>
      <c r="Y273" s="1">
        <f t="shared" si="128"/>
        <v>-0.51770484711460896</v>
      </c>
      <c r="Z273" s="2">
        <f t="shared" si="129"/>
        <v>-0.19245008972987526</v>
      </c>
      <c r="AA273" s="2">
        <f t="shared" si="146"/>
        <v>-1.1569739058271609</v>
      </c>
      <c r="AB273" s="2">
        <f t="shared" si="130"/>
        <v>-0.4437470118125218</v>
      </c>
      <c r="AC273" s="2">
        <f t="shared" si="131"/>
        <v>-0.1649572197684645</v>
      </c>
      <c r="AD273" s="2">
        <f t="shared" si="147"/>
        <v>-0.23367107152185071</v>
      </c>
      <c r="AE273" s="1">
        <f t="shared" si="148"/>
        <v>-4.6278956233086442E-2</v>
      </c>
      <c r="AF273" s="1">
        <f t="shared" si="149"/>
        <v>-9.3468428608740294E-3</v>
      </c>
      <c r="AG273" s="1">
        <f t="shared" si="132"/>
        <v>-2.756584023544395E-15</v>
      </c>
      <c r="AH273" s="1">
        <f t="shared" si="133"/>
        <v>-15</v>
      </c>
      <c r="AI273" s="1">
        <f t="shared" si="134"/>
        <v>7.8967357434959453</v>
      </c>
      <c r="AJ273" s="1">
        <f t="shared" si="135"/>
        <v>13.942038017344146</v>
      </c>
      <c r="AK273" s="1">
        <f t="shared" si="136"/>
        <v>0.11740995528879722</v>
      </c>
      <c r="AL273" s="1">
        <f t="shared" si="137"/>
        <v>9.9997242965277344</v>
      </c>
    </row>
    <row r="274" spans="1:38" x14ac:dyDescent="0.3">
      <c r="A274" s="1">
        <v>40</v>
      </c>
      <c r="B274" s="1">
        <v>15</v>
      </c>
      <c r="C274" s="1">
        <v>30</v>
      </c>
      <c r="D274" s="1">
        <v>35</v>
      </c>
      <c r="E274" s="1">
        <v>25</v>
      </c>
      <c r="F274" s="1">
        <f t="shared" si="138"/>
        <v>0.26166666666666666</v>
      </c>
      <c r="G274" s="1">
        <v>271</v>
      </c>
      <c r="H274" s="1">
        <f t="shared" si="139"/>
        <v>4.7298422729046328</v>
      </c>
      <c r="I274" s="1">
        <v>0.2</v>
      </c>
      <c r="J274" s="1">
        <v>0</v>
      </c>
      <c r="K274" s="1">
        <f t="shared" si="140"/>
        <v>-0.99984769515639127</v>
      </c>
      <c r="L274" s="1">
        <f t="shared" si="120"/>
        <v>-2.6492142602293836</v>
      </c>
      <c r="M274" s="1">
        <f t="shared" si="121"/>
        <v>1.6433967914169558</v>
      </c>
      <c r="N274" s="1">
        <f t="shared" si="122"/>
        <v>-2.0276734402621526</v>
      </c>
      <c r="O274" s="1">
        <f t="shared" si="141"/>
        <v>1.3124918864366799</v>
      </c>
      <c r="P274" s="1">
        <f t="shared" si="142"/>
        <v>2.729856983812871</v>
      </c>
      <c r="Q274" s="1">
        <f t="shared" si="123"/>
        <v>1.0608541400627527</v>
      </c>
      <c r="R274" s="1">
        <f t="shared" si="124"/>
        <v>2.3059225043510727</v>
      </c>
      <c r="S274" s="1">
        <f t="shared" si="143"/>
        <v>0.46005628465874909</v>
      </c>
      <c r="T274" s="1">
        <f t="shared" si="125"/>
        <v>-0.23337953155351621</v>
      </c>
      <c r="U274" s="1">
        <f t="shared" si="126"/>
        <v>1.9765050037294913</v>
      </c>
      <c r="V274" s="1">
        <f t="shared" si="144"/>
        <v>-0.11807687362953775</v>
      </c>
      <c r="W274" s="1">
        <f t="shared" si="145"/>
        <v>9.201125693174983E-2</v>
      </c>
      <c r="X274" s="1">
        <f t="shared" si="127"/>
        <v>-2.3615374725907551E-2</v>
      </c>
      <c r="Y274" s="1">
        <f t="shared" si="128"/>
        <v>-0.5428140641817274</v>
      </c>
      <c r="Z274" s="2">
        <f t="shared" si="129"/>
        <v>-0.20616413923385207</v>
      </c>
      <c r="AA274" s="2">
        <f t="shared" si="146"/>
        <v>-1.2105552081337232</v>
      </c>
      <c r="AB274" s="2">
        <f t="shared" si="130"/>
        <v>-0.48521480522694721</v>
      </c>
      <c r="AC274" s="2">
        <f t="shared" si="131"/>
        <v>-0.176712119343302</v>
      </c>
      <c r="AD274" s="2">
        <f t="shared" si="147"/>
        <v>-0.25604813489291689</v>
      </c>
      <c r="AE274" s="1">
        <f t="shared" si="148"/>
        <v>-4.8422208325348937E-2</v>
      </c>
      <c r="AF274" s="1">
        <f t="shared" si="149"/>
        <v>-1.0241925395716677E-2</v>
      </c>
      <c r="AG274" s="1">
        <f t="shared" si="132"/>
        <v>0.26178609655924695</v>
      </c>
      <c r="AH274" s="1">
        <f t="shared" si="133"/>
        <v>-14.997715427345868</v>
      </c>
      <c r="AI274" s="1">
        <f t="shared" si="134"/>
        <v>7.9250344352259816</v>
      </c>
      <c r="AJ274" s="1">
        <f t="shared" si="135"/>
        <v>14.007019098243603</v>
      </c>
      <c r="AK274" s="1">
        <f t="shared" si="136"/>
        <v>0.17773059721669215</v>
      </c>
      <c r="AL274" s="1">
        <f t="shared" si="137"/>
        <v>10.002143265715384</v>
      </c>
    </row>
    <row r="275" spans="1:38" x14ac:dyDescent="0.3">
      <c r="A275" s="1">
        <v>40</v>
      </c>
      <c r="B275" s="1">
        <v>15</v>
      </c>
      <c r="C275" s="1">
        <v>30</v>
      </c>
      <c r="D275" s="1">
        <v>35</v>
      </c>
      <c r="E275" s="1">
        <v>25</v>
      </c>
      <c r="F275" s="1">
        <f t="shared" si="138"/>
        <v>0.26166666666666666</v>
      </c>
      <c r="G275" s="1">
        <v>272</v>
      </c>
      <c r="H275" s="1">
        <f t="shared" si="139"/>
        <v>4.7472955654245768</v>
      </c>
      <c r="I275" s="1">
        <v>0.2</v>
      </c>
      <c r="J275" s="1">
        <v>0</v>
      </c>
      <c r="K275" s="1">
        <f t="shared" si="140"/>
        <v>-0.99939082701909576</v>
      </c>
      <c r="L275" s="1">
        <f t="shared" si="120"/>
        <v>-2.6317671699641654</v>
      </c>
      <c r="M275" s="1">
        <f t="shared" si="121"/>
        <v>1.620134004396665</v>
      </c>
      <c r="N275" s="1">
        <f t="shared" si="122"/>
        <v>-2.0077339085304744</v>
      </c>
      <c r="O275" s="1">
        <f t="shared" si="141"/>
        <v>1.3204913474211926</v>
      </c>
      <c r="P275" s="1">
        <f t="shared" si="142"/>
        <v>2.727760113420183</v>
      </c>
      <c r="Q275" s="1">
        <f t="shared" si="123"/>
        <v>1.0511606274357916</v>
      </c>
      <c r="R275" s="1">
        <f t="shared" si="124"/>
        <v>2.3022046542018657</v>
      </c>
      <c r="S275" s="1">
        <f t="shared" si="143"/>
        <v>0.45658869880106762</v>
      </c>
      <c r="T275" s="1">
        <f t="shared" si="125"/>
        <v>-0.24116612164828821</v>
      </c>
      <c r="U275" s="1">
        <f t="shared" si="126"/>
        <v>1.973318275030171</v>
      </c>
      <c r="V275" s="1">
        <f t="shared" si="144"/>
        <v>-0.12221349424466305</v>
      </c>
      <c r="W275" s="1">
        <f t="shared" si="145"/>
        <v>9.1317739760213526E-2</v>
      </c>
      <c r="X275" s="1">
        <f t="shared" si="127"/>
        <v>-2.4442698848932611E-2</v>
      </c>
      <c r="Y275" s="1">
        <f t="shared" si="128"/>
        <v>-0.56799131429444683</v>
      </c>
      <c r="Z275" s="2">
        <f t="shared" si="129"/>
        <v>-0.2198672713187102</v>
      </c>
      <c r="AA275" s="2">
        <f t="shared" si="146"/>
        <v>-1.26402669246681</v>
      </c>
      <c r="AB275" s="2">
        <f t="shared" si="130"/>
        <v>-0.52673483705524193</v>
      </c>
      <c r="AC275" s="2">
        <f t="shared" si="131"/>
        <v>-0.18845766113032325</v>
      </c>
      <c r="AD275" s="2">
        <f t="shared" si="147"/>
        <v>-0.27860022039817661</v>
      </c>
      <c r="AE275" s="1">
        <f t="shared" si="148"/>
        <v>-5.0561067698672406E-2</v>
      </c>
      <c r="AF275" s="1">
        <f t="shared" si="149"/>
        <v>-1.1144008815927066E-2</v>
      </c>
      <c r="AG275" s="1">
        <f t="shared" si="132"/>
        <v>0.52349245053751925</v>
      </c>
      <c r="AH275" s="1">
        <f t="shared" si="133"/>
        <v>-14.990862405286437</v>
      </c>
      <c r="AI275" s="1">
        <f t="shared" si="134"/>
        <v>7.9544758319676063</v>
      </c>
      <c r="AJ275" s="1">
        <f t="shared" si="135"/>
        <v>14.074245301118342</v>
      </c>
      <c r="AK275" s="1">
        <f t="shared" si="136"/>
        <v>0.2394563792439533</v>
      </c>
      <c r="AL275" s="1">
        <f t="shared" si="137"/>
        <v>10.007524012844714</v>
      </c>
    </row>
    <row r="276" spans="1:38" x14ac:dyDescent="0.3">
      <c r="A276" s="1">
        <v>40</v>
      </c>
      <c r="B276" s="1">
        <v>15</v>
      </c>
      <c r="C276" s="1">
        <v>30</v>
      </c>
      <c r="D276" s="1">
        <v>35</v>
      </c>
      <c r="E276" s="1">
        <v>25</v>
      </c>
      <c r="F276" s="1">
        <f t="shared" si="138"/>
        <v>0.26166666666666666</v>
      </c>
      <c r="G276" s="1">
        <v>273</v>
      </c>
      <c r="H276" s="1">
        <f t="shared" si="139"/>
        <v>4.7647488579445199</v>
      </c>
      <c r="I276" s="1">
        <v>0.2</v>
      </c>
      <c r="J276" s="1">
        <v>0</v>
      </c>
      <c r="K276" s="1">
        <f t="shared" si="140"/>
        <v>-0.99862953475457383</v>
      </c>
      <c r="L276" s="1">
        <f t="shared" si="120"/>
        <v>-2.6143307104237228</v>
      </c>
      <c r="M276" s="1">
        <f t="shared" si="121"/>
        <v>1.5968853916760748</v>
      </c>
      <c r="N276" s="1">
        <f t="shared" si="122"/>
        <v>-1.98780652619854</v>
      </c>
      <c r="O276" s="1">
        <f t="shared" si="141"/>
        <v>1.3284289338353139</v>
      </c>
      <c r="P276" s="1">
        <f t="shared" si="142"/>
        <v>2.7255906875666298</v>
      </c>
      <c r="Q276" s="1">
        <f t="shared" si="123"/>
        <v>1.0410271551766679</v>
      </c>
      <c r="R276" s="1">
        <f t="shared" si="124"/>
        <v>2.2982478232341026</v>
      </c>
      <c r="S276" s="1">
        <f t="shared" si="143"/>
        <v>0.45296557866928849</v>
      </c>
      <c r="T276" s="1">
        <f t="shared" si="125"/>
        <v>-0.24898190671094034</v>
      </c>
      <c r="U276" s="1">
        <f t="shared" si="126"/>
        <v>1.9699267056292316</v>
      </c>
      <c r="V276" s="1">
        <f t="shared" si="144"/>
        <v>-0.12639145710317726</v>
      </c>
      <c r="W276" s="1">
        <f t="shared" si="145"/>
        <v>9.0593115733857699E-2</v>
      </c>
      <c r="X276" s="1">
        <f t="shared" si="127"/>
        <v>-2.5278291420635451E-2</v>
      </c>
      <c r="Y276" s="1">
        <f t="shared" si="128"/>
        <v>-0.59322833795684049</v>
      </c>
      <c r="Z276" s="2">
        <f t="shared" si="129"/>
        <v>-0.23354728455512797</v>
      </c>
      <c r="AA276" s="2">
        <f t="shared" si="146"/>
        <v>-1.3173555042168335</v>
      </c>
      <c r="AB276" s="2">
        <f t="shared" si="130"/>
        <v>-0.56829395395494231</v>
      </c>
      <c r="AC276" s="2">
        <f t="shared" si="131"/>
        <v>-0.20018338676153852</v>
      </c>
      <c r="AD276" s="2">
        <f t="shared" si="147"/>
        <v>-0.30132868507205524</v>
      </c>
      <c r="AE276" s="1">
        <f t="shared" si="148"/>
        <v>-5.2694220168673346E-2</v>
      </c>
      <c r="AF276" s="1">
        <f t="shared" si="149"/>
        <v>-1.2053147402882212E-2</v>
      </c>
      <c r="AG276" s="1">
        <f t="shared" si="132"/>
        <v>0.78503934364415917</v>
      </c>
      <c r="AH276" s="1">
        <f t="shared" si="133"/>
        <v>-14.979443021318607</v>
      </c>
      <c r="AI276" s="1">
        <f t="shared" si="134"/>
        <v>7.9850842492775911</v>
      </c>
      <c r="AJ276" s="1">
        <f t="shared" si="135"/>
        <v>14.143732515646148</v>
      </c>
      <c r="AK276" s="1">
        <f t="shared" si="136"/>
        <v>0.30258745143186649</v>
      </c>
      <c r="AL276" s="1">
        <f t="shared" si="137"/>
        <v>10.015901348617584</v>
      </c>
    </row>
    <row r="277" spans="1:38" x14ac:dyDescent="0.3">
      <c r="A277" s="1">
        <v>40</v>
      </c>
      <c r="B277" s="1">
        <v>15</v>
      </c>
      <c r="C277" s="1">
        <v>30</v>
      </c>
      <c r="D277" s="1">
        <v>35</v>
      </c>
      <c r="E277" s="1">
        <v>25</v>
      </c>
      <c r="F277" s="1">
        <f t="shared" si="138"/>
        <v>0.26166666666666666</v>
      </c>
      <c r="G277" s="1">
        <v>274</v>
      </c>
      <c r="H277" s="1">
        <f t="shared" si="139"/>
        <v>4.782202150464463</v>
      </c>
      <c r="I277" s="1">
        <v>0.2</v>
      </c>
      <c r="J277" s="1">
        <v>0</v>
      </c>
      <c r="K277" s="1">
        <f t="shared" si="140"/>
        <v>-0.99756405025982431</v>
      </c>
      <c r="L277" s="1">
        <f t="shared" si="120"/>
        <v>-2.5969101929225413</v>
      </c>
      <c r="M277" s="1">
        <f t="shared" si="121"/>
        <v>1.5736580350078331</v>
      </c>
      <c r="N277" s="1">
        <f t="shared" si="122"/>
        <v>-1.9678973633400472</v>
      </c>
      <c r="O277" s="1">
        <f t="shared" si="141"/>
        <v>1.3363019097570892</v>
      </c>
      <c r="P277" s="1">
        <f t="shared" si="142"/>
        <v>2.7233479668413789</v>
      </c>
      <c r="Q277" s="1">
        <f t="shared" si="123"/>
        <v>1.0304527529878271</v>
      </c>
      <c r="R277" s="1">
        <f t="shared" si="124"/>
        <v>2.2940525219207735</v>
      </c>
      <c r="S277" s="1">
        <f t="shared" si="143"/>
        <v>0.44918446423582559</v>
      </c>
      <c r="T277" s="1">
        <f t="shared" si="125"/>
        <v>-0.25682798345023317</v>
      </c>
      <c r="U277" s="1">
        <f t="shared" si="126"/>
        <v>1.9663307330749493</v>
      </c>
      <c r="V277" s="1">
        <f t="shared" si="144"/>
        <v>-0.13061281051565796</v>
      </c>
      <c r="W277" s="1">
        <f t="shared" si="145"/>
        <v>8.9836892847165117E-2</v>
      </c>
      <c r="X277" s="1">
        <f t="shared" si="127"/>
        <v>-2.6122562103131592E-2</v>
      </c>
      <c r="Y277" s="1">
        <f t="shared" si="128"/>
        <v>-0.61851675526553074</v>
      </c>
      <c r="Z277" s="2">
        <f t="shared" si="129"/>
        <v>-0.24719190941465075</v>
      </c>
      <c r="AA277" s="2">
        <f t="shared" si="146"/>
        <v>-1.3705087787306038</v>
      </c>
      <c r="AB277" s="2">
        <f t="shared" si="130"/>
        <v>-0.60987890307802695</v>
      </c>
      <c r="AC277" s="2">
        <f t="shared" si="131"/>
        <v>-0.21187877949827216</v>
      </c>
      <c r="AD277" s="2">
        <f t="shared" si="147"/>
        <v>-0.32423486813935809</v>
      </c>
      <c r="AE277" s="1">
        <f t="shared" si="148"/>
        <v>-5.4820351149224164E-2</v>
      </c>
      <c r="AF277" s="1">
        <f t="shared" si="149"/>
        <v>-1.2969394725574327E-2</v>
      </c>
      <c r="AG277" s="1">
        <f t="shared" si="132"/>
        <v>1.0463471061618783</v>
      </c>
      <c r="AH277" s="1">
        <f t="shared" si="133"/>
        <v>-14.963460753897365</v>
      </c>
      <c r="AI277" s="1">
        <f t="shared" si="134"/>
        <v>8.016885178949483</v>
      </c>
      <c r="AJ277" s="1">
        <f t="shared" si="135"/>
        <v>14.215497400495657</v>
      </c>
      <c r="AK277" s="1">
        <f t="shared" si="136"/>
        <v>0.36712445451415621</v>
      </c>
      <c r="AL277" s="1">
        <f t="shared" si="137"/>
        <v>10.027310674561754</v>
      </c>
    </row>
    <row r="278" spans="1:38" x14ac:dyDescent="0.3">
      <c r="A278" s="1">
        <v>40</v>
      </c>
      <c r="B278" s="1">
        <v>15</v>
      </c>
      <c r="C278" s="1">
        <v>30</v>
      </c>
      <c r="D278" s="1">
        <v>35</v>
      </c>
      <c r="E278" s="1">
        <v>25</v>
      </c>
      <c r="F278" s="1">
        <f t="shared" si="138"/>
        <v>0.26166666666666666</v>
      </c>
      <c r="G278" s="1">
        <v>275</v>
      </c>
      <c r="H278" s="1">
        <f t="shared" si="139"/>
        <v>4.7996554429844061</v>
      </c>
      <c r="I278" s="1">
        <v>0.2</v>
      </c>
      <c r="J278" s="1">
        <v>0</v>
      </c>
      <c r="K278" s="1">
        <f t="shared" si="140"/>
        <v>-0.99619469809174555</v>
      </c>
      <c r="L278" s="1">
        <f t="shared" si="120"/>
        <v>-2.5795109239190088</v>
      </c>
      <c r="M278" s="1">
        <f t="shared" si="121"/>
        <v>1.5504590096697894</v>
      </c>
      <c r="N278" s="1">
        <f t="shared" si="122"/>
        <v>-1.9480124844788671</v>
      </c>
      <c r="O278" s="1">
        <f t="shared" si="141"/>
        <v>1.3441074955413146</v>
      </c>
      <c r="P278" s="1">
        <f t="shared" si="142"/>
        <v>2.7210311759524739</v>
      </c>
      <c r="Q278" s="1">
        <f t="shared" si="123"/>
        <v>1.0194365979372142</v>
      </c>
      <c r="R278" s="1">
        <f t="shared" si="124"/>
        <v>2.2896194754712798</v>
      </c>
      <c r="S278" s="1">
        <f t="shared" si="143"/>
        <v>0.44524280512917119</v>
      </c>
      <c r="T278" s="1">
        <f t="shared" si="125"/>
        <v>-0.26470542815866838</v>
      </c>
      <c r="U278" s="1">
        <f t="shared" si="126"/>
        <v>1.9625309789753822</v>
      </c>
      <c r="V278" s="1">
        <f t="shared" si="144"/>
        <v>-0.13487961769493617</v>
      </c>
      <c r="W278" s="1">
        <f t="shared" si="145"/>
        <v>8.904856102583425E-2</v>
      </c>
      <c r="X278" s="1">
        <f t="shared" si="127"/>
        <v>-2.6975923538987236E-2</v>
      </c>
      <c r="Y278" s="1">
        <f t="shared" si="128"/>
        <v>-0.64384805787784261</v>
      </c>
      <c r="Z278" s="2">
        <f t="shared" si="129"/>
        <v>-0.26078880846911034</v>
      </c>
      <c r="AA278" s="2">
        <f t="shared" si="146"/>
        <v>-1.4234536733851397</v>
      </c>
      <c r="AB278" s="2">
        <f t="shared" si="130"/>
        <v>-0.65147632703547409</v>
      </c>
      <c r="AC278" s="2">
        <f t="shared" si="131"/>
        <v>-0.22353326440209459</v>
      </c>
      <c r="AD278" s="2">
        <f t="shared" si="147"/>
        <v>-0.34732007575034562</v>
      </c>
      <c r="AE278" s="1">
        <f t="shared" si="148"/>
        <v>-5.6938146935405602E-2</v>
      </c>
      <c r="AF278" s="1">
        <f t="shared" si="149"/>
        <v>-1.3892803030013827E-2</v>
      </c>
      <c r="AG278" s="1">
        <f t="shared" si="132"/>
        <v>1.3073361412148683</v>
      </c>
      <c r="AH278" s="1">
        <f t="shared" si="133"/>
        <v>-14.942920471376183</v>
      </c>
      <c r="AI278" s="1">
        <f t="shared" si="134"/>
        <v>8.0499053193118009</v>
      </c>
      <c r="AJ278" s="1">
        <f t="shared" si="135"/>
        <v>14.289557372258233</v>
      </c>
      <c r="AK278" s="1">
        <f t="shared" si="136"/>
        <v>0.43306855163359537</v>
      </c>
      <c r="AL278" s="1">
        <f t="shared" si="137"/>
        <v>10.041787975628111</v>
      </c>
    </row>
    <row r="279" spans="1:38" x14ac:dyDescent="0.3">
      <c r="A279" s="1">
        <v>40</v>
      </c>
      <c r="B279" s="1">
        <v>15</v>
      </c>
      <c r="C279" s="1">
        <v>30</v>
      </c>
      <c r="D279" s="1">
        <v>35</v>
      </c>
      <c r="E279" s="1">
        <v>25</v>
      </c>
      <c r="F279" s="1">
        <f t="shared" si="138"/>
        <v>0.26166666666666666</v>
      </c>
      <c r="G279" s="1">
        <v>276</v>
      </c>
      <c r="H279" s="1">
        <f t="shared" si="139"/>
        <v>4.8171087355043491</v>
      </c>
      <c r="I279" s="1">
        <v>0.2</v>
      </c>
      <c r="J279" s="1">
        <v>0</v>
      </c>
      <c r="K279" s="1">
        <f t="shared" si="140"/>
        <v>-0.9945218953682734</v>
      </c>
      <c r="L279" s="1">
        <f t="shared" si="120"/>
        <v>-2.5621382033990137</v>
      </c>
      <c r="M279" s="1">
        <f t="shared" si="121"/>
        <v>1.5272953823097961</v>
      </c>
      <c r="N279" s="1">
        <f t="shared" si="122"/>
        <v>-1.9281579467417298</v>
      </c>
      <c r="O279" s="1">
        <f t="shared" si="141"/>
        <v>1.3518428662388406</v>
      </c>
      <c r="P279" s="1">
        <f t="shared" si="142"/>
        <v>2.7186395034750821</v>
      </c>
      <c r="Q279" s="1">
        <f t="shared" si="123"/>
        <v>1.0079780167758068</v>
      </c>
      <c r="R279" s="1">
        <f t="shared" si="124"/>
        <v>2.2849496250155719</v>
      </c>
      <c r="S279" s="1">
        <f t="shared" si="143"/>
        <v>0.44113796021605395</v>
      </c>
      <c r="T279" s="1">
        <f t="shared" si="125"/>
        <v>-0.27261529461304945</v>
      </c>
      <c r="U279" s="1">
        <f t="shared" si="126"/>
        <v>1.9585282500133472</v>
      </c>
      <c r="V279" s="1">
        <f t="shared" si="144"/>
        <v>-0.13919395577326577</v>
      </c>
      <c r="W279" s="1">
        <f t="shared" si="145"/>
        <v>8.822759204321079E-2</v>
      </c>
      <c r="X279" s="1">
        <f t="shared" si="127"/>
        <v>-2.7838791154653153E-2</v>
      </c>
      <c r="Y279" s="1">
        <f t="shared" si="128"/>
        <v>-0.66921360018472786</v>
      </c>
      <c r="Z279" s="2">
        <f t="shared" si="129"/>
        <v>-0.27432557648115508</v>
      </c>
      <c r="AA279" s="2">
        <f t="shared" si="146"/>
        <v>-1.4761573984069456</v>
      </c>
      <c r="AB279" s="2">
        <f t="shared" si="130"/>
        <v>-0.69307275817851288</v>
      </c>
      <c r="AC279" s="2">
        <f t="shared" si="131"/>
        <v>-0.23513620841241856</v>
      </c>
      <c r="AD279" s="2">
        <f t="shared" si="147"/>
        <v>-0.3705855645268421</v>
      </c>
      <c r="AE279" s="1">
        <f t="shared" si="148"/>
        <v>-5.9046295936277839E-2</v>
      </c>
      <c r="AF279" s="1">
        <f t="shared" si="149"/>
        <v>-1.4823422581073687E-2</v>
      </c>
      <c r="AG279" s="1">
        <f t="shared" si="132"/>
        <v>1.5679269490147947</v>
      </c>
      <c r="AH279" s="1">
        <f t="shared" si="133"/>
        <v>-14.917828430524102</v>
      </c>
      <c r="AI279" s="1">
        <f t="shared" si="134"/>
        <v>8.084172606592162</v>
      </c>
      <c r="AJ279" s="1">
        <f t="shared" si="135"/>
        <v>14.365930592697357</v>
      </c>
      <c r="AK279" s="1">
        <f t="shared" si="136"/>
        <v>0.5004214613862461</v>
      </c>
      <c r="AL279" s="1">
        <f t="shared" si="137"/>
        <v>10.059369811750448</v>
      </c>
    </row>
    <row r="280" spans="1:38" x14ac:dyDescent="0.3">
      <c r="A280" s="1">
        <v>40</v>
      </c>
      <c r="B280" s="1">
        <v>15</v>
      </c>
      <c r="C280" s="1">
        <v>30</v>
      </c>
      <c r="D280" s="1">
        <v>35</v>
      </c>
      <c r="E280" s="1">
        <v>25</v>
      </c>
      <c r="F280" s="1">
        <f t="shared" si="138"/>
        <v>0.26166666666666666</v>
      </c>
      <c r="G280" s="1">
        <v>277</v>
      </c>
      <c r="H280" s="1">
        <f t="shared" si="139"/>
        <v>4.8345620280242931</v>
      </c>
      <c r="I280" s="1">
        <v>0.2</v>
      </c>
      <c r="J280" s="1">
        <v>0</v>
      </c>
      <c r="K280" s="1">
        <f t="shared" si="140"/>
        <v>-0.99254615164132198</v>
      </c>
      <c r="L280" s="1">
        <f t="shared" si="120"/>
        <v>-2.5447973232615189</v>
      </c>
      <c r="M280" s="1">
        <f t="shared" si="121"/>
        <v>1.5041742087931365</v>
      </c>
      <c r="N280" s="1">
        <f t="shared" si="122"/>
        <v>-1.9083397980131644</v>
      </c>
      <c r="O280" s="1">
        <f t="shared" si="141"/>
        <v>1.3595051500101529</v>
      </c>
      <c r="P280" s="1">
        <f t="shared" si="142"/>
        <v>2.7161721016183535</v>
      </c>
      <c r="Q280" s="1">
        <f t="shared" si="123"/>
        <v>0.99607648841646079</v>
      </c>
      <c r="R280" s="1">
        <f t="shared" si="124"/>
        <v>2.2800441287875404</v>
      </c>
      <c r="S280" s="1">
        <f t="shared" si="143"/>
        <v>0.43686719736698459</v>
      </c>
      <c r="T280" s="1">
        <f t="shared" si="125"/>
        <v>-0.28055861180454444</v>
      </c>
      <c r="U280" s="1">
        <f t="shared" si="126"/>
        <v>1.9543235389607487</v>
      </c>
      <c r="V280" s="1">
        <f t="shared" si="144"/>
        <v>-0.14355791464996487</v>
      </c>
      <c r="W280" s="1">
        <f t="shared" si="145"/>
        <v>8.737343947339693E-2</v>
      </c>
      <c r="X280" s="1">
        <f t="shared" si="127"/>
        <v>-2.8711582929992974E-2</v>
      </c>
      <c r="Y280" s="1">
        <f t="shared" si="128"/>
        <v>-0.69460458964514427</v>
      </c>
      <c r="Z280" s="2">
        <f t="shared" si="129"/>
        <v>-0.28778974040213656</v>
      </c>
      <c r="AA280" s="2">
        <f t="shared" si="146"/>
        <v>-1.528587246284123</v>
      </c>
      <c r="AB280" s="2">
        <f t="shared" si="130"/>
        <v>-0.73465461215886396</v>
      </c>
      <c r="AC280" s="2">
        <f t="shared" si="131"/>
        <v>-0.24667692034468858</v>
      </c>
      <c r="AD280" s="2">
        <f t="shared" si="147"/>
        <v>-0.39403252382935616</v>
      </c>
      <c r="AE280" s="1">
        <f t="shared" si="148"/>
        <v>-6.1143489851364932E-2</v>
      </c>
      <c r="AF280" s="1">
        <f t="shared" si="149"/>
        <v>-1.576130095317425E-2</v>
      </c>
      <c r="AG280" s="1">
        <f t="shared" si="132"/>
        <v>1.8280401510772153</v>
      </c>
      <c r="AH280" s="1">
        <f t="shared" si="133"/>
        <v>-14.888192274619829</v>
      </c>
      <c r="AI280" s="1">
        <f t="shared" si="134"/>
        <v>8.1197162473204259</v>
      </c>
      <c r="AJ280" s="1">
        <f t="shared" si="135"/>
        <v>14.444635954174645</v>
      </c>
      <c r="AK280" s="1">
        <f t="shared" si="136"/>
        <v>0.56918549218060654</v>
      </c>
      <c r="AL280" s="1">
        <f t="shared" si="137"/>
        <v>10.080093308250579</v>
      </c>
    </row>
    <row r="281" spans="1:38" x14ac:dyDescent="0.3">
      <c r="A281" s="1">
        <v>40</v>
      </c>
      <c r="B281" s="1">
        <v>15</v>
      </c>
      <c r="C281" s="1">
        <v>30</v>
      </c>
      <c r="D281" s="1">
        <v>35</v>
      </c>
      <c r="E281" s="1">
        <v>25</v>
      </c>
      <c r="F281" s="1">
        <f t="shared" si="138"/>
        <v>0.26166666666666666</v>
      </c>
      <c r="G281" s="1">
        <v>278</v>
      </c>
      <c r="H281" s="1">
        <f t="shared" si="139"/>
        <v>4.8520153205442362</v>
      </c>
      <c r="I281" s="1">
        <v>0.2</v>
      </c>
      <c r="J281" s="1">
        <v>0</v>
      </c>
      <c r="K281" s="1">
        <f t="shared" si="140"/>
        <v>-0.99026806874157036</v>
      </c>
      <c r="L281" s="1">
        <f t="shared" si="120"/>
        <v>-2.5274935657066009</v>
      </c>
      <c r="M281" s="1">
        <f t="shared" si="121"/>
        <v>1.481102532053246</v>
      </c>
      <c r="N281" s="1">
        <f t="shared" si="122"/>
        <v>-1.8885640750932584</v>
      </c>
      <c r="O281" s="1">
        <f t="shared" si="141"/>
        <v>1.3670914265366063</v>
      </c>
      <c r="P281" s="1">
        <f t="shared" si="142"/>
        <v>2.7136280860140065</v>
      </c>
      <c r="Q281" s="1">
        <f t="shared" si="123"/>
        <v>0.98373164658910139</v>
      </c>
      <c r="R281" s="1">
        <f t="shared" si="124"/>
        <v>2.2749043633091244</v>
      </c>
      <c r="S281" s="1">
        <f t="shared" si="143"/>
        <v>0.43242769342538179</v>
      </c>
      <c r="T281" s="1">
        <f t="shared" si="125"/>
        <v>-0.28853638148542193</v>
      </c>
      <c r="U281" s="1">
        <f t="shared" si="126"/>
        <v>1.9499180256935347</v>
      </c>
      <c r="V281" s="1">
        <f t="shared" si="144"/>
        <v>-0.14797359565041054</v>
      </c>
      <c r="W281" s="1">
        <f t="shared" si="145"/>
        <v>8.6485538685076357E-2</v>
      </c>
      <c r="X281" s="1">
        <f t="shared" si="127"/>
        <v>-2.959471913008211E-2</v>
      </c>
      <c r="Y281" s="1">
        <f t="shared" si="128"/>
        <v>-0.72001207623662555</v>
      </c>
      <c r="Z281" s="2">
        <f t="shared" si="129"/>
        <v>-0.30116875929446085</v>
      </c>
      <c r="AA281" s="2">
        <f t="shared" si="146"/>
        <v>-1.5807106196144374</v>
      </c>
      <c r="AB281" s="2">
        <f t="shared" si="130"/>
        <v>-0.77620818072861075</v>
      </c>
      <c r="AC281" s="2">
        <f t="shared" si="131"/>
        <v>-0.25814465082382321</v>
      </c>
      <c r="AD281" s="2">
        <f t="shared" si="147"/>
        <v>-0.41766205664941652</v>
      </c>
      <c r="AE281" s="1">
        <f t="shared" si="148"/>
        <v>-6.3228424784577505E-2</v>
      </c>
      <c r="AF281" s="1">
        <f t="shared" si="149"/>
        <v>-1.6706482265976662E-2</v>
      </c>
      <c r="AG281" s="1">
        <f t="shared" si="132"/>
        <v>2.0875965144009818</v>
      </c>
      <c r="AH281" s="1">
        <f t="shared" si="133"/>
        <v>-14.854021031123555</v>
      </c>
      <c r="AI281" s="1">
        <f t="shared" si="134"/>
        <v>8.1565667517366904</v>
      </c>
      <c r="AJ281" s="1">
        <f t="shared" si="135"/>
        <v>14.525693063100251</v>
      </c>
      <c r="AK281" s="1">
        <f t="shared" si="136"/>
        <v>0.63936357791530041</v>
      </c>
      <c r="AL281" s="1">
        <f t="shared" si="137"/>
        <v>10.103996144959925</v>
      </c>
    </row>
    <row r="282" spans="1:38" x14ac:dyDescent="0.3">
      <c r="A282" s="1">
        <v>40</v>
      </c>
      <c r="B282" s="1">
        <v>15</v>
      </c>
      <c r="C282" s="1">
        <v>30</v>
      </c>
      <c r="D282" s="1">
        <v>35</v>
      </c>
      <c r="E282" s="1">
        <v>25</v>
      </c>
      <c r="F282" s="1">
        <f t="shared" si="138"/>
        <v>0.26166666666666666</v>
      </c>
      <c r="G282" s="1">
        <v>279</v>
      </c>
      <c r="H282" s="1">
        <f t="shared" si="139"/>
        <v>4.8694686130641793</v>
      </c>
      <c r="I282" s="1">
        <v>0.2</v>
      </c>
      <c r="J282" s="1">
        <v>0</v>
      </c>
      <c r="K282" s="1">
        <f t="shared" si="140"/>
        <v>-0.98768834059513777</v>
      </c>
      <c r="L282" s="1">
        <f t="shared" si="120"/>
        <v>-2.5102322016264358</v>
      </c>
      <c r="M282" s="1">
        <f t="shared" si="121"/>
        <v>1.4580873799463592</v>
      </c>
      <c r="N282" s="1">
        <f t="shared" si="122"/>
        <v>-1.8688368018587838</v>
      </c>
      <c r="O282" s="1">
        <f t="shared" si="141"/>
        <v>1.3745987254330605</v>
      </c>
      <c r="P282" s="1">
        <f t="shared" si="142"/>
        <v>2.7110065355301107</v>
      </c>
      <c r="Q282" s="1">
        <f t="shared" si="123"/>
        <v>0.97094328268808505</v>
      </c>
      <c r="R282" s="1">
        <f t="shared" si="124"/>
        <v>2.2695319245763086</v>
      </c>
      <c r="S282" s="1">
        <f t="shared" si="143"/>
        <v>0.42781653440250561</v>
      </c>
      <c r="T282" s="1">
        <f t="shared" si="125"/>
        <v>-0.29654957551894146</v>
      </c>
      <c r="U282" s="1">
        <f t="shared" si="126"/>
        <v>1.9453130782082639</v>
      </c>
      <c r="V282" s="1">
        <f t="shared" si="144"/>
        <v>-0.15244310997594243</v>
      </c>
      <c r="W282" s="1">
        <f t="shared" si="145"/>
        <v>8.5563306880501122E-2</v>
      </c>
      <c r="X282" s="1">
        <f t="shared" si="127"/>
        <v>-3.0488621995188488E-2</v>
      </c>
      <c r="Y282" s="1">
        <f t="shared" si="128"/>
        <v>-0.74542694097494044</v>
      </c>
      <c r="Z282" s="2">
        <f t="shared" si="129"/>
        <v>-0.3144500241965188</v>
      </c>
      <c r="AA282" s="2">
        <f t="shared" si="146"/>
        <v>-1.6324950572282215</v>
      </c>
      <c r="AB282" s="2">
        <f t="shared" si="130"/>
        <v>-0.81771962373878371</v>
      </c>
      <c r="AC282" s="2">
        <f t="shared" si="131"/>
        <v>-0.26952859216844449</v>
      </c>
      <c r="AD282" s="2">
        <f t="shared" si="147"/>
        <v>-0.44147515902550033</v>
      </c>
      <c r="AE282" s="1">
        <f t="shared" si="148"/>
        <v>-6.5299802289128878E-2</v>
      </c>
      <c r="AF282" s="1">
        <f t="shared" si="149"/>
        <v>-1.7659006361020017E-2</v>
      </c>
      <c r="AG282" s="1">
        <f t="shared" si="132"/>
        <v>2.3465169756034601</v>
      </c>
      <c r="AH282" s="1">
        <f t="shared" si="133"/>
        <v>-14.815325108927066</v>
      </c>
      <c r="AI282" s="1">
        <f t="shared" si="134"/>
        <v>8.1947559681615019</v>
      </c>
      <c r="AJ282" s="1">
        <f t="shared" si="135"/>
        <v>14.609122221242506</v>
      </c>
      <c r="AK282" s="1">
        <f t="shared" si="136"/>
        <v>0.71095931497512055</v>
      </c>
      <c r="AL282" s="1">
        <f t="shared" si="137"/>
        <v>10.13111654391713</v>
      </c>
    </row>
    <row r="283" spans="1:38" x14ac:dyDescent="0.3">
      <c r="A283" s="1">
        <v>40</v>
      </c>
      <c r="B283" s="1">
        <v>15</v>
      </c>
      <c r="C283" s="1">
        <v>30</v>
      </c>
      <c r="D283" s="1">
        <v>35</v>
      </c>
      <c r="E283" s="1">
        <v>25</v>
      </c>
      <c r="F283" s="1">
        <f t="shared" si="138"/>
        <v>0.26166666666666666</v>
      </c>
      <c r="G283" s="1">
        <v>280</v>
      </c>
      <c r="H283" s="1">
        <f t="shared" si="139"/>
        <v>4.8869219055841224</v>
      </c>
      <c r="I283" s="1">
        <v>0.2</v>
      </c>
      <c r="J283" s="1">
        <v>0</v>
      </c>
      <c r="K283" s="1">
        <f t="shared" si="140"/>
        <v>-0.98480775301220813</v>
      </c>
      <c r="L283" s="1">
        <f t="shared" si="120"/>
        <v>-2.4930184889997364</v>
      </c>
      <c r="M283" s="1">
        <f t="shared" si="121"/>
        <v>1.4351357631107602</v>
      </c>
      <c r="N283" s="1">
        <f t="shared" si="122"/>
        <v>-1.8491639874282704</v>
      </c>
      <c r="O283" s="1">
        <f t="shared" si="141"/>
        <v>1.3820240246660604</v>
      </c>
      <c r="P283" s="1">
        <f t="shared" si="142"/>
        <v>2.7083064921139122</v>
      </c>
      <c r="Q283" s="1">
        <f t="shared" si="123"/>
        <v>0.95771134882841524</v>
      </c>
      <c r="R283" s="1">
        <f t="shared" si="124"/>
        <v>2.2639286292478351</v>
      </c>
      <c r="S283" s="1">
        <f t="shared" si="143"/>
        <v>0.4230307159226146</v>
      </c>
      <c r="T283" s="1">
        <f t="shared" si="125"/>
        <v>-0.30459913301816754</v>
      </c>
      <c r="U283" s="1">
        <f t="shared" si="126"/>
        <v>1.9405102536410008</v>
      </c>
      <c r="V283" s="1">
        <f t="shared" si="144"/>
        <v>-0.15696857692281957</v>
      </c>
      <c r="W283" s="1">
        <f t="shared" si="145"/>
        <v>8.4606143184522919E-2</v>
      </c>
      <c r="X283" s="1">
        <f t="shared" si="127"/>
        <v>-3.1393715384563918E-2</v>
      </c>
      <c r="Y283" s="1">
        <f t="shared" si="128"/>
        <v>-0.77083988345394516</v>
      </c>
      <c r="Z283" s="2">
        <f t="shared" si="129"/>
        <v>-0.32762085794943518</v>
      </c>
      <c r="AA283" s="2">
        <f t="shared" si="146"/>
        <v>-1.6839082584205862</v>
      </c>
      <c r="AB283" s="2">
        <f t="shared" si="130"/>
        <v>-0.85917496029415841</v>
      </c>
      <c r="AC283" s="2">
        <f t="shared" si="131"/>
        <v>-0.28081787824237275</v>
      </c>
      <c r="AD283" s="2">
        <f t="shared" si="147"/>
        <v>-0.46547269787498557</v>
      </c>
      <c r="AE283" s="1">
        <f t="shared" si="148"/>
        <v>-6.7356330336823464E-2</v>
      </c>
      <c r="AF283" s="1">
        <f t="shared" si="149"/>
        <v>-1.8618907914999427E-2</v>
      </c>
      <c r="AG283" s="1">
        <f t="shared" si="132"/>
        <v>2.6047226650039494</v>
      </c>
      <c r="AH283" s="1">
        <f t="shared" si="133"/>
        <v>-14.772116295183121</v>
      </c>
      <c r="AI283" s="1">
        <f t="shared" si="134"/>
        <v>8.2343171182763122</v>
      </c>
      <c r="AJ283" s="1">
        <f t="shared" si="135"/>
        <v>14.694944404718466</v>
      </c>
      <c r="AK283" s="1">
        <f t="shared" si="136"/>
        <v>0.78397700054032016</v>
      </c>
      <c r="AL283" s="1">
        <f t="shared" si="137"/>
        <v>10.161493255488377</v>
      </c>
    </row>
    <row r="284" spans="1:38" x14ac:dyDescent="0.3">
      <c r="A284" s="1">
        <v>40</v>
      </c>
      <c r="B284" s="1">
        <v>15</v>
      </c>
      <c r="C284" s="1">
        <v>30</v>
      </c>
      <c r="D284" s="1">
        <v>35</v>
      </c>
      <c r="E284" s="1">
        <v>25</v>
      </c>
      <c r="F284" s="1">
        <f t="shared" si="138"/>
        <v>0.26166666666666666</v>
      </c>
      <c r="G284" s="1">
        <v>281</v>
      </c>
      <c r="H284" s="1">
        <f t="shared" si="139"/>
        <v>4.9043751981040664</v>
      </c>
      <c r="I284" s="1">
        <v>0.2</v>
      </c>
      <c r="J284" s="1">
        <v>0</v>
      </c>
      <c r="K284" s="1">
        <f t="shared" si="140"/>
        <v>-0.98162718344766386</v>
      </c>
      <c r="L284" s="1">
        <f t="shared" si="120"/>
        <v>-2.4758576712901212</v>
      </c>
      <c r="M284" s="1">
        <f t="shared" si="121"/>
        <v>1.4122546728312733</v>
      </c>
      <c r="N284" s="1">
        <f t="shared" si="122"/>
        <v>-1.8295516243315673</v>
      </c>
      <c r="O284" s="1">
        <f t="shared" si="141"/>
        <v>1.3893642489821638</v>
      </c>
      <c r="P284" s="1">
        <f t="shared" si="142"/>
        <v>2.7055269606679224</v>
      </c>
      <c r="Q284" s="1">
        <f t="shared" si="123"/>
        <v>0.94403596112833976</v>
      </c>
      <c r="R284" s="1">
        <f t="shared" si="124"/>
        <v>2.2580965158371265</v>
      </c>
      <c r="S284" s="1">
        <f t="shared" si="143"/>
        <v>0.41806714394506944</v>
      </c>
      <c r="T284" s="1">
        <f t="shared" si="125"/>
        <v>-0.31268595725875292</v>
      </c>
      <c r="U284" s="1">
        <f t="shared" si="126"/>
        <v>1.9355112992889656</v>
      </c>
      <c r="V284" s="1">
        <f t="shared" si="144"/>
        <v>-0.16155212184688461</v>
      </c>
      <c r="W284" s="1">
        <f t="shared" si="145"/>
        <v>8.3613428789013899E-2</v>
      </c>
      <c r="X284" s="1">
        <f t="shared" si="127"/>
        <v>-3.2310424369376922E-2</v>
      </c>
      <c r="Y284" s="1">
        <f t="shared" si="128"/>
        <v>-0.79624140835518609</v>
      </c>
      <c r="Z284" s="2">
        <f t="shared" si="129"/>
        <v>-0.34066851500618933</v>
      </c>
      <c r="AA284" s="2">
        <f t="shared" si="146"/>
        <v>-1.7349181051232256</v>
      </c>
      <c r="AB284" s="2">
        <f t="shared" si="130"/>
        <v>-0.90056005902049652</v>
      </c>
      <c r="AC284" s="2">
        <f t="shared" si="131"/>
        <v>-0.29200158429101952</v>
      </c>
      <c r="AD284" s="2">
        <f t="shared" si="147"/>
        <v>-0.48965538712872636</v>
      </c>
      <c r="AE284" s="1">
        <f t="shared" si="148"/>
        <v>-6.9396724204929039E-2</v>
      </c>
      <c r="AF284" s="1">
        <f t="shared" si="149"/>
        <v>-1.9586215485149057E-2</v>
      </c>
      <c r="AG284" s="1">
        <f t="shared" si="132"/>
        <v>2.8621349306481765</v>
      </c>
      <c r="AH284" s="1">
        <f t="shared" si="133"/>
        <v>-14.724407751714958</v>
      </c>
      <c r="AI284" s="1">
        <f t="shared" si="134"/>
        <v>8.2752848332518205</v>
      </c>
      <c r="AJ284" s="1">
        <f t="shared" si="135"/>
        <v>14.783181240473851</v>
      </c>
      <c r="AK284" s="1">
        <f t="shared" si="136"/>
        <v>0.85842167219870413</v>
      </c>
      <c r="AL284" s="1">
        <f t="shared" si="137"/>
        <v>10.195165542744034</v>
      </c>
    </row>
    <row r="285" spans="1:38" x14ac:dyDescent="0.3">
      <c r="A285" s="1">
        <v>40</v>
      </c>
      <c r="B285" s="1">
        <v>15</v>
      </c>
      <c r="C285" s="1">
        <v>30</v>
      </c>
      <c r="D285" s="1">
        <v>35</v>
      </c>
      <c r="E285" s="1">
        <v>25</v>
      </c>
      <c r="F285" s="1">
        <f t="shared" si="138"/>
        <v>0.26166666666666666</v>
      </c>
      <c r="G285" s="1">
        <v>282</v>
      </c>
      <c r="H285" s="1">
        <f t="shared" si="139"/>
        <v>4.9218284906240095</v>
      </c>
      <c r="I285" s="1">
        <v>0.2</v>
      </c>
      <c r="J285" s="1">
        <v>0</v>
      </c>
      <c r="K285" s="1">
        <f t="shared" si="140"/>
        <v>-0.97814760073380558</v>
      </c>
      <c r="L285" s="1">
        <f t="shared" si="120"/>
        <v>-2.4587549758489069</v>
      </c>
      <c r="M285" s="1">
        <f t="shared" si="121"/>
        <v>1.3894510789096541</v>
      </c>
      <c r="N285" s="1">
        <f t="shared" si="122"/>
        <v>-1.8100056866844652</v>
      </c>
      <c r="O285" s="1">
        <f t="shared" si="141"/>
        <v>1.396616268351498</v>
      </c>
      <c r="P285" s="1">
        <f t="shared" si="142"/>
        <v>2.7026669089639337</v>
      </c>
      <c r="Q285" s="1">
        <f t="shared" si="123"/>
        <v>0.92991740323677408</v>
      </c>
      <c r="R285" s="1">
        <f t="shared" si="124"/>
        <v>2.252037845907537</v>
      </c>
      <c r="S285" s="1">
        <f t="shared" si="143"/>
        <v>0.41292263579257549</v>
      </c>
      <c r="T285" s="1">
        <f t="shared" si="125"/>
        <v>-0.32081091234997139</v>
      </c>
      <c r="U285" s="1">
        <f t="shared" si="126"/>
        <v>1.9303181536350316</v>
      </c>
      <c r="V285" s="1">
        <f t="shared" si="144"/>
        <v>-0.16619587384900469</v>
      </c>
      <c r="W285" s="1">
        <f t="shared" si="145"/>
        <v>8.2584527158515109E-2</v>
      </c>
      <c r="X285" s="1">
        <f t="shared" si="127"/>
        <v>-3.3239174769800942E-2</v>
      </c>
      <c r="Y285" s="1">
        <f t="shared" si="128"/>
        <v>-0.82162181087537722</v>
      </c>
      <c r="Z285" s="2">
        <f t="shared" si="129"/>
        <v>-0.35358018124511587</v>
      </c>
      <c r="AA285" s="2">
        <f t="shared" si="146"/>
        <v>-1.7854926818418371</v>
      </c>
      <c r="AB285" s="2">
        <f t="shared" si="130"/>
        <v>-0.9418606273991913</v>
      </c>
      <c r="AC285" s="2">
        <f t="shared" si="131"/>
        <v>-0.30306872678152819</v>
      </c>
      <c r="AD285" s="2">
        <f t="shared" si="147"/>
        <v>-0.51402376204899691</v>
      </c>
      <c r="AE285" s="1">
        <f t="shared" si="148"/>
        <v>-7.1419707273673499E-2</v>
      </c>
      <c r="AF285" s="1">
        <f t="shared" si="149"/>
        <v>-2.056095048195988E-2</v>
      </c>
      <c r="AG285" s="1">
        <f t="shared" si="132"/>
        <v>3.1186753622663912</v>
      </c>
      <c r="AH285" s="1">
        <f t="shared" si="133"/>
        <v>-14.672214011007084</v>
      </c>
      <c r="AI285" s="1">
        <f t="shared" si="134"/>
        <v>8.3176951906500598</v>
      </c>
      <c r="AJ285" s="1">
        <f t="shared" si="135"/>
        <v>14.873854980046081</v>
      </c>
      <c r="AK285" s="1">
        <f t="shared" si="136"/>
        <v>0.93429914884351994</v>
      </c>
      <c r="AL285" s="1">
        <f t="shared" si="137"/>
        <v>10.232173163911161</v>
      </c>
    </row>
    <row r="286" spans="1:38" x14ac:dyDescent="0.3">
      <c r="A286" s="1">
        <v>40</v>
      </c>
      <c r="B286" s="1">
        <v>15</v>
      </c>
      <c r="C286" s="1">
        <v>30</v>
      </c>
      <c r="D286" s="1">
        <v>35</v>
      </c>
      <c r="E286" s="1">
        <v>25</v>
      </c>
      <c r="F286" s="1">
        <f t="shared" si="138"/>
        <v>0.26166666666666666</v>
      </c>
      <c r="G286" s="1">
        <v>283</v>
      </c>
      <c r="H286" s="1">
        <f t="shared" si="139"/>
        <v>4.9392817831439526</v>
      </c>
      <c r="I286" s="1">
        <v>0.2</v>
      </c>
      <c r="J286" s="1">
        <v>0</v>
      </c>
      <c r="K286" s="1">
        <f t="shared" si="140"/>
        <v>-0.97437006478523525</v>
      </c>
      <c r="L286" s="1">
        <f t="shared" si="120"/>
        <v>-2.4417156123228017</v>
      </c>
      <c r="M286" s="1">
        <f t="shared" si="121"/>
        <v>1.3667319275415135</v>
      </c>
      <c r="N286" s="1">
        <f t="shared" si="122"/>
        <v>-1.7905321283689162</v>
      </c>
      <c r="O286" s="1">
        <f t="shared" si="141"/>
        <v>1.4037768964321664</v>
      </c>
      <c r="P286" s="1">
        <f t="shared" si="142"/>
        <v>2.6997252676000563</v>
      </c>
      <c r="Q286" s="1">
        <f t="shared" si="123"/>
        <v>0.91535613012488004</v>
      </c>
      <c r="R286" s="1">
        <f t="shared" si="124"/>
        <v>2.2457551052706428</v>
      </c>
      <c r="S286" s="1">
        <f t="shared" si="143"/>
        <v>0.40759392151735424</v>
      </c>
      <c r="T286" s="1">
        <f t="shared" si="125"/>
        <v>-0.3289748196475144</v>
      </c>
      <c r="U286" s="1">
        <f t="shared" si="126"/>
        <v>1.9249329473748367</v>
      </c>
      <c r="V286" s="1">
        <f t="shared" si="144"/>
        <v>-0.17090196315469583</v>
      </c>
      <c r="W286" s="1">
        <f t="shared" si="145"/>
        <v>8.1518784303470856E-2</v>
      </c>
      <c r="X286" s="1">
        <f t="shared" si="127"/>
        <v>-3.4180392630939166E-2</v>
      </c>
      <c r="Y286" s="1">
        <f t="shared" si="128"/>
        <v>-0.84697116101876535</v>
      </c>
      <c r="Z286" s="2">
        <f t="shared" si="129"/>
        <v>-0.36634297381143599</v>
      </c>
      <c r="AA286" s="2">
        <f t="shared" si="146"/>
        <v>-1.835600293181181</v>
      </c>
      <c r="AB286" s="2">
        <f t="shared" si="130"/>
        <v>-0.98306220012335865</v>
      </c>
      <c r="AC286" s="2">
        <f t="shared" si="131"/>
        <v>-0.31400826326694509</v>
      </c>
      <c r="AD286" s="2">
        <f t="shared" si="147"/>
        <v>-0.53857815160592049</v>
      </c>
      <c r="AE286" s="1">
        <f t="shared" si="148"/>
        <v>-7.342401172724726E-2</v>
      </c>
      <c r="AF286" s="1">
        <f t="shared" si="149"/>
        <v>-2.1543126064236823E-2</v>
      </c>
      <c r="AG286" s="1">
        <f t="shared" si="132"/>
        <v>3.3742658151579739</v>
      </c>
      <c r="AH286" s="1">
        <f t="shared" si="133"/>
        <v>-14.615550971778529</v>
      </c>
      <c r="AI286" s="1">
        <f t="shared" si="134"/>
        <v>8.3615857520131378</v>
      </c>
      <c r="AJ286" s="1">
        <f t="shared" si="135"/>
        <v>14.966988470389831</v>
      </c>
      <c r="AK286" s="1">
        <f t="shared" si="136"/>
        <v>1.011616072833065</v>
      </c>
      <c r="AL286" s="1">
        <f t="shared" si="137"/>
        <v>10.272556352706637</v>
      </c>
    </row>
    <row r="287" spans="1:38" x14ac:dyDescent="0.3">
      <c r="A287" s="1">
        <v>40</v>
      </c>
      <c r="B287" s="1">
        <v>15</v>
      </c>
      <c r="C287" s="1">
        <v>30</v>
      </c>
      <c r="D287" s="1">
        <v>35</v>
      </c>
      <c r="E287" s="1">
        <v>25</v>
      </c>
      <c r="F287" s="1">
        <f t="shared" si="138"/>
        <v>0.26166666666666666</v>
      </c>
      <c r="G287" s="1">
        <v>284</v>
      </c>
      <c r="H287" s="1">
        <f t="shared" si="139"/>
        <v>4.9567350756638957</v>
      </c>
      <c r="I287" s="1">
        <v>0.2</v>
      </c>
      <c r="J287" s="1">
        <v>0</v>
      </c>
      <c r="K287" s="1">
        <f t="shared" si="140"/>
        <v>-0.97029572627599658</v>
      </c>
      <c r="L287" s="1">
        <f t="shared" si="120"/>
        <v>-2.4247447710669991</v>
      </c>
      <c r="M287" s="1">
        <f t="shared" si="121"/>
        <v>1.3441041392004434</v>
      </c>
      <c r="N287" s="1">
        <f t="shared" si="122"/>
        <v>-1.7711368812194275</v>
      </c>
      <c r="O287" s="1">
        <f t="shared" si="141"/>
        <v>1.4108428890616944</v>
      </c>
      <c r="P287" s="1">
        <f t="shared" si="142"/>
        <v>2.696700930006366</v>
      </c>
      <c r="Q287" s="1">
        <f t="shared" si="123"/>
        <v>0.90035277216210208</v>
      </c>
      <c r="R287" s="1">
        <f t="shared" si="124"/>
        <v>2.2392510051868793</v>
      </c>
      <c r="S287" s="1">
        <f t="shared" si="143"/>
        <v>0.40207764563980269</v>
      </c>
      <c r="T287" s="1">
        <f t="shared" si="125"/>
        <v>-0.33717845389076551</v>
      </c>
      <c r="U287" s="1">
        <f t="shared" si="126"/>
        <v>1.9193580044458978</v>
      </c>
      <c r="V287" s="1">
        <f t="shared" si="144"/>
        <v>-0.17567251815958432</v>
      </c>
      <c r="W287" s="1">
        <f t="shared" si="145"/>
        <v>8.0415529127960544E-2</v>
      </c>
      <c r="X287" s="1">
        <f t="shared" si="127"/>
        <v>-3.5134503631916864E-2</v>
      </c>
      <c r="Y287" s="1">
        <f t="shared" si="128"/>
        <v>-0.87227928670051991</v>
      </c>
      <c r="Z287" s="2">
        <f t="shared" si="129"/>
        <v>-0.37894394101228357</v>
      </c>
      <c r="AA287" s="2">
        <f t="shared" si="146"/>
        <v>-1.8852094787759377</v>
      </c>
      <c r="AB287" s="2">
        <f t="shared" si="130"/>
        <v>-1.0241501264286372</v>
      </c>
      <c r="AC287" s="2">
        <f t="shared" si="131"/>
        <v>-0.32480909229624366</v>
      </c>
      <c r="AD287" s="2">
        <f t="shared" si="147"/>
        <v>-0.56331864878203541</v>
      </c>
      <c r="AE287" s="1">
        <f t="shared" si="148"/>
        <v>-7.5408379151037527E-2</v>
      </c>
      <c r="AF287" s="1">
        <f t="shared" si="149"/>
        <v>-2.2532745951281422E-2</v>
      </c>
      <c r="AG287" s="1">
        <f t="shared" si="132"/>
        <v>3.6288284339950119</v>
      </c>
      <c r="AH287" s="1">
        <f t="shared" si="133"/>
        <v>-14.554435894139949</v>
      </c>
      <c r="AI287" s="1">
        <f t="shared" si="134"/>
        <v>8.4069956010369964</v>
      </c>
      <c r="AJ287" s="1">
        <f t="shared" si="135"/>
        <v>15.062605121528758</v>
      </c>
      <c r="AK287" s="1">
        <f t="shared" si="136"/>
        <v>1.0903799533792675</v>
      </c>
      <c r="AL287" s="1">
        <f t="shared" si="137"/>
        <v>10.316355796340265</v>
      </c>
    </row>
    <row r="288" spans="1:38" x14ac:dyDescent="0.3">
      <c r="A288" s="1">
        <v>40</v>
      </c>
      <c r="B288" s="1">
        <v>15</v>
      </c>
      <c r="C288" s="1">
        <v>30</v>
      </c>
      <c r="D288" s="1">
        <v>35</v>
      </c>
      <c r="E288" s="1">
        <v>25</v>
      </c>
      <c r="F288" s="1">
        <f t="shared" si="138"/>
        <v>0.26166666666666666</v>
      </c>
      <c r="G288" s="1">
        <v>285</v>
      </c>
      <c r="H288" s="1">
        <f t="shared" si="139"/>
        <v>4.9741883681838388</v>
      </c>
      <c r="I288" s="1">
        <v>0.2</v>
      </c>
      <c r="J288" s="1">
        <v>0</v>
      </c>
      <c r="K288" s="1">
        <f t="shared" si="140"/>
        <v>-0.96592582628906842</v>
      </c>
      <c r="L288" s="1">
        <f t="shared" si="120"/>
        <v>-2.4078476215641462</v>
      </c>
      <c r="M288" s="1">
        <f t="shared" si="121"/>
        <v>1.3215746065299729</v>
      </c>
      <c r="N288" s="1">
        <f t="shared" si="122"/>
        <v>-1.7518258532161672</v>
      </c>
      <c r="O288" s="1">
        <f t="shared" si="141"/>
        <v>1.4178109427823438</v>
      </c>
      <c r="P288" s="1">
        <f t="shared" si="142"/>
        <v>2.6935927525052539</v>
      </c>
      <c r="Q288" s="1">
        <f t="shared" si="123"/>
        <v>0.88490813949787128</v>
      </c>
      <c r="R288" s="1">
        <f t="shared" si="124"/>
        <v>2.2325284835673398</v>
      </c>
      <c r="S288" s="1">
        <f t="shared" si="143"/>
        <v>0.39637036929709557</v>
      </c>
      <c r="T288" s="1">
        <f t="shared" si="125"/>
        <v>-0.34542253904647435</v>
      </c>
      <c r="U288" s="1">
        <f t="shared" si="126"/>
        <v>1.9135958430577191</v>
      </c>
      <c r="V288" s="1">
        <f t="shared" si="144"/>
        <v>-0.18050966211053557</v>
      </c>
      <c r="W288" s="1">
        <f t="shared" si="145"/>
        <v>7.927407385941912E-2</v>
      </c>
      <c r="X288" s="1">
        <f t="shared" si="127"/>
        <v>-3.6101932422107116E-2</v>
      </c>
      <c r="Y288" s="1">
        <f t="shared" si="128"/>
        <v>-0.89753575560686538</v>
      </c>
      <c r="Z288" s="2">
        <f t="shared" si="129"/>
        <v>-0.39137006229272403</v>
      </c>
      <c r="AA288" s="2">
        <f t="shared" si="146"/>
        <v>-1.9342890254420824</v>
      </c>
      <c r="AB288" s="2">
        <f t="shared" si="130"/>
        <v>-1.0651095563516222</v>
      </c>
      <c r="AC288" s="2">
        <f t="shared" si="131"/>
        <v>-0.33546005339376334</v>
      </c>
      <c r="AD288" s="2">
        <f t="shared" si="147"/>
        <v>-0.58824507866960263</v>
      </c>
      <c r="AE288" s="1">
        <f t="shared" si="148"/>
        <v>-7.7371561017683305E-2</v>
      </c>
      <c r="AF288" s="1">
        <f t="shared" si="149"/>
        <v>-2.3529803146784111E-2</v>
      </c>
      <c r="AG288" s="1">
        <f t="shared" si="132"/>
        <v>3.8822856765378044</v>
      </c>
      <c r="AH288" s="1">
        <f t="shared" si="133"/>
        <v>-14.488887394336027</v>
      </c>
      <c r="AI288" s="1">
        <f t="shared" si="134"/>
        <v>8.4539653822124308</v>
      </c>
      <c r="AJ288" s="1">
        <f t="shared" si="135"/>
        <v>15.160728870781515</v>
      </c>
      <c r="AK288" s="1">
        <f t="shared" si="136"/>
        <v>1.1705992111231689</v>
      </c>
      <c r="AL288" s="1">
        <f t="shared" si="137"/>
        <v>10.363612610960965</v>
      </c>
    </row>
    <row r="289" spans="1:38" x14ac:dyDescent="0.3">
      <c r="A289" s="1">
        <v>40</v>
      </c>
      <c r="B289" s="1">
        <v>15</v>
      </c>
      <c r="C289" s="1">
        <v>30</v>
      </c>
      <c r="D289" s="1">
        <v>35</v>
      </c>
      <c r="E289" s="1">
        <v>25</v>
      </c>
      <c r="F289" s="1">
        <f t="shared" si="138"/>
        <v>0.26166666666666666</v>
      </c>
      <c r="G289" s="1">
        <v>286</v>
      </c>
      <c r="H289" s="1">
        <f t="shared" si="139"/>
        <v>4.9916416607037828</v>
      </c>
      <c r="I289" s="1">
        <v>0.2</v>
      </c>
      <c r="J289" s="1">
        <v>0</v>
      </c>
      <c r="K289" s="1">
        <f t="shared" si="140"/>
        <v>-0.96126169593831878</v>
      </c>
      <c r="L289" s="1">
        <f t="shared" si="120"/>
        <v>-2.391029310849667</v>
      </c>
      <c r="M289" s="1">
        <f t="shared" si="121"/>
        <v>1.299150192244001</v>
      </c>
      <c r="N289" s="1">
        <f t="shared" si="122"/>
        <v>-1.7326049266853338</v>
      </c>
      <c r="O289" s="1">
        <f t="shared" si="141"/>
        <v>1.4246776934077943</v>
      </c>
      <c r="P289" s="1">
        <f t="shared" si="142"/>
        <v>2.6903995544331059</v>
      </c>
      <c r="Q289" s="1">
        <f t="shared" si="123"/>
        <v>0.86902322677114996</v>
      </c>
      <c r="R289" s="1">
        <f t="shared" si="124"/>
        <v>2.2255907061750646</v>
      </c>
      <c r="S289" s="1">
        <f t="shared" si="143"/>
        <v>0.39046857284224873</v>
      </c>
      <c r="T289" s="1">
        <f t="shared" si="125"/>
        <v>-0.35370774383994996</v>
      </c>
      <c r="U289" s="1">
        <f t="shared" si="126"/>
        <v>1.9076491767214843</v>
      </c>
      <c r="V289" s="1">
        <f t="shared" si="144"/>
        <v>-0.18541550939037837</v>
      </c>
      <c r="W289" s="1">
        <f t="shared" si="145"/>
        <v>7.8093714568449754E-2</v>
      </c>
      <c r="X289" s="1">
        <f t="shared" si="127"/>
        <v>-3.7083101878075675E-2</v>
      </c>
      <c r="Y289" s="1">
        <f t="shared" si="128"/>
        <v>-0.92272985575765532</v>
      </c>
      <c r="Z289" s="2">
        <f t="shared" si="129"/>
        <v>-0.40360824832247666</v>
      </c>
      <c r="AA289" s="2">
        <f t="shared" si="146"/>
        <v>-1.9828079763604241</v>
      </c>
      <c r="AB289" s="2">
        <f t="shared" si="130"/>
        <v>-1.1059254258688469</v>
      </c>
      <c r="AC289" s="2">
        <f t="shared" si="131"/>
        <v>-0.34594992713355183</v>
      </c>
      <c r="AD289" s="2">
        <f t="shared" si="147"/>
        <v>-0.61335696422063257</v>
      </c>
      <c r="AE289" s="1">
        <f t="shared" si="148"/>
        <v>-7.9312319054416977E-2</v>
      </c>
      <c r="AF289" s="1">
        <f t="shared" si="149"/>
        <v>-2.4534278568825306E-2</v>
      </c>
      <c r="AG289" s="1">
        <f t="shared" si="132"/>
        <v>4.1345603372549906</v>
      </c>
      <c r="AH289" s="1">
        <f t="shared" si="133"/>
        <v>-14.418925439074782</v>
      </c>
      <c r="AI289" s="1">
        <f t="shared" si="134"/>
        <v>8.5025373397980992</v>
      </c>
      <c r="AJ289" s="1">
        <f t="shared" si="135"/>
        <v>15.261384143294045</v>
      </c>
      <c r="AK289" s="1">
        <f t="shared" si="136"/>
        <v>1.2522832238443642</v>
      </c>
      <c r="AL289" s="1">
        <f t="shared" si="137"/>
        <v>10.414368314302139</v>
      </c>
    </row>
    <row r="290" spans="1:38" x14ac:dyDescent="0.3">
      <c r="A290" s="1">
        <v>40</v>
      </c>
      <c r="B290" s="1">
        <v>15</v>
      </c>
      <c r="C290" s="1">
        <v>30</v>
      </c>
      <c r="D290" s="1">
        <v>35</v>
      </c>
      <c r="E290" s="1">
        <v>25</v>
      </c>
      <c r="F290" s="1">
        <f t="shared" si="138"/>
        <v>0.26166666666666666</v>
      </c>
      <c r="G290" s="1">
        <v>287</v>
      </c>
      <c r="H290" s="1">
        <f t="shared" si="139"/>
        <v>5.0090949532237259</v>
      </c>
      <c r="I290" s="1">
        <v>0.2</v>
      </c>
      <c r="J290" s="1">
        <v>0</v>
      </c>
      <c r="K290" s="1">
        <f t="shared" si="140"/>
        <v>-0.95630475596303544</v>
      </c>
      <c r="L290" s="1">
        <f t="shared" si="120"/>
        <v>-2.3742949619439297</v>
      </c>
      <c r="M290" s="1">
        <f t="shared" si="121"/>
        <v>1.2768377270363511</v>
      </c>
      <c r="N290" s="1">
        <f t="shared" si="122"/>
        <v>-1.7134799565073484</v>
      </c>
      <c r="O290" s="1">
        <f t="shared" si="141"/>
        <v>1.4314397146394369</v>
      </c>
      <c r="P290" s="1">
        <f t="shared" si="142"/>
        <v>2.6871201183305407</v>
      </c>
      <c r="Q290" s="1">
        <f t="shared" si="123"/>
        <v>0.85269921817095007</v>
      </c>
      <c r="R290" s="1">
        <f t="shared" si="124"/>
        <v>2.2184410678236395</v>
      </c>
      <c r="S290" s="1">
        <f t="shared" si="143"/>
        <v>0.38436865893736577</v>
      </c>
      <c r="T290" s="1">
        <f t="shared" si="125"/>
        <v>-0.36203467695408265</v>
      </c>
      <c r="U290" s="1">
        <f t="shared" si="126"/>
        <v>1.9015209152774055</v>
      </c>
      <c r="V290" s="1">
        <f t="shared" si="144"/>
        <v>-0.19039216137218601</v>
      </c>
      <c r="W290" s="1">
        <f t="shared" si="145"/>
        <v>7.6873731787473157E-2</v>
      </c>
      <c r="X290" s="1">
        <f t="shared" si="127"/>
        <v>-3.8078432274437204E-2</v>
      </c>
      <c r="Y290" s="1">
        <f t="shared" si="128"/>
        <v>-0.94785057471762846</v>
      </c>
      <c r="Z290" s="2">
        <f t="shared" si="129"/>
        <v>-0.41564534122550689</v>
      </c>
      <c r="AA290" s="2">
        <f t="shared" si="146"/>
        <v>-2.0307356371015071</v>
      </c>
      <c r="AB290" s="2">
        <f t="shared" si="130"/>
        <v>-1.1465824408696661</v>
      </c>
      <c r="AC290" s="2">
        <f t="shared" si="131"/>
        <v>-0.3562674353361488</v>
      </c>
      <c r="AD290" s="2">
        <f t="shared" si="147"/>
        <v>-0.63865348950562295</v>
      </c>
      <c r="AE290" s="1">
        <f t="shared" si="148"/>
        <v>-8.12294254840603E-2</v>
      </c>
      <c r="AF290" s="1">
        <f t="shared" si="149"/>
        <v>-2.5546139580224923E-2</v>
      </c>
      <c r="AG290" s="1">
        <f t="shared" si="132"/>
        <v>4.3855755708410511</v>
      </c>
      <c r="AH290" s="1">
        <f t="shared" si="133"/>
        <v>-14.344571339445531</v>
      </c>
      <c r="AI290" s="1">
        <f t="shared" si="134"/>
        <v>8.5527553569700814</v>
      </c>
      <c r="AJ290" s="1">
        <f t="shared" si="135"/>
        <v>15.364595808592753</v>
      </c>
      <c r="AK290" s="1">
        <f t="shared" si="136"/>
        <v>1.3354423732389678</v>
      </c>
      <c r="AL290" s="1">
        <f t="shared" si="137"/>
        <v>10.468664795264621</v>
      </c>
    </row>
    <row r="291" spans="1:38" x14ac:dyDescent="0.3">
      <c r="A291" s="1">
        <v>40</v>
      </c>
      <c r="B291" s="1">
        <v>15</v>
      </c>
      <c r="C291" s="1">
        <v>30</v>
      </c>
      <c r="D291" s="1">
        <v>35</v>
      </c>
      <c r="E291" s="1">
        <v>25</v>
      </c>
      <c r="F291" s="1">
        <f t="shared" si="138"/>
        <v>0.26166666666666666</v>
      </c>
      <c r="G291" s="1">
        <v>288</v>
      </c>
      <c r="H291" s="1">
        <f t="shared" si="139"/>
        <v>5.026548245743669</v>
      </c>
      <c r="I291" s="1">
        <v>0.2</v>
      </c>
      <c r="J291" s="1">
        <v>0</v>
      </c>
      <c r="K291" s="1">
        <f t="shared" si="140"/>
        <v>-0.95105651629515364</v>
      </c>
      <c r="L291" s="1">
        <f t="shared" si="120"/>
        <v>-2.3576496722917195</v>
      </c>
      <c r="M291" s="1">
        <f t="shared" si="121"/>
        <v>1.2546440075000704</v>
      </c>
      <c r="N291" s="1">
        <f t="shared" si="122"/>
        <v>-1.6944567683333935</v>
      </c>
      <c r="O291" s="1">
        <f t="shared" si="141"/>
        <v>1.4380935167413058</v>
      </c>
      <c r="P291" s="1">
        <f t="shared" si="142"/>
        <v>2.6837531902090119</v>
      </c>
      <c r="Q291" s="1">
        <f t="shared" si="123"/>
        <v>0.83593749287184616</v>
      </c>
      <c r="R291" s="1">
        <f t="shared" si="124"/>
        <v>2.2110831935702664</v>
      </c>
      <c r="S291" s="1">
        <f t="shared" si="143"/>
        <v>0.37806695618813257</v>
      </c>
      <c r="T291" s="1">
        <f t="shared" si="125"/>
        <v>-0.37040388187573625</v>
      </c>
      <c r="U291" s="1">
        <f t="shared" si="126"/>
        <v>1.8952141659173716</v>
      </c>
      <c r="V291" s="1">
        <f t="shared" si="144"/>
        <v>-0.19544170180705861</v>
      </c>
      <c r="W291" s="1">
        <f t="shared" si="145"/>
        <v>7.5613391237626518E-2</v>
      </c>
      <c r="X291" s="1">
        <f t="shared" si="127"/>
        <v>-3.9088340361411726E-2</v>
      </c>
      <c r="Y291" s="1">
        <f t="shared" si="128"/>
        <v>-0.97288657740379736</v>
      </c>
      <c r="Z291" s="2">
        <f t="shared" si="129"/>
        <v>-0.42746811498730802</v>
      </c>
      <c r="AA291" s="2">
        <f t="shared" si="146"/>
        <v>-2.0780415782993096</v>
      </c>
      <c r="AB291" s="2">
        <f t="shared" si="130"/>
        <v>-1.1870650599174806</v>
      </c>
      <c r="AC291" s="2">
        <f t="shared" si="131"/>
        <v>-0.36640124141769298</v>
      </c>
      <c r="AD291" s="2">
        <f t="shared" si="147"/>
        <v>-0.66413346033381737</v>
      </c>
      <c r="AE291" s="1">
        <f t="shared" si="148"/>
        <v>-8.3121663131972404E-2</v>
      </c>
      <c r="AF291" s="1">
        <f t="shared" si="149"/>
        <v>-2.65653384133527E-2</v>
      </c>
      <c r="AG291" s="1">
        <f t="shared" si="132"/>
        <v>4.6352549156242082</v>
      </c>
      <c r="AH291" s="1">
        <f t="shared" si="133"/>
        <v>-14.265847744427305</v>
      </c>
      <c r="AI291" s="1">
        <f t="shared" si="134"/>
        <v>8.6046649949714222</v>
      </c>
      <c r="AJ291" s="1">
        <f t="shared" si="135"/>
        <v>15.470389132857235</v>
      </c>
      <c r="AK291" s="1">
        <f t="shared" si="136"/>
        <v>1.4200880926873118</v>
      </c>
      <c r="AL291" s="1">
        <f t="shared" si="137"/>
        <v>10.526544280157289</v>
      </c>
    </row>
    <row r="292" spans="1:38" x14ac:dyDescent="0.3">
      <c r="A292" s="1">
        <v>40</v>
      </c>
      <c r="B292" s="1">
        <v>15</v>
      </c>
      <c r="C292" s="1">
        <v>30</v>
      </c>
      <c r="D292" s="1">
        <v>35</v>
      </c>
      <c r="E292" s="1">
        <v>25</v>
      </c>
      <c r="F292" s="1">
        <f t="shared" si="138"/>
        <v>0.26166666666666666</v>
      </c>
      <c r="G292" s="1">
        <v>289</v>
      </c>
      <c r="H292" s="1">
        <f t="shared" si="139"/>
        <v>5.0440015382636121</v>
      </c>
      <c r="I292" s="1">
        <v>0.2</v>
      </c>
      <c r="J292" s="1">
        <v>0</v>
      </c>
      <c r="K292" s="1">
        <f t="shared" si="140"/>
        <v>-0.94551857559931696</v>
      </c>
      <c r="L292" s="1">
        <f t="shared" si="120"/>
        <v>-2.34109851220951</v>
      </c>
      <c r="M292" s="1">
        <f t="shared" si="121"/>
        <v>1.2325757940571251</v>
      </c>
      <c r="N292" s="1">
        <f t="shared" si="122"/>
        <v>-1.6755411568108689</v>
      </c>
      <c r="O292" s="1">
        <f t="shared" si="141"/>
        <v>1.4446355452835313</v>
      </c>
      <c r="P292" s="1">
        <f t="shared" si="142"/>
        <v>2.6802974799022641</v>
      </c>
      <c r="Q292" s="1">
        <f t="shared" si="123"/>
        <v>0.8187396308694479</v>
      </c>
      <c r="R292" s="1">
        <f t="shared" si="124"/>
        <v>2.2035209398999118</v>
      </c>
      <c r="S292" s="1">
        <f t="shared" si="143"/>
        <v>0.37155972337010629</v>
      </c>
      <c r="T292" s="1">
        <f t="shared" si="125"/>
        <v>-0.37881583136826336</v>
      </c>
      <c r="U292" s="1">
        <f t="shared" si="126"/>
        <v>1.8887322341999244</v>
      </c>
      <c r="V292" s="1">
        <f t="shared" si="144"/>
        <v>-0.20056619170728107</v>
      </c>
      <c r="W292" s="1">
        <f t="shared" si="145"/>
        <v>7.431194467402126E-2</v>
      </c>
      <c r="X292" s="1">
        <f t="shared" si="127"/>
        <v>-4.011323834145622E-2</v>
      </c>
      <c r="Y292" s="1">
        <f t="shared" si="128"/>
        <v>-0.9978261824383351</v>
      </c>
      <c r="Z292" s="2">
        <f t="shared" si="129"/>
        <v>-0.43906327607760498</v>
      </c>
      <c r="AA292" s="2">
        <f t="shared" si="146"/>
        <v>-2.1246956347803163</v>
      </c>
      <c r="AB292" s="2">
        <f t="shared" si="130"/>
        <v>-1.2273574757553227</v>
      </c>
      <c r="AC292" s="2">
        <f t="shared" si="131"/>
        <v>-0.3763399509236614</v>
      </c>
      <c r="AD292" s="2">
        <f t="shared" si="147"/>
        <v>-0.68979526208556241</v>
      </c>
      <c r="AE292" s="1">
        <f t="shared" si="148"/>
        <v>-8.4987825391212662E-2</v>
      </c>
      <c r="AF292" s="1">
        <f t="shared" si="149"/>
        <v>-2.7591810483422501E-2</v>
      </c>
      <c r="AG292" s="1">
        <f t="shared" si="132"/>
        <v>4.8835223168573449</v>
      </c>
      <c r="AH292" s="1">
        <f t="shared" si="133"/>
        <v>-14.182778633989754</v>
      </c>
      <c r="AI292" s="1">
        <f t="shared" si="134"/>
        <v>8.6583135320607028</v>
      </c>
      <c r="AJ292" s="1">
        <f t="shared" si="135"/>
        <v>15.578789726592714</v>
      </c>
      <c r="AK292" s="1">
        <f t="shared" si="136"/>
        <v>1.5062329159165935</v>
      </c>
      <c r="AL292" s="1">
        <f t="shared" si="137"/>
        <v>10.588049295296203</v>
      </c>
    </row>
    <row r="293" spans="1:38" x14ac:dyDescent="0.3">
      <c r="A293" s="1">
        <v>40</v>
      </c>
      <c r="B293" s="1">
        <v>15</v>
      </c>
      <c r="C293" s="1">
        <v>30</v>
      </c>
      <c r="D293" s="1">
        <v>35</v>
      </c>
      <c r="E293" s="1">
        <v>25</v>
      </c>
      <c r="F293" s="1">
        <f t="shared" si="138"/>
        <v>0.26166666666666666</v>
      </c>
      <c r="G293" s="1">
        <v>290</v>
      </c>
      <c r="H293" s="1">
        <f t="shared" si="139"/>
        <v>5.0614548307835561</v>
      </c>
      <c r="I293" s="1">
        <v>0.2</v>
      </c>
      <c r="J293" s="1">
        <v>0</v>
      </c>
      <c r="K293" s="1">
        <f t="shared" si="140"/>
        <v>-0.93969262078590832</v>
      </c>
      <c r="L293" s="1">
        <f t="shared" si="120"/>
        <v>-2.3246465233409976</v>
      </c>
      <c r="M293" s="1">
        <f t="shared" si="121"/>
        <v>1.2106398088991082</v>
      </c>
      <c r="N293" s="1">
        <f t="shared" si="122"/>
        <v>-1.6567388838182828</v>
      </c>
      <c r="O293" s="1">
        <f t="shared" si="141"/>
        <v>1.4510621799651129</v>
      </c>
      <c r="P293" s="1">
        <f t="shared" si="142"/>
        <v>2.6767516615117803</v>
      </c>
      <c r="Q293" s="1">
        <f t="shared" si="123"/>
        <v>0.80110741924164408</v>
      </c>
      <c r="R293" s="1">
        <f t="shared" si="124"/>
        <v>2.1957583958964171</v>
      </c>
      <c r="S293" s="1">
        <f t="shared" si="143"/>
        <v>0.36484315430095049</v>
      </c>
      <c r="T293" s="1">
        <f t="shared" si="125"/>
        <v>-0.3872709215482002</v>
      </c>
      <c r="U293" s="1">
        <f t="shared" si="126"/>
        <v>1.882078625054072</v>
      </c>
      <c r="V293" s="1">
        <f t="shared" si="144"/>
        <v>-0.20576766368465288</v>
      </c>
      <c r="W293" s="1">
        <f t="shared" si="145"/>
        <v>7.2968630860190106E-2</v>
      </c>
      <c r="X293" s="1">
        <f t="shared" si="127"/>
        <v>-4.1153532736930579E-2</v>
      </c>
      <c r="Y293" s="1">
        <f t="shared" si="128"/>
        <v>-1.022657336999188</v>
      </c>
      <c r="Z293" s="2">
        <f t="shared" si="129"/>
        <v>-0.45041746432935215</v>
      </c>
      <c r="AA293" s="2">
        <f t="shared" si="146"/>
        <v>-2.1706679009548746</v>
      </c>
      <c r="AB293" s="2">
        <f t="shared" si="130"/>
        <v>-1.2674435955143541</v>
      </c>
      <c r="AC293" s="2">
        <f t="shared" si="131"/>
        <v>-0.38607211228230198</v>
      </c>
      <c r="AD293" s="2">
        <f t="shared" si="147"/>
        <v>-0.7156368146063965</v>
      </c>
      <c r="AE293" s="1">
        <f t="shared" si="148"/>
        <v>-8.6826716038195001E-2</v>
      </c>
      <c r="AF293" s="1">
        <f t="shared" si="149"/>
        <v>-2.8625472584255865E-2</v>
      </c>
      <c r="AG293" s="1">
        <f t="shared" si="132"/>
        <v>5.1303021498850345</v>
      </c>
      <c r="AH293" s="1">
        <f t="shared" si="133"/>
        <v>-14.095389311788624</v>
      </c>
      <c r="AI293" s="1">
        <f t="shared" si="134"/>
        <v>8.7137500020329703</v>
      </c>
      <c r="AJ293" s="1">
        <f t="shared" si="135"/>
        <v>15.689823487366199</v>
      </c>
      <c r="AK293" s="1">
        <f t="shared" si="136"/>
        <v>1.5938905264466277</v>
      </c>
      <c r="AL293" s="1">
        <f t="shared" si="137"/>
        <v>10.653222625643538</v>
      </c>
    </row>
    <row r="294" spans="1:38" x14ac:dyDescent="0.3">
      <c r="A294" s="1">
        <v>40</v>
      </c>
      <c r="B294" s="1">
        <v>15</v>
      </c>
      <c r="C294" s="1">
        <v>30</v>
      </c>
      <c r="D294" s="1">
        <v>35</v>
      </c>
      <c r="E294" s="1">
        <v>25</v>
      </c>
      <c r="F294" s="1">
        <f t="shared" si="138"/>
        <v>0.26166666666666666</v>
      </c>
      <c r="G294" s="1">
        <v>291</v>
      </c>
      <c r="H294" s="1">
        <f t="shared" si="139"/>
        <v>5.0789081233034992</v>
      </c>
      <c r="I294" s="1">
        <v>0.2</v>
      </c>
      <c r="J294" s="1">
        <v>0</v>
      </c>
      <c r="K294" s="1">
        <f t="shared" si="140"/>
        <v>-0.93358042649720174</v>
      </c>
      <c r="L294" s="1">
        <f t="shared" si="120"/>
        <v>-2.308298717121366</v>
      </c>
      <c r="M294" s="1">
        <f t="shared" si="121"/>
        <v>1.1888427339395995</v>
      </c>
      <c r="N294" s="1">
        <f t="shared" si="122"/>
        <v>-1.6380556767101329</v>
      </c>
      <c r="O294" s="1">
        <f t="shared" si="141"/>
        <v>1.4573697335277804</v>
      </c>
      <c r="P294" s="1">
        <f t="shared" si="142"/>
        <v>2.6731143739561136</v>
      </c>
      <c r="Q294" s="1">
        <f t="shared" si="123"/>
        <v>0.78304285886220593</v>
      </c>
      <c r="R294" s="1">
        <f t="shared" si="124"/>
        <v>2.1877998843957052</v>
      </c>
      <c r="S294" s="1">
        <f t="shared" si="143"/>
        <v>0.35791338341645956</v>
      </c>
      <c r="T294" s="1">
        <f t="shared" si="125"/>
        <v>-0.39576946554348269</v>
      </c>
      <c r="U294" s="1">
        <f t="shared" si="126"/>
        <v>1.8752570437677474</v>
      </c>
      <c r="V294" s="1">
        <f t="shared" si="144"/>
        <v>-0.21104811570167825</v>
      </c>
      <c r="W294" s="1">
        <f t="shared" si="145"/>
        <v>7.1582676683291921E-2</v>
      </c>
      <c r="X294" s="1">
        <f t="shared" si="127"/>
        <v>-4.2209623140335654E-2</v>
      </c>
      <c r="Y294" s="1">
        <f t="shared" si="128"/>
        <v>-1.0473675901244803</v>
      </c>
      <c r="Z294" s="2">
        <f t="shared" si="129"/>
        <v>-0.46151725411829558</v>
      </c>
      <c r="AA294" s="2">
        <f t="shared" si="146"/>
        <v>-2.2159287222792616</v>
      </c>
      <c r="AB294" s="2">
        <f t="shared" si="130"/>
        <v>-1.3073070195870409</v>
      </c>
      <c r="AC294" s="2">
        <f t="shared" si="131"/>
        <v>-0.39558621781568215</v>
      </c>
      <c r="AD294" s="2">
        <f t="shared" si="147"/>
        <v>-0.74165552401297674</v>
      </c>
      <c r="AE294" s="1">
        <f t="shared" si="148"/>
        <v>-8.8637148891170484E-2</v>
      </c>
      <c r="AF294" s="1">
        <f t="shared" si="149"/>
        <v>-2.9666220960519074E-2</v>
      </c>
      <c r="AG294" s="1">
        <f t="shared" si="132"/>
        <v>5.3755192431795056</v>
      </c>
      <c r="AH294" s="1">
        <f t="shared" si="133"/>
        <v>-14.003706397458027</v>
      </c>
      <c r="AI294" s="1">
        <f t="shared" si="134"/>
        <v>8.7710252320572231</v>
      </c>
      <c r="AJ294" s="1">
        <f t="shared" si="135"/>
        <v>15.803516537251872</v>
      </c>
      <c r="AK294" s="1">
        <f t="shared" si="136"/>
        <v>1.6830758076874304</v>
      </c>
      <c r="AL294" s="1">
        <f t="shared" si="137"/>
        <v>10.722107269147395</v>
      </c>
    </row>
    <row r="295" spans="1:38" x14ac:dyDescent="0.3">
      <c r="A295" s="1">
        <v>40</v>
      </c>
      <c r="B295" s="1">
        <v>15</v>
      </c>
      <c r="C295" s="1">
        <v>30</v>
      </c>
      <c r="D295" s="1">
        <v>35</v>
      </c>
      <c r="E295" s="1">
        <v>25</v>
      </c>
      <c r="F295" s="1">
        <f t="shared" si="138"/>
        <v>0.26166666666666666</v>
      </c>
      <c r="G295" s="1">
        <v>292</v>
      </c>
      <c r="H295" s="1">
        <f t="shared" si="139"/>
        <v>5.0963614158234423</v>
      </c>
      <c r="I295" s="1">
        <v>0.2</v>
      </c>
      <c r="J295" s="1">
        <v>0</v>
      </c>
      <c r="K295" s="1">
        <f t="shared" si="140"/>
        <v>-0.92718385456678742</v>
      </c>
      <c r="L295" s="1">
        <f t="shared" si="120"/>
        <v>-2.2920600732507546</v>
      </c>
      <c r="M295" s="1">
        <f t="shared" si="121"/>
        <v>1.1671912087787841</v>
      </c>
      <c r="N295" s="1">
        <f t="shared" si="122"/>
        <v>-1.6194972265722909</v>
      </c>
      <c r="O295" s="1">
        <f t="shared" si="141"/>
        <v>1.4635544507737683</v>
      </c>
      <c r="P295" s="1">
        <f t="shared" si="142"/>
        <v>2.669384221634719</v>
      </c>
      <c r="Q295" s="1">
        <f t="shared" si="123"/>
        <v>0.76454817159410349</v>
      </c>
      <c r="R295" s="1">
        <f t="shared" si="124"/>
        <v>2.1796499631154314</v>
      </c>
      <c r="S295" s="1">
        <f t="shared" si="143"/>
        <v>0.35076649211202454</v>
      </c>
      <c r="T295" s="1">
        <f t="shared" si="125"/>
        <v>-0.40431168670995399</v>
      </c>
      <c r="U295" s="1">
        <f t="shared" si="126"/>
        <v>1.868271396956084</v>
      </c>
      <c r="V295" s="1">
        <f t="shared" si="144"/>
        <v>-0.21640950419124669</v>
      </c>
      <c r="W295" s="1">
        <f t="shared" si="145"/>
        <v>7.0153298422404906E-2</v>
      </c>
      <c r="X295" s="1">
        <f t="shared" si="127"/>
        <v>-4.3281900838249343E-2</v>
      </c>
      <c r="Y295" s="1">
        <f t="shared" si="128"/>
        <v>-1.0719440644318392</v>
      </c>
      <c r="Z295" s="2">
        <f t="shared" si="129"/>
        <v>-0.47234915589101611</v>
      </c>
      <c r="AA295" s="2">
        <f t="shared" si="146"/>
        <v>-2.260448682600213</v>
      </c>
      <c r="AB295" s="2">
        <f t="shared" si="130"/>
        <v>-1.3469310191311901</v>
      </c>
      <c r="AC295" s="2">
        <f t="shared" si="131"/>
        <v>-0.40487070504944267</v>
      </c>
      <c r="AD295" s="2">
        <f t="shared" si="147"/>
        <v>-0.76784823126327673</v>
      </c>
      <c r="AE295" s="1">
        <f t="shared" si="148"/>
        <v>-9.0417947304008539E-2</v>
      </c>
      <c r="AF295" s="1">
        <f t="shared" si="149"/>
        <v>-3.0713929250531076E-2</v>
      </c>
      <c r="AG295" s="1">
        <f t="shared" si="132"/>
        <v>5.6190989012386794</v>
      </c>
      <c r="AH295" s="1">
        <f t="shared" si="133"/>
        <v>-13.90775781850181</v>
      </c>
      <c r="AI295" s="1">
        <f t="shared" si="134"/>
        <v>8.8301918795436336</v>
      </c>
      <c r="AJ295" s="1">
        <f t="shared" si="135"/>
        <v>15.919895154614942</v>
      </c>
      <c r="AK295" s="1">
        <f t="shared" si="136"/>
        <v>1.7738048935357171</v>
      </c>
      <c r="AL295" s="1">
        <f t="shared" si="137"/>
        <v>10.794746386422915</v>
      </c>
    </row>
    <row r="296" spans="1:38" x14ac:dyDescent="0.3">
      <c r="A296" s="1">
        <v>40</v>
      </c>
      <c r="B296" s="1">
        <v>15</v>
      </c>
      <c r="C296" s="1">
        <v>30</v>
      </c>
      <c r="D296" s="1">
        <v>35</v>
      </c>
      <c r="E296" s="1">
        <v>25</v>
      </c>
      <c r="F296" s="1">
        <f t="shared" si="138"/>
        <v>0.26166666666666666</v>
      </c>
      <c r="G296" s="1">
        <v>293</v>
      </c>
      <c r="H296" s="1">
        <f t="shared" si="139"/>
        <v>5.1138147083433854</v>
      </c>
      <c r="I296" s="1">
        <v>0.2</v>
      </c>
      <c r="J296" s="1">
        <v>0</v>
      </c>
      <c r="K296" s="1">
        <f t="shared" si="140"/>
        <v>-0.92050485345244049</v>
      </c>
      <c r="L296" s="1">
        <f t="shared" si="120"/>
        <v>-2.2759355381773929</v>
      </c>
      <c r="M296" s="1">
        <f t="shared" si="121"/>
        <v>1.1456918286809687</v>
      </c>
      <c r="N296" s="1">
        <f t="shared" si="122"/>
        <v>-1.6010691864884492</v>
      </c>
      <c r="O296" s="1">
        <f t="shared" si="141"/>
        <v>1.4696125077014162</v>
      </c>
      <c r="P296" s="1">
        <f t="shared" si="142"/>
        <v>2.6655597752177203</v>
      </c>
      <c r="Q296" s="1">
        <f t="shared" si="123"/>
        <v>0.74562580799048739</v>
      </c>
      <c r="R296" s="1">
        <f t="shared" si="124"/>
        <v>2.1713134257545539</v>
      </c>
      <c r="S296" s="1">
        <f t="shared" si="143"/>
        <v>0.34339851591502718</v>
      </c>
      <c r="T296" s="1">
        <f t="shared" si="125"/>
        <v>-0.41289771138237152</v>
      </c>
      <c r="U296" s="1">
        <f t="shared" si="126"/>
        <v>1.8611257935039036</v>
      </c>
      <c r="V296" s="1">
        <f t="shared" si="144"/>
        <v>-0.22185373649838971</v>
      </c>
      <c r="W296" s="1">
        <f t="shared" si="145"/>
        <v>6.8679703183005439E-2</v>
      </c>
      <c r="X296" s="1">
        <f t="shared" si="127"/>
        <v>-4.4370747299677944E-2</v>
      </c>
      <c r="Y296" s="1">
        <f t="shared" si="128"/>
        <v>-1.0963734262201357</v>
      </c>
      <c r="Z296" s="2">
        <f t="shared" si="129"/>
        <v>-0.4828996180932697</v>
      </c>
      <c r="AA296" s="2">
        <f t="shared" si="146"/>
        <v>-2.3041985871986959</v>
      </c>
      <c r="AB296" s="2">
        <f t="shared" si="130"/>
        <v>-1.3862985121764289</v>
      </c>
      <c r="AC296" s="2">
        <f t="shared" si="131"/>
        <v>-0.4139139583656597</v>
      </c>
      <c r="AD296" s="2">
        <f t="shared" si="147"/>
        <v>-0.79421115734785985</v>
      </c>
      <c r="AE296" s="1">
        <f t="shared" si="148"/>
        <v>-9.2167943487947851E-2</v>
      </c>
      <c r="AF296" s="1">
        <f t="shared" si="149"/>
        <v>-3.1768446293914399E-2</v>
      </c>
      <c r="AG296" s="1">
        <f t="shared" si="132"/>
        <v>5.8609669273391027</v>
      </c>
      <c r="AH296" s="1">
        <f t="shared" si="133"/>
        <v>-13.807572801786607</v>
      </c>
      <c r="AI296" s="1">
        <f t="shared" si="134"/>
        <v>8.8913044677192659</v>
      </c>
      <c r="AJ296" s="1">
        <f t="shared" si="135"/>
        <v>16.038985699845757</v>
      </c>
      <c r="AK296" s="1">
        <f t="shared" si="136"/>
        <v>1.8660952192936002</v>
      </c>
      <c r="AL296" s="1">
        <f t="shared" si="137"/>
        <v>10.871183245394084</v>
      </c>
    </row>
    <row r="297" spans="1:38" x14ac:dyDescent="0.3">
      <c r="A297" s="1">
        <v>40</v>
      </c>
      <c r="B297" s="1">
        <v>15</v>
      </c>
      <c r="C297" s="1">
        <v>30</v>
      </c>
      <c r="D297" s="1">
        <v>35</v>
      </c>
      <c r="E297" s="1">
        <v>25</v>
      </c>
      <c r="F297" s="1">
        <f t="shared" si="138"/>
        <v>0.26166666666666666</v>
      </c>
      <c r="G297" s="1">
        <v>294</v>
      </c>
      <c r="H297" s="1">
        <f t="shared" si="139"/>
        <v>5.1312680008633285</v>
      </c>
      <c r="I297" s="1">
        <v>0.2</v>
      </c>
      <c r="J297" s="1">
        <v>0</v>
      </c>
      <c r="K297" s="1">
        <f t="shared" si="140"/>
        <v>-0.91354545764260109</v>
      </c>
      <c r="L297" s="1">
        <f t="shared" si="120"/>
        <v>-2.2599300235908668</v>
      </c>
      <c r="M297" s="1">
        <f t="shared" si="121"/>
        <v>1.1243511425656005</v>
      </c>
      <c r="N297" s="1">
        <f t="shared" si="122"/>
        <v>-1.5827771698181334</v>
      </c>
      <c r="O297" s="1">
        <f t="shared" si="141"/>
        <v>1.475540010773708</v>
      </c>
      <c r="P297" s="1">
        <f t="shared" si="142"/>
        <v>2.6616395725738591</v>
      </c>
      <c r="Q297" s="1">
        <f t="shared" si="123"/>
        <v>0.72627845553179182</v>
      </c>
      <c r="R297" s="1">
        <f t="shared" si="124"/>
        <v>2.1627953030553475</v>
      </c>
      <c r="S297" s="1">
        <f t="shared" si="143"/>
        <v>0.33580545255752564</v>
      </c>
      <c r="T297" s="1">
        <f t="shared" si="125"/>
        <v>-0.42152756113572232</v>
      </c>
      <c r="U297" s="1">
        <f t="shared" si="126"/>
        <v>1.8538245454760123</v>
      </c>
      <c r="V297" s="1">
        <f t="shared" si="144"/>
        <v>-0.2273826625957665</v>
      </c>
      <c r="W297" s="1">
        <f t="shared" si="145"/>
        <v>6.7161090511505137E-2</v>
      </c>
      <c r="X297" s="1">
        <f t="shared" si="127"/>
        <v>-4.5476532519153304E-2</v>
      </c>
      <c r="Y297" s="1">
        <f t="shared" si="128"/>
        <v>-1.1206418539291239</v>
      </c>
      <c r="Z297" s="2">
        <f t="shared" si="129"/>
        <v>-0.49315502955461343</v>
      </c>
      <c r="AA297" s="2">
        <f t="shared" si="146"/>
        <v>-2.347149441357157</v>
      </c>
      <c r="AB297" s="2">
        <f t="shared" si="130"/>
        <v>-1.4253920383115917</v>
      </c>
      <c r="AC297" s="2">
        <f t="shared" si="131"/>
        <v>-0.42270431104681139</v>
      </c>
      <c r="AD297" s="2">
        <f t="shared" si="147"/>
        <v>-0.82073984496598751</v>
      </c>
      <c r="AE297" s="1">
        <f t="shared" si="148"/>
        <v>-9.3885977654286301E-2</v>
      </c>
      <c r="AF297" s="1">
        <f t="shared" si="149"/>
        <v>-3.2829593798639506E-2</v>
      </c>
      <c r="AG297" s="1">
        <f t="shared" si="132"/>
        <v>6.1010496461369961</v>
      </c>
      <c r="AH297" s="1">
        <f t="shared" si="133"/>
        <v>-13.703181864639017</v>
      </c>
      <c r="AI297" s="1">
        <f t="shared" si="134"/>
        <v>8.9544194195539575</v>
      </c>
      <c r="AJ297" s="1">
        <f t="shared" si="135"/>
        <v>16.160814534640004</v>
      </c>
      <c r="AK297" s="1">
        <f t="shared" si="136"/>
        <v>1.9599655727061833</v>
      </c>
      <c r="AL297" s="1">
        <f t="shared" si="137"/>
        <v>10.951461160494762</v>
      </c>
    </row>
    <row r="298" spans="1:38" x14ac:dyDescent="0.3">
      <c r="A298" s="1">
        <v>40</v>
      </c>
      <c r="B298" s="1">
        <v>15</v>
      </c>
      <c r="C298" s="1">
        <v>30</v>
      </c>
      <c r="D298" s="1">
        <v>35</v>
      </c>
      <c r="E298" s="1">
        <v>25</v>
      </c>
      <c r="F298" s="1">
        <f t="shared" si="138"/>
        <v>0.26166666666666666</v>
      </c>
      <c r="G298" s="1">
        <v>295</v>
      </c>
      <c r="H298" s="1">
        <f t="shared" si="139"/>
        <v>5.1487212933832724</v>
      </c>
      <c r="I298" s="1">
        <v>0.2</v>
      </c>
      <c r="J298" s="1">
        <v>0</v>
      </c>
      <c r="K298" s="1">
        <f t="shared" si="140"/>
        <v>-0.90630778703664994</v>
      </c>
      <c r="L298" s="1">
        <f t="shared" si="120"/>
        <v>-2.2440484049259668</v>
      </c>
      <c r="M298" s="1">
        <f t="shared" si="121"/>
        <v>1.1031756510124007</v>
      </c>
      <c r="N298" s="1">
        <f t="shared" si="122"/>
        <v>-1.5646267484868193</v>
      </c>
      <c r="O298" s="1">
        <f t="shared" si="141"/>
        <v>1.4813329963360913</v>
      </c>
      <c r="P298" s="1">
        <f t="shared" si="142"/>
        <v>2.657622119849735</v>
      </c>
      <c r="Q298" s="1">
        <f t="shared" si="123"/>
        <v>0.70650904742776788</v>
      </c>
      <c r="R298" s="1">
        <f t="shared" si="124"/>
        <v>2.1541008638193828</v>
      </c>
      <c r="S298" s="1">
        <f t="shared" si="143"/>
        <v>0.32798327102245073</v>
      </c>
      <c r="T298" s="1">
        <f t="shared" si="125"/>
        <v>-0.43020114453237013</v>
      </c>
      <c r="U298" s="1">
        <f t="shared" si="126"/>
        <v>1.8463721689880428</v>
      </c>
      <c r="V298" s="1">
        <f t="shared" si="144"/>
        <v>-0.23299806602270992</v>
      </c>
      <c r="W298" s="1">
        <f t="shared" si="145"/>
        <v>6.5596654204490151E-2</v>
      </c>
      <c r="X298" s="1">
        <f t="shared" si="127"/>
        <v>-4.6599613204541986E-2</v>
      </c>
      <c r="Y298" s="1">
        <f t="shared" si="128"/>
        <v>-1.1447350049421519</v>
      </c>
      <c r="Z298" s="2">
        <f t="shared" si="129"/>
        <v>-0.50310172238971917</v>
      </c>
      <c r="AA298" s="2">
        <f t="shared" si="146"/>
        <v>-2.389272424284492</v>
      </c>
      <c r="AB298" s="2">
        <f t="shared" si="130"/>
        <v>-1.4641937319397871</v>
      </c>
      <c r="AC298" s="2">
        <f t="shared" si="131"/>
        <v>-0.43123004776261675</v>
      </c>
      <c r="AD298" s="2">
        <f t="shared" si="147"/>
        <v>-0.84742909656015852</v>
      </c>
      <c r="AE298" s="1">
        <f t="shared" si="148"/>
        <v>-9.5570896971379701E-2</v>
      </c>
      <c r="AF298" s="1">
        <f t="shared" si="149"/>
        <v>-3.3897163862406349E-2</v>
      </c>
      <c r="AG298" s="1">
        <f t="shared" si="132"/>
        <v>6.3392739261104945</v>
      </c>
      <c r="AH298" s="1">
        <f t="shared" si="133"/>
        <v>-13.59461680554975</v>
      </c>
      <c r="AI298" s="1">
        <f t="shared" si="134"/>
        <v>9.019595089637761</v>
      </c>
      <c r="AJ298" s="1">
        <f t="shared" si="135"/>
        <v>16.285407934405672</v>
      </c>
      <c r="AK298" s="1">
        <f t="shared" si="136"/>
        <v>2.0554361448857312</v>
      </c>
      <c r="AL298" s="1">
        <f t="shared" si="137"/>
        <v>11.035623426006078</v>
      </c>
    </row>
    <row r="299" spans="1:38" x14ac:dyDescent="0.3">
      <c r="A299" s="1">
        <v>40</v>
      </c>
      <c r="B299" s="1">
        <v>15</v>
      </c>
      <c r="C299" s="1">
        <v>30</v>
      </c>
      <c r="D299" s="1">
        <v>35</v>
      </c>
      <c r="E299" s="1">
        <v>25</v>
      </c>
      <c r="F299" s="1">
        <f t="shared" si="138"/>
        <v>0.26166666666666666</v>
      </c>
      <c r="G299" s="1">
        <v>296</v>
      </c>
      <c r="H299" s="1">
        <f t="shared" si="139"/>
        <v>5.1661745859032155</v>
      </c>
      <c r="I299" s="1">
        <v>0.2</v>
      </c>
      <c r="J299" s="1">
        <v>0</v>
      </c>
      <c r="K299" s="1">
        <f t="shared" si="140"/>
        <v>-0.89879404629916704</v>
      </c>
      <c r="L299" s="1">
        <f t="shared" si="120"/>
        <v>-2.2282955198775891</v>
      </c>
      <c r="M299" s="1">
        <f t="shared" si="121"/>
        <v>1.0821718042812303</v>
      </c>
      <c r="N299" s="1">
        <f t="shared" si="122"/>
        <v>-1.5466234512886734</v>
      </c>
      <c r="O299" s="1">
        <f t="shared" si="141"/>
        <v>1.4869874302012343</v>
      </c>
      <c r="P299" s="1">
        <f t="shared" si="142"/>
        <v>2.6535058927143456</v>
      </c>
      <c r="Q299" s="1">
        <f t="shared" si="123"/>
        <v>0.68632077201341368</v>
      </c>
      <c r="R299" s="1">
        <f t="shared" si="124"/>
        <v>2.1452356158678869</v>
      </c>
      <c r="S299" s="1">
        <f t="shared" si="143"/>
        <v>0.31992792164032408</v>
      </c>
      <c r="T299" s="1">
        <f t="shared" si="125"/>
        <v>-0.43891824833040749</v>
      </c>
      <c r="U299" s="1">
        <f t="shared" si="126"/>
        <v>1.8387733850296173</v>
      </c>
      <c r="V299" s="1">
        <f t="shared" si="144"/>
        <v>-0.23870165399600768</v>
      </c>
      <c r="W299" s="1">
        <f t="shared" si="145"/>
        <v>6.3985584328064823E-2</v>
      </c>
      <c r="X299" s="1">
        <f t="shared" si="127"/>
        <v>-4.7740330799201536E-2</v>
      </c>
      <c r="Y299" s="1">
        <f t="shared" si="128"/>
        <v>-1.1686379807288141</v>
      </c>
      <c r="Z299" s="2">
        <f t="shared" si="129"/>
        <v>-0.5127259754814365</v>
      </c>
      <c r="AA299" s="2">
        <f t="shared" si="146"/>
        <v>-2.4305388582459857</v>
      </c>
      <c r="AB299" s="2">
        <f t="shared" si="130"/>
        <v>-1.5026852940979292</v>
      </c>
      <c r="AC299" s="2">
        <f t="shared" si="131"/>
        <v>-0.43947940755551707</v>
      </c>
      <c r="AD299" s="2">
        <f t="shared" si="147"/>
        <v>-0.8742729085959241</v>
      </c>
      <c r="AE299" s="1">
        <f t="shared" si="148"/>
        <v>-9.7221554329839449E-2</v>
      </c>
      <c r="AF299" s="1">
        <f t="shared" si="149"/>
        <v>-3.4970916343836971E-2</v>
      </c>
      <c r="AG299" s="1">
        <f t="shared" si="132"/>
        <v>6.5755672018361615</v>
      </c>
      <c r="AH299" s="1">
        <f t="shared" si="133"/>
        <v>-13.481910694487505</v>
      </c>
      <c r="AI299" s="1">
        <f t="shared" si="134"/>
        <v>9.0868917935674887</v>
      </c>
      <c r="AJ299" s="1">
        <f t="shared" si="135"/>
        <v>16.412791993362823</v>
      </c>
      <c r="AK299" s="1">
        <f t="shared" si="136"/>
        <v>2.1525285808577896</v>
      </c>
      <c r="AL299" s="1">
        <f t="shared" si="137"/>
        <v>11.123713243086884</v>
      </c>
    </row>
    <row r="300" spans="1:38" x14ac:dyDescent="0.3">
      <c r="A300" s="1">
        <v>40</v>
      </c>
      <c r="B300" s="1">
        <v>15</v>
      </c>
      <c r="C300" s="1">
        <v>30</v>
      </c>
      <c r="D300" s="1">
        <v>35</v>
      </c>
      <c r="E300" s="1">
        <v>25</v>
      </c>
      <c r="F300" s="1">
        <f t="shared" si="138"/>
        <v>0.26166666666666666</v>
      </c>
      <c r="G300" s="1">
        <v>297</v>
      </c>
      <c r="H300" s="1">
        <f t="shared" si="139"/>
        <v>5.1836278784231586</v>
      </c>
      <c r="I300" s="1">
        <v>0.2</v>
      </c>
      <c r="J300" s="1">
        <v>0</v>
      </c>
      <c r="K300" s="1">
        <f t="shared" si="140"/>
        <v>-0.8910065241883679</v>
      </c>
      <c r="L300" s="1">
        <f t="shared" si="120"/>
        <v>-2.2126761669271198</v>
      </c>
      <c r="M300" s="1">
        <f t="shared" si="121"/>
        <v>1.0613460003472712</v>
      </c>
      <c r="N300" s="1">
        <f t="shared" si="122"/>
        <v>-1.5287727622024228</v>
      </c>
      <c r="O300" s="1">
        <f t="shared" si="141"/>
        <v>1.4924992074197572</v>
      </c>
      <c r="P300" s="1">
        <f t="shared" si="142"/>
        <v>2.6492893377838338</v>
      </c>
      <c r="Q300" s="1">
        <f t="shared" si="123"/>
        <v>0.66571708276769048</v>
      </c>
      <c r="R300" s="1">
        <f t="shared" si="124"/>
        <v>2.136205306935731</v>
      </c>
      <c r="S300" s="1">
        <f t="shared" si="143"/>
        <v>0.31163534731716636</v>
      </c>
      <c r="T300" s="1">
        <f t="shared" si="125"/>
        <v>-0.4476785281286858</v>
      </c>
      <c r="U300" s="1">
        <f t="shared" si="126"/>
        <v>1.8310331202306265</v>
      </c>
      <c r="V300" s="1">
        <f t="shared" si="144"/>
        <v>-0.24449504663918847</v>
      </c>
      <c r="W300" s="1">
        <f t="shared" si="145"/>
        <v>6.2327069463433277E-2</v>
      </c>
      <c r="X300" s="1">
        <f t="shared" si="127"/>
        <v>-4.8899009327837695E-2</v>
      </c>
      <c r="Y300" s="1">
        <f t="shared" si="128"/>
        <v>-1.1923352903383879</v>
      </c>
      <c r="Z300" s="2">
        <f t="shared" si="129"/>
        <v>-0.52201401861558028</v>
      </c>
      <c r="AA300" s="2">
        <f t="shared" si="146"/>
        <v>-2.4709201727621664</v>
      </c>
      <c r="AB300" s="2">
        <f t="shared" si="130"/>
        <v>-1.5408479628495286</v>
      </c>
      <c r="AC300" s="2">
        <f t="shared" si="131"/>
        <v>-0.44744058738478321</v>
      </c>
      <c r="AD300" s="2">
        <f t="shared" si="147"/>
        <v>-0.90126440199103641</v>
      </c>
      <c r="AE300" s="1">
        <f t="shared" si="148"/>
        <v>-9.8836806910486671E-2</v>
      </c>
      <c r="AF300" s="1">
        <f t="shared" si="149"/>
        <v>-3.6050576079641461E-2</v>
      </c>
      <c r="AG300" s="1">
        <f t="shared" si="132"/>
        <v>6.8098574960931995</v>
      </c>
      <c r="AH300" s="1">
        <f t="shared" si="133"/>
        <v>-13.365097862825518</v>
      </c>
      <c r="AI300" s="1">
        <f t="shared" si="134"/>
        <v>9.1563718343532692</v>
      </c>
      <c r="AJ300" s="1">
        <f t="shared" si="135"/>
        <v>16.542992521890458</v>
      </c>
      <c r="AK300" s="1">
        <f t="shared" si="136"/>
        <v>2.2512660294297744</v>
      </c>
      <c r="AL300" s="1">
        <f t="shared" si="137"/>
        <v>11.215773640033436</v>
      </c>
    </row>
    <row r="301" spans="1:38" x14ac:dyDescent="0.3">
      <c r="A301" s="1">
        <v>40</v>
      </c>
      <c r="B301" s="1">
        <v>15</v>
      </c>
      <c r="C301" s="1">
        <v>30</v>
      </c>
      <c r="D301" s="1">
        <v>35</v>
      </c>
      <c r="E301" s="1">
        <v>25</v>
      </c>
      <c r="F301" s="1">
        <f t="shared" si="138"/>
        <v>0.26166666666666666</v>
      </c>
      <c r="G301" s="1">
        <v>298</v>
      </c>
      <c r="H301" s="1">
        <f t="shared" si="139"/>
        <v>5.2010811709431017</v>
      </c>
      <c r="I301" s="1">
        <v>0.2</v>
      </c>
      <c r="J301" s="1">
        <v>0</v>
      </c>
      <c r="K301" s="1">
        <f t="shared" si="140"/>
        <v>-0.8829475928589271</v>
      </c>
      <c r="L301" s="1">
        <f t="shared" si="120"/>
        <v>-2.1971951038807762</v>
      </c>
      <c r="M301" s="1">
        <f t="shared" si="121"/>
        <v>1.0407045829521462</v>
      </c>
      <c r="N301" s="1">
        <f t="shared" si="122"/>
        <v>-1.5110801187208871</v>
      </c>
      <c r="O301" s="1">
        <f t="shared" si="141"/>
        <v>1.4978641522574077</v>
      </c>
      <c r="P301" s="1">
        <f t="shared" si="142"/>
        <v>2.6449708742423126</v>
      </c>
      <c r="Q301" s="1">
        <f t="shared" si="123"/>
        <v>0.64470170898361445</v>
      </c>
      <c r="R301" s="1">
        <f t="shared" si="124"/>
        <v>2.1270159254870249</v>
      </c>
      <c r="S301" s="1">
        <f t="shared" si="143"/>
        <v>0.30310149597774944</v>
      </c>
      <c r="T301" s="1">
        <f t="shared" si="125"/>
        <v>-0.45648149842424668</v>
      </c>
      <c r="U301" s="1">
        <f t="shared" si="126"/>
        <v>1.8231565075603073</v>
      </c>
      <c r="V301" s="1">
        <f t="shared" si="144"/>
        <v>-0.25037976527593692</v>
      </c>
      <c r="W301" s="1">
        <f t="shared" si="145"/>
        <v>6.0620299195549891E-2</v>
      </c>
      <c r="X301" s="1">
        <f t="shared" si="127"/>
        <v>-5.0075953055187389E-2</v>
      </c>
      <c r="Y301" s="1">
        <f t="shared" si="128"/>
        <v>-1.2158108122712945</v>
      </c>
      <c r="Z301" s="2">
        <f t="shared" si="129"/>
        <v>-0.53095203734252727</v>
      </c>
      <c r="AA301" s="2">
        <f t="shared" si="146"/>
        <v>-2.5103878637610615</v>
      </c>
      <c r="AB301" s="2">
        <f t="shared" si="130"/>
        <v>-1.5786624822735553</v>
      </c>
      <c r="AC301" s="2">
        <f t="shared" si="131"/>
        <v>-0.45510174629359468</v>
      </c>
      <c r="AD301" s="2">
        <f t="shared" si="147"/>
        <v>-0.92839574861963714</v>
      </c>
      <c r="AE301" s="1">
        <f t="shared" si="148"/>
        <v>-0.10041551455044248</v>
      </c>
      <c r="AF301" s="1">
        <f t="shared" si="149"/>
        <v>-3.7135829944785495E-2</v>
      </c>
      <c r="AG301" s="1">
        <f t="shared" si="132"/>
        <v>7.0420734417883564</v>
      </c>
      <c r="AH301" s="1">
        <f t="shared" si="133"/>
        <v>-13.244213892883906</v>
      </c>
      <c r="AI301" s="1">
        <f t="shared" si="134"/>
        <v>9.2280995253049909</v>
      </c>
      <c r="AJ301" s="1">
        <f t="shared" si="135"/>
        <v>16.676034935663367</v>
      </c>
      <c r="AK301" s="1">
        <f t="shared" si="136"/>
        <v>2.3516731920436822</v>
      </c>
      <c r="AL301" s="1">
        <f t="shared" si="137"/>
        <v>11.311847385285176</v>
      </c>
    </row>
    <row r="302" spans="1:38" x14ac:dyDescent="0.3">
      <c r="A302" s="1">
        <v>40</v>
      </c>
      <c r="B302" s="1">
        <v>15</v>
      </c>
      <c r="C302" s="1">
        <v>30</v>
      </c>
      <c r="D302" s="1">
        <v>35</v>
      </c>
      <c r="E302" s="1">
        <v>25</v>
      </c>
      <c r="F302" s="1">
        <f t="shared" si="138"/>
        <v>0.26166666666666666</v>
      </c>
      <c r="G302" s="1">
        <v>299</v>
      </c>
      <c r="H302" s="1">
        <f t="shared" si="139"/>
        <v>5.2185344634630457</v>
      </c>
      <c r="I302" s="1">
        <v>0.2</v>
      </c>
      <c r="J302" s="1">
        <v>0</v>
      </c>
      <c r="K302" s="1">
        <f t="shared" si="140"/>
        <v>-0.87461970713939563</v>
      </c>
      <c r="L302" s="1">
        <f t="shared" si="120"/>
        <v>-2.1818570464203293</v>
      </c>
      <c r="M302" s="1">
        <f t="shared" si="121"/>
        <v>1.0202538396715504</v>
      </c>
      <c r="N302" s="1">
        <f t="shared" si="122"/>
        <v>-1.493550910194662</v>
      </c>
      <c r="O302" s="1">
        <f t="shared" si="141"/>
        <v>1.5030780184006505</v>
      </c>
      <c r="P302" s="1">
        <f t="shared" si="142"/>
        <v>2.6405488956755701</v>
      </c>
      <c r="Q302" s="1">
        <f t="shared" si="123"/>
        <v>0.62327866711764501</v>
      </c>
      <c r="R302" s="1">
        <f t="shared" si="124"/>
        <v>2.1176737014389406</v>
      </c>
      <c r="S302" s="1">
        <f t="shared" si="143"/>
        <v>0.29432233431152904</v>
      </c>
      <c r="T302" s="1">
        <f t="shared" si="125"/>
        <v>-0.46532652205847069</v>
      </c>
      <c r="U302" s="1">
        <f t="shared" si="126"/>
        <v>1.8151488869476635</v>
      </c>
      <c r="V302" s="1">
        <f t="shared" si="144"/>
        <v>-0.25635721973251419</v>
      </c>
      <c r="W302" s="1">
        <f t="shared" si="145"/>
        <v>5.8864466862305814E-2</v>
      </c>
      <c r="X302" s="1">
        <f t="shared" si="127"/>
        <v>-5.1271443946502841E-2</v>
      </c>
      <c r="Y302" s="1">
        <f t="shared" si="128"/>
        <v>-1.2390477547751122</v>
      </c>
      <c r="Z302" s="2">
        <f t="shared" si="129"/>
        <v>-0.53952617864603425</v>
      </c>
      <c r="AA302" s="2">
        <f t="shared" si="146"/>
        <v>-2.5489134475936392</v>
      </c>
      <c r="AB302" s="2">
        <f t="shared" si="130"/>
        <v>-1.6161090700887675</v>
      </c>
      <c r="AC302" s="2">
        <f t="shared" si="131"/>
        <v>-0.46245101026802937</v>
      </c>
      <c r="AD302" s="2">
        <f t="shared" si="147"/>
        <v>-0.95565809384406031</v>
      </c>
      <c r="AE302" s="1">
        <f t="shared" si="148"/>
        <v>-0.10195653790374559</v>
      </c>
      <c r="AF302" s="1">
        <f t="shared" si="149"/>
        <v>-3.822632375376242E-2</v>
      </c>
      <c r="AG302" s="1">
        <f t="shared" si="132"/>
        <v>7.2721443036950593</v>
      </c>
      <c r="AH302" s="1">
        <f t="shared" si="133"/>
        <v>-13.119295607090935</v>
      </c>
      <c r="AI302" s="1">
        <f t="shared" si="134"/>
        <v>9.3021412088047626</v>
      </c>
      <c r="AJ302" s="1">
        <f t="shared" si="135"/>
        <v>16.81194413611458</v>
      </c>
      <c r="AK302" s="1">
        <f t="shared" si="136"/>
        <v>2.4537763702331077</v>
      </c>
      <c r="AL302" s="1">
        <f t="shared" si="137"/>
        <v>11.411976892675268</v>
      </c>
    </row>
    <row r="303" spans="1:38" x14ac:dyDescent="0.3">
      <c r="A303" s="1">
        <v>40</v>
      </c>
      <c r="B303" s="1">
        <v>15</v>
      </c>
      <c r="C303" s="1">
        <v>30</v>
      </c>
      <c r="D303" s="1">
        <v>35</v>
      </c>
      <c r="E303" s="1">
        <v>25</v>
      </c>
      <c r="F303" s="1">
        <f t="shared" si="138"/>
        <v>0.26166666666666666</v>
      </c>
      <c r="G303" s="1">
        <v>300</v>
      </c>
      <c r="H303" s="1">
        <f t="shared" si="139"/>
        <v>5.2359877559829888</v>
      </c>
      <c r="I303" s="1">
        <v>0.2</v>
      </c>
      <c r="J303" s="1">
        <v>0</v>
      </c>
      <c r="K303" s="1">
        <f t="shared" si="140"/>
        <v>-0.8660254037844386</v>
      </c>
      <c r="L303" s="1">
        <f t="shared" si="120"/>
        <v>-2.1666666666666665</v>
      </c>
      <c r="M303" s="1">
        <f t="shared" si="121"/>
        <v>1</v>
      </c>
      <c r="N303" s="1">
        <f t="shared" si="122"/>
        <v>-1.4761904761904758</v>
      </c>
      <c r="O303" s="1">
        <f t="shared" si="141"/>
        <v>1.5081364894141911</v>
      </c>
      <c r="P303" s="1">
        <f t="shared" si="142"/>
        <v>2.6360217721354489</v>
      </c>
      <c r="Q303" s="1">
        <f t="shared" si="123"/>
        <v>0.60145227284530689</v>
      </c>
      <c r="R303" s="1">
        <f t="shared" si="124"/>
        <v>2.1081851067789192</v>
      </c>
      <c r="S303" s="1">
        <f t="shared" si="143"/>
        <v>0.28529386291143166</v>
      </c>
      <c r="T303" s="1">
        <f t="shared" si="125"/>
        <v>-0.47421279902909541</v>
      </c>
      <c r="U303" s="1">
        <f t="shared" si="126"/>
        <v>1.8070158058105024</v>
      </c>
      <c r="V303" s="1">
        <f t="shared" si="144"/>
        <v>-0.26242869459373452</v>
      </c>
      <c r="W303" s="1">
        <f t="shared" si="145"/>
        <v>5.7058772582286338E-2</v>
      </c>
      <c r="X303" s="1">
        <f t="shared" si="127"/>
        <v>-5.2485738918746909E-2</v>
      </c>
      <c r="Y303" s="1">
        <f t="shared" si="128"/>
        <v>-1.2620286146339601</v>
      </c>
      <c r="Z303" s="2">
        <f t="shared" si="129"/>
        <v>-0.54772255750516596</v>
      </c>
      <c r="AA303" s="2">
        <f t="shared" si="146"/>
        <v>-2.5864684098526181</v>
      </c>
      <c r="AB303" s="2">
        <f t="shared" si="130"/>
        <v>-1.6531673839719661</v>
      </c>
      <c r="AC303" s="2">
        <f t="shared" si="131"/>
        <v>-0.46947647786157098</v>
      </c>
      <c r="AD303" s="2">
        <f t="shared" si="147"/>
        <v>-0.98304147505941997</v>
      </c>
      <c r="AE303" s="1">
        <f t="shared" si="148"/>
        <v>-0.10345873639410474</v>
      </c>
      <c r="AF303" s="1">
        <f t="shared" si="149"/>
        <v>-3.9321659002376809E-2</v>
      </c>
      <c r="AG303" s="1">
        <f t="shared" si="132"/>
        <v>7.5000000000000018</v>
      </c>
      <c r="AH303" s="1">
        <f t="shared" si="133"/>
        <v>-12.990381056766578</v>
      </c>
      <c r="AI303" s="1">
        <f t="shared" si="134"/>
        <v>9.3785652703132776</v>
      </c>
      <c r="AJ303" s="1">
        <f t="shared" si="135"/>
        <v>16.950744381753143</v>
      </c>
      <c r="AK303" s="1">
        <f t="shared" si="136"/>
        <v>2.5576035112589732</v>
      </c>
      <c r="AL303" s="1">
        <f t="shared" si="137"/>
        <v>11.516204118407879</v>
      </c>
    </row>
    <row r="304" spans="1:38" x14ac:dyDescent="0.3">
      <c r="A304" s="1">
        <v>40</v>
      </c>
      <c r="B304" s="1">
        <v>15</v>
      </c>
      <c r="C304" s="1">
        <v>30</v>
      </c>
      <c r="D304" s="1">
        <v>35</v>
      </c>
      <c r="E304" s="1">
        <v>25</v>
      </c>
      <c r="F304" s="1">
        <f t="shared" si="138"/>
        <v>0.26166666666666666</v>
      </c>
      <c r="G304" s="1">
        <v>301</v>
      </c>
      <c r="H304" s="1">
        <f t="shared" si="139"/>
        <v>5.2534410485029319</v>
      </c>
      <c r="I304" s="1">
        <v>0.2</v>
      </c>
      <c r="J304" s="1">
        <v>0</v>
      </c>
      <c r="K304" s="1">
        <f t="shared" si="140"/>
        <v>-0.85716730070211233</v>
      </c>
      <c r="L304" s="1">
        <f t="shared" si="120"/>
        <v>-2.1516285917566123</v>
      </c>
      <c r="M304" s="1">
        <f t="shared" si="121"/>
        <v>0.97994923345326124</v>
      </c>
      <c r="N304" s="1">
        <f t="shared" si="122"/>
        <v>-1.4590041048646998</v>
      </c>
      <c r="O304" s="1">
        <f t="shared" si="141"/>
        <v>1.5130351794755488</v>
      </c>
      <c r="P304" s="1">
        <f t="shared" si="142"/>
        <v>2.6313878524536265</v>
      </c>
      <c r="Q304" s="1">
        <f t="shared" si="123"/>
        <v>0.57922715384854406</v>
      </c>
      <c r="R304" s="1">
        <f t="shared" si="124"/>
        <v>2.0985568560589094</v>
      </c>
      <c r="S304" s="1">
        <f t="shared" si="143"/>
        <v>0.27601213289800158</v>
      </c>
      <c r="T304" s="1">
        <f t="shared" si="125"/>
        <v>-0.48313935464651914</v>
      </c>
      <c r="U304" s="1">
        <f t="shared" si="126"/>
        <v>1.7987630194790654</v>
      </c>
      <c r="V304" s="1">
        <f t="shared" si="144"/>
        <v>-0.26859533435729616</v>
      </c>
      <c r="W304" s="1">
        <f t="shared" si="145"/>
        <v>5.5202426579600318E-2</v>
      </c>
      <c r="X304" s="1">
        <f t="shared" si="127"/>
        <v>-5.3719066871459234E-2</v>
      </c>
      <c r="Y304" s="1">
        <f t="shared" si="128"/>
        <v>-1.2847351345458442</v>
      </c>
      <c r="Z304" s="2">
        <f t="shared" si="129"/>
        <v>-0.55552726444084444</v>
      </c>
      <c r="AA304" s="2">
        <f t="shared" si="146"/>
        <v>-2.6230241489712331</v>
      </c>
      <c r="AB304" s="2">
        <f t="shared" si="130"/>
        <v>-1.6898164866507859</v>
      </c>
      <c r="AC304" s="2">
        <f t="shared" si="131"/>
        <v>-0.47616622666358122</v>
      </c>
      <c r="AD304" s="2">
        <f t="shared" si="147"/>
        <v>-1.0105347362753572</v>
      </c>
      <c r="AE304" s="1">
        <f t="shared" si="148"/>
        <v>-0.10492096595884935</v>
      </c>
      <c r="AF304" s="1">
        <f t="shared" si="149"/>
        <v>-4.0421389451014297E-2</v>
      </c>
      <c r="AG304" s="1">
        <f t="shared" si="132"/>
        <v>7.7255711236508127</v>
      </c>
      <c r="AH304" s="1">
        <f t="shared" si="133"/>
        <v>-12.857509510531685</v>
      </c>
      <c r="AI304" s="1">
        <f t="shared" si="134"/>
        <v>9.4574421468970442</v>
      </c>
      <c r="AJ304" s="1">
        <f t="shared" si="135"/>
        <v>17.092459149866613</v>
      </c>
      <c r="AK304" s="1">
        <f t="shared" si="136"/>
        <v>2.6631842514494304</v>
      </c>
      <c r="AL304" s="1">
        <f t="shared" si="137"/>
        <v>11.624570449229967</v>
      </c>
    </row>
    <row r="305" spans="1:38" x14ac:dyDescent="0.3">
      <c r="A305" s="1">
        <v>40</v>
      </c>
      <c r="B305" s="1">
        <v>15</v>
      </c>
      <c r="C305" s="1">
        <v>30</v>
      </c>
      <c r="D305" s="1">
        <v>35</v>
      </c>
      <c r="E305" s="1">
        <v>25</v>
      </c>
      <c r="F305" s="1">
        <f t="shared" si="138"/>
        <v>0.26166666666666666</v>
      </c>
      <c r="G305" s="1">
        <v>302</v>
      </c>
      <c r="H305" s="1">
        <f t="shared" si="139"/>
        <v>5.270894341022875</v>
      </c>
      <c r="I305" s="1">
        <v>0.2</v>
      </c>
      <c r="J305" s="1">
        <v>0</v>
      </c>
      <c r="K305" s="1">
        <f t="shared" si="140"/>
        <v>-0.84804809615642618</v>
      </c>
      <c r="L305" s="1">
        <f t="shared" si="120"/>
        <v>-2.1367474024334618</v>
      </c>
      <c r="M305" s="1">
        <f t="shared" si="121"/>
        <v>0.96010764768906054</v>
      </c>
      <c r="N305" s="1">
        <f t="shared" si="122"/>
        <v>-1.4419970313525279</v>
      </c>
      <c r="O305" s="1">
        <f t="shared" si="141"/>
        <v>1.5177696344134193</v>
      </c>
      <c r="P305" s="1">
        <f t="shared" si="142"/>
        <v>2.6266454668245216</v>
      </c>
      <c r="Q305" s="1">
        <f t="shared" si="123"/>
        <v>0.55660826335843694</v>
      </c>
      <c r="R305" s="1">
        <f t="shared" si="124"/>
        <v>2.0887959067485902</v>
      </c>
      <c r="S305" s="1">
        <f t="shared" si="143"/>
        <v>0.26647326412318123</v>
      </c>
      <c r="T305" s="1">
        <f t="shared" si="125"/>
        <v>-0.49210502701439818</v>
      </c>
      <c r="U305" s="1">
        <f t="shared" si="126"/>
        <v>1.7903964914987918</v>
      </c>
      <c r="V305" s="1">
        <f t="shared" si="144"/>
        <v>-0.27485812743212151</v>
      </c>
      <c r="W305" s="1">
        <f t="shared" si="145"/>
        <v>5.3294652824636246E-2</v>
      </c>
      <c r="X305" s="1">
        <f t="shared" si="127"/>
        <v>-5.4971625486424307E-2</v>
      </c>
      <c r="Y305" s="1">
        <f t="shared" si="128"/>
        <v>-1.3071482592119839</v>
      </c>
      <c r="Z305" s="2">
        <f t="shared" si="129"/>
        <v>-0.56292637414419811</v>
      </c>
      <c r="AA305" s="2">
        <f t="shared" si="146"/>
        <v>-2.6585519146213041</v>
      </c>
      <c r="AB305" s="2">
        <f t="shared" si="130"/>
        <v>-1.7260348098767917</v>
      </c>
      <c r="AC305" s="2">
        <f t="shared" si="131"/>
        <v>-0.48250832069502703</v>
      </c>
      <c r="AD305" s="2">
        <f t="shared" si="147"/>
        <v>-1.0381254388057424</v>
      </c>
      <c r="AE305" s="1">
        <f t="shared" si="148"/>
        <v>-0.10634207658485219</v>
      </c>
      <c r="AF305" s="1">
        <f t="shared" si="149"/>
        <v>-4.1525017552229704E-2</v>
      </c>
      <c r="AG305" s="1">
        <f t="shared" si="132"/>
        <v>7.9487889634980702</v>
      </c>
      <c r="AH305" s="1">
        <f t="shared" si="133"/>
        <v>-12.720721442346393</v>
      </c>
      <c r="AI305" s="1">
        <f t="shared" si="134"/>
        <v>9.5388443294977741</v>
      </c>
      <c r="AJ305" s="1">
        <f t="shared" si="135"/>
        <v>17.237110988139225</v>
      </c>
      <c r="AK305" s="1">
        <f t="shared" si="136"/>
        <v>2.7705499567162084</v>
      </c>
      <c r="AL305" s="1">
        <f t="shared" si="137"/>
        <v>11.73711658125338</v>
      </c>
    </row>
    <row r="306" spans="1:38" x14ac:dyDescent="0.3">
      <c r="A306" s="1">
        <v>40</v>
      </c>
      <c r="B306" s="1">
        <v>15</v>
      </c>
      <c r="C306" s="1">
        <v>30</v>
      </c>
      <c r="D306" s="1">
        <v>35</v>
      </c>
      <c r="E306" s="1">
        <v>25</v>
      </c>
      <c r="F306" s="1">
        <f t="shared" si="138"/>
        <v>0.26166666666666666</v>
      </c>
      <c r="G306" s="1">
        <v>303</v>
      </c>
      <c r="H306" s="1">
        <f t="shared" si="139"/>
        <v>5.2883476335428181</v>
      </c>
      <c r="I306" s="1">
        <v>0.2</v>
      </c>
      <c r="J306" s="1">
        <v>0</v>
      </c>
      <c r="K306" s="1">
        <f t="shared" si="140"/>
        <v>-0.83867056794542427</v>
      </c>
      <c r="L306" s="1">
        <f t="shared" si="120"/>
        <v>-2.12202763165164</v>
      </c>
      <c r="M306" s="1">
        <f t="shared" si="121"/>
        <v>0.94048128664663122</v>
      </c>
      <c r="N306" s="1">
        <f t="shared" si="122"/>
        <v>-1.4251744361733027</v>
      </c>
      <c r="O306" s="1">
        <f t="shared" si="141"/>
        <v>1.5223353330782341</v>
      </c>
      <c r="P306" s="1">
        <f t="shared" si="142"/>
        <v>2.6217929296779485</v>
      </c>
      <c r="Q306" s="1">
        <f t="shared" si="123"/>
        <v>0.53360089447441528</v>
      </c>
      <c r="R306" s="1">
        <f t="shared" si="124"/>
        <v>2.0789094594278188</v>
      </c>
      <c r="S306" s="1">
        <f t="shared" si="143"/>
        <v>0.25667346504896804</v>
      </c>
      <c r="T306" s="1">
        <f t="shared" si="125"/>
        <v>-0.50110845381670044</v>
      </c>
      <c r="U306" s="1">
        <f t="shared" si="126"/>
        <v>1.7819223937952735</v>
      </c>
      <c r="V306" s="1">
        <f t="shared" si="144"/>
        <v>-0.28121788892803667</v>
      </c>
      <c r="W306" s="1">
        <f t="shared" si="145"/>
        <v>5.1334693009793611E-2</v>
      </c>
      <c r="X306" s="1">
        <f t="shared" si="127"/>
        <v>-5.6243577785607339E-2</v>
      </c>
      <c r="Y306" s="1">
        <f t="shared" si="128"/>
        <v>-1.3292480902957102</v>
      </c>
      <c r="Z306" s="2">
        <f t="shared" si="129"/>
        <v>-0.56990595528961763</v>
      </c>
      <c r="AA306" s="2">
        <f t="shared" si="146"/>
        <v>-2.6930227409802643</v>
      </c>
      <c r="AB306" s="2">
        <f t="shared" si="130"/>
        <v>-1.7618001174134963</v>
      </c>
      <c r="AC306" s="2">
        <f t="shared" si="131"/>
        <v>-0.48849081881967238</v>
      </c>
      <c r="AD306" s="2">
        <f t="shared" si="147"/>
        <v>-1.0657997681917513</v>
      </c>
      <c r="AE306" s="1">
        <f t="shared" si="148"/>
        <v>-0.10772090963921059</v>
      </c>
      <c r="AF306" s="1">
        <f t="shared" si="149"/>
        <v>-4.2631990727670058E-2</v>
      </c>
      <c r="AG306" s="1">
        <f t="shared" si="132"/>
        <v>8.1695855252253988</v>
      </c>
      <c r="AH306" s="1">
        <f t="shared" si="133"/>
        <v>-12.580058519181364</v>
      </c>
      <c r="AI306" s="1">
        <f t="shared" si="134"/>
        <v>9.6228463580971493</v>
      </c>
      <c r="AJ306" s="1">
        <f t="shared" si="135"/>
        <v>17.384721355725794</v>
      </c>
      <c r="AK306" s="1">
        <f t="shared" si="136"/>
        <v>2.8797337596628445</v>
      </c>
      <c r="AL306" s="1">
        <f t="shared" si="137"/>
        <v>11.85388238887468</v>
      </c>
    </row>
    <row r="307" spans="1:38" x14ac:dyDescent="0.3">
      <c r="A307" s="1">
        <v>40</v>
      </c>
      <c r="B307" s="1">
        <v>15</v>
      </c>
      <c r="C307" s="1">
        <v>30</v>
      </c>
      <c r="D307" s="1">
        <v>35</v>
      </c>
      <c r="E307" s="1">
        <v>25</v>
      </c>
      <c r="F307" s="1">
        <f t="shared" si="138"/>
        <v>0.26166666666666666</v>
      </c>
      <c r="G307" s="1">
        <v>304</v>
      </c>
      <c r="H307" s="1">
        <f t="shared" si="139"/>
        <v>5.3058009260627621</v>
      </c>
      <c r="I307" s="1">
        <v>0.2</v>
      </c>
      <c r="J307" s="1">
        <v>0</v>
      </c>
      <c r="K307" s="1">
        <f t="shared" si="140"/>
        <v>-0.82903757255504162</v>
      </c>
      <c r="L307" s="1">
        <f t="shared" si="120"/>
        <v>-2.1074737631959195</v>
      </c>
      <c r="M307" s="1">
        <f t="shared" si="121"/>
        <v>0.92107612870567079</v>
      </c>
      <c r="N307" s="1">
        <f t="shared" si="122"/>
        <v>-1.4085414436524795</v>
      </c>
      <c r="O307" s="1">
        <f t="shared" si="141"/>
        <v>1.5267276890749759</v>
      </c>
      <c r="P307" s="1">
        <f t="shared" si="142"/>
        <v>2.6168285428630647</v>
      </c>
      <c r="Q307" s="1">
        <f t="shared" si="123"/>
        <v>0.51021069527806162</v>
      </c>
      <c r="R307" s="1">
        <f t="shared" si="124"/>
        <v>2.0689049577966849</v>
      </c>
      <c r="S307" s="1">
        <f t="shared" si="143"/>
        <v>0.24660905439630201</v>
      </c>
      <c r="T307" s="1">
        <f t="shared" si="125"/>
        <v>-0.51014805839599475</v>
      </c>
      <c r="U307" s="1">
        <f t="shared" si="126"/>
        <v>1.7733471066828725</v>
      </c>
      <c r="V307" s="1">
        <f t="shared" si="144"/>
        <v>-0.28767524218665247</v>
      </c>
      <c r="W307" s="1">
        <f t="shared" si="145"/>
        <v>4.9321810879260408E-2</v>
      </c>
      <c r="X307" s="1">
        <f t="shared" si="127"/>
        <v>-5.7535048437330497E-2</v>
      </c>
      <c r="Y307" s="1">
        <f t="shared" si="128"/>
        <v>-1.3510138404464271</v>
      </c>
      <c r="Z307" s="2">
        <f t="shared" si="129"/>
        <v>-0.576452081641049</v>
      </c>
      <c r="AA307" s="2">
        <f t="shared" si="146"/>
        <v>-2.7264073749949476</v>
      </c>
      <c r="AB307" s="2">
        <f t="shared" si="130"/>
        <v>-1.7970894672063629</v>
      </c>
      <c r="AC307" s="2">
        <f t="shared" si="131"/>
        <v>-0.49410178426375617</v>
      </c>
      <c r="AD307" s="2">
        <f t="shared" si="147"/>
        <v>-1.0935424375472187</v>
      </c>
      <c r="AE307" s="1">
        <f t="shared" si="148"/>
        <v>-0.10905629499979792</v>
      </c>
      <c r="AF307" s="1">
        <f t="shared" si="149"/>
        <v>-4.3741697501888756E-2</v>
      </c>
      <c r="AG307" s="1">
        <f t="shared" si="132"/>
        <v>8.3878935520612057</v>
      </c>
      <c r="AH307" s="1">
        <f t="shared" si="133"/>
        <v>-12.435563588325625</v>
      </c>
      <c r="AI307" s="1">
        <f t="shared" si="134"/>
        <v>9.7095248088581911</v>
      </c>
      <c r="AJ307" s="1">
        <f t="shared" si="135"/>
        <v>17.53531045333451</v>
      </c>
      <c r="AK307" s="1">
        <f t="shared" si="136"/>
        <v>2.9907705926395254</v>
      </c>
      <c r="AL307" s="1">
        <f t="shared" si="137"/>
        <v>11.974906783235909</v>
      </c>
    </row>
    <row r="308" spans="1:38" x14ac:dyDescent="0.3">
      <c r="A308" s="1">
        <v>40</v>
      </c>
      <c r="B308" s="1">
        <v>15</v>
      </c>
      <c r="C308" s="1">
        <v>30</v>
      </c>
      <c r="D308" s="1">
        <v>35</v>
      </c>
      <c r="E308" s="1">
        <v>25</v>
      </c>
      <c r="F308" s="1">
        <f t="shared" si="138"/>
        <v>0.26166666666666666</v>
      </c>
      <c r="G308" s="1">
        <v>305</v>
      </c>
      <c r="H308" s="1">
        <f t="shared" si="139"/>
        <v>5.3232542185827052</v>
      </c>
      <c r="I308" s="1">
        <v>0.2</v>
      </c>
      <c r="J308" s="1">
        <v>0</v>
      </c>
      <c r="K308" s="1">
        <f t="shared" si="140"/>
        <v>-0.8191520442889918</v>
      </c>
      <c r="L308" s="1">
        <f t="shared" si="120"/>
        <v>-2.0930902303156205</v>
      </c>
      <c r="M308" s="1">
        <f t="shared" si="121"/>
        <v>0.90189808486527201</v>
      </c>
      <c r="N308" s="1">
        <f t="shared" si="122"/>
        <v>-1.392103120360709</v>
      </c>
      <c r="O308" s="1">
        <f t="shared" si="141"/>
        <v>1.5309420528899729</v>
      </c>
      <c r="P308" s="1">
        <f t="shared" si="142"/>
        <v>2.6117505991659926</v>
      </c>
      <c r="Q308" s="1">
        <f t="shared" si="123"/>
        <v>0.48644368475581679</v>
      </c>
      <c r="R308" s="1">
        <f t="shared" si="124"/>
        <v>2.0587900884796118</v>
      </c>
      <c r="S308" s="1">
        <f t="shared" si="143"/>
        <v>0.23627648465854464</v>
      </c>
      <c r="T308" s="1">
        <f t="shared" si="125"/>
        <v>-0.51922203511100506</v>
      </c>
      <c r="U308" s="1">
        <f t="shared" si="126"/>
        <v>1.7646772186968103</v>
      </c>
      <c r="V308" s="1">
        <f t="shared" si="144"/>
        <v>-0.29423059900690696</v>
      </c>
      <c r="W308" s="1">
        <f t="shared" si="145"/>
        <v>4.7255296931708934E-2</v>
      </c>
      <c r="X308" s="1">
        <f t="shared" si="127"/>
        <v>-5.8846119801381394E-2</v>
      </c>
      <c r="Y308" s="1">
        <f t="shared" si="128"/>
        <v>-1.3724237866267794</v>
      </c>
      <c r="Z308" s="2">
        <f t="shared" si="129"/>
        <v>-0.58255084456557182</v>
      </c>
      <c r="AA308" s="2">
        <f t="shared" si="146"/>
        <v>-2.7586761998370797</v>
      </c>
      <c r="AB308" s="2">
        <f t="shared" si="130"/>
        <v>-1.8318791729384349</v>
      </c>
      <c r="AC308" s="2">
        <f t="shared" si="131"/>
        <v>-0.49932929534191883</v>
      </c>
      <c r="AD308" s="2">
        <f t="shared" si="147"/>
        <v>-1.1213365875884649</v>
      </c>
      <c r="AE308" s="1">
        <f t="shared" si="148"/>
        <v>-0.1103470479934832</v>
      </c>
      <c r="AF308" s="1">
        <f t="shared" si="149"/>
        <v>-4.4853463503538603E-2</v>
      </c>
      <c r="AG308" s="1">
        <f t="shared" si="132"/>
        <v>8.6036465452656898</v>
      </c>
      <c r="AH308" s="1">
        <f t="shared" si="133"/>
        <v>-12.287280664334878</v>
      </c>
      <c r="AI308" s="1">
        <f t="shared" si="134"/>
        <v>9.7989582722496209</v>
      </c>
      <c r="AJ308" s="1">
        <f t="shared" si="135"/>
        <v>17.688897041892702</v>
      </c>
      <c r="AK308" s="1">
        <f t="shared" si="136"/>
        <v>3.1036972160344725</v>
      </c>
      <c r="AL308" s="1">
        <f t="shared" si="137"/>
        <v>12.10022755966966</v>
      </c>
    </row>
    <row r="309" spans="1:38" x14ac:dyDescent="0.3">
      <c r="A309" s="1">
        <v>40</v>
      </c>
      <c r="B309" s="1">
        <v>15</v>
      </c>
      <c r="C309" s="1">
        <v>30</v>
      </c>
      <c r="D309" s="1">
        <v>35</v>
      </c>
      <c r="E309" s="1">
        <v>25</v>
      </c>
      <c r="F309" s="1">
        <f t="shared" si="138"/>
        <v>0.26166666666666666</v>
      </c>
      <c r="G309" s="1">
        <v>306</v>
      </c>
      <c r="H309" s="1">
        <f t="shared" si="139"/>
        <v>5.3407075111026483</v>
      </c>
      <c r="I309" s="1">
        <v>0.2</v>
      </c>
      <c r="J309" s="1">
        <v>0</v>
      </c>
      <c r="K309" s="1">
        <f t="shared" si="140"/>
        <v>-0.80901699437494756</v>
      </c>
      <c r="L309" s="1">
        <f t="shared" si="120"/>
        <v>-2.0788814143741936</v>
      </c>
      <c r="M309" s="1">
        <f t="shared" si="121"/>
        <v>0.88295299694336959</v>
      </c>
      <c r="N309" s="1">
        <f t="shared" si="122"/>
        <v>-1.375864473570507</v>
      </c>
      <c r="O309" s="1">
        <f t="shared" si="141"/>
        <v>1.5349737144450275</v>
      </c>
      <c r="P309" s="1">
        <f t="shared" si="142"/>
        <v>2.606557386184269</v>
      </c>
      <c r="Q309" s="1">
        <f t="shared" si="123"/>
        <v>0.46230626954030241</v>
      </c>
      <c r="R309" s="1">
        <f t="shared" si="124"/>
        <v>2.0485727805979077</v>
      </c>
      <c r="S309" s="1">
        <f t="shared" si="143"/>
        <v>0.2256723675716179</v>
      </c>
      <c r="T309" s="1">
        <f t="shared" si="125"/>
        <v>-0.52832833396539503</v>
      </c>
      <c r="U309" s="1">
        <f t="shared" si="126"/>
        <v>1.7559195262267784</v>
      </c>
      <c r="V309" s="1">
        <f t="shared" si="144"/>
        <v>-0.30088413852353335</v>
      </c>
      <c r="W309" s="1">
        <f t="shared" si="145"/>
        <v>4.5134473514323585E-2</v>
      </c>
      <c r="X309" s="1">
        <f t="shared" si="127"/>
        <v>-6.017682770470667E-2</v>
      </c>
      <c r="Y309" s="1">
        <f t="shared" si="128"/>
        <v>-1.3934552230288482</v>
      </c>
      <c r="Z309" s="2">
        <f t="shared" si="129"/>
        <v>-0.58818836707355937</v>
      </c>
      <c r="AA309" s="2">
        <f t="shared" si="146"/>
        <v>-2.7897991538220919</v>
      </c>
      <c r="AB309" s="2">
        <f t="shared" si="130"/>
        <v>-1.8661447652161245</v>
      </c>
      <c r="AC309" s="2">
        <f t="shared" si="131"/>
        <v>-0.50416145749162233</v>
      </c>
      <c r="AD309" s="2">
        <f t="shared" si="147"/>
        <v>-1.1491636836947245</v>
      </c>
      <c r="AE309" s="1">
        <f t="shared" si="148"/>
        <v>-0.11159196615288369</v>
      </c>
      <c r="AF309" s="1">
        <f t="shared" si="149"/>
        <v>-4.5966547347788989E-2</v>
      </c>
      <c r="AG309" s="1">
        <f t="shared" si="132"/>
        <v>8.8167787843870933</v>
      </c>
      <c r="AH309" s="1">
        <f t="shared" si="133"/>
        <v>-12.135254915624213</v>
      </c>
      <c r="AI309" s="1">
        <f t="shared" si="134"/>
        <v>9.8912273210824715</v>
      </c>
      <c r="AJ309" s="1">
        <f t="shared" si="135"/>
        <v>17.845498249398062</v>
      </c>
      <c r="AK309" s="1">
        <f t="shared" si="136"/>
        <v>3.2185522410235841</v>
      </c>
      <c r="AL309" s="1">
        <f t="shared" si="137"/>
        <v>12.229881233578407</v>
      </c>
    </row>
    <row r="310" spans="1:38" x14ac:dyDescent="0.3">
      <c r="A310" s="1">
        <v>40</v>
      </c>
      <c r="B310" s="1">
        <v>15</v>
      </c>
      <c r="C310" s="1">
        <v>30</v>
      </c>
      <c r="D310" s="1">
        <v>35</v>
      </c>
      <c r="E310" s="1">
        <v>25</v>
      </c>
      <c r="F310" s="1">
        <f t="shared" si="138"/>
        <v>0.26166666666666666</v>
      </c>
      <c r="G310" s="1">
        <v>307</v>
      </c>
      <c r="H310" s="1">
        <f t="shared" si="139"/>
        <v>5.3581608036225914</v>
      </c>
      <c r="I310" s="1">
        <v>0.2</v>
      </c>
      <c r="J310" s="1">
        <v>0</v>
      </c>
      <c r="K310" s="1">
        <f t="shared" si="140"/>
        <v>-0.79863551004729305</v>
      </c>
      <c r="L310" s="1">
        <f t="shared" si="120"/>
        <v>-2.0648516435146185</v>
      </c>
      <c r="M310" s="1">
        <f t="shared" si="121"/>
        <v>0.86424663579726957</v>
      </c>
      <c r="N310" s="1">
        <f t="shared" si="122"/>
        <v>-1.3598304497309925</v>
      </c>
      <c r="O310" s="1">
        <f t="shared" si="141"/>
        <v>1.5388179061138008</v>
      </c>
      <c r="P310" s="1">
        <f t="shared" si="142"/>
        <v>2.6012471905819523</v>
      </c>
      <c r="Q310" s="1">
        <f t="shared" si="123"/>
        <v>0.43780526147459109</v>
      </c>
      <c r="R310" s="1">
        <f t="shared" si="124"/>
        <v>2.038261205083054</v>
      </c>
      <c r="S310" s="1">
        <f t="shared" si="143"/>
        <v>0.21479350162912592</v>
      </c>
      <c r="T310" s="1">
        <f t="shared" si="125"/>
        <v>-0.53746464450439979</v>
      </c>
      <c r="U310" s="1">
        <f t="shared" si="126"/>
        <v>1.7470810329283322</v>
      </c>
      <c r="V310" s="1">
        <f t="shared" si="144"/>
        <v>-0.30763578470286523</v>
      </c>
      <c r="W310" s="1">
        <f t="shared" si="145"/>
        <v>4.2958700325825189E-2</v>
      </c>
      <c r="X310" s="1">
        <f t="shared" si="127"/>
        <v>-6.152715694057305E-2</v>
      </c>
      <c r="Y310" s="1">
        <f t="shared" si="128"/>
        <v>-1.4140844139181303</v>
      </c>
      <c r="Z310" s="2">
        <f t="shared" si="129"/>
        <v>-0.59335081950959057</v>
      </c>
      <c r="AA310" s="2">
        <f t="shared" si="146"/>
        <v>-2.8197456451499403</v>
      </c>
      <c r="AB310" s="2">
        <f t="shared" si="130"/>
        <v>-1.8998609526750236</v>
      </c>
      <c r="AC310" s="2">
        <f t="shared" si="131"/>
        <v>-0.50858641672250626</v>
      </c>
      <c r="AD310" s="2">
        <f t="shared" si="147"/>
        <v>-1.177003410440564</v>
      </c>
      <c r="AE310" s="1">
        <f t="shared" si="148"/>
        <v>-0.11278982580599764</v>
      </c>
      <c r="AF310" s="1">
        <f t="shared" si="149"/>
        <v>-4.708013641762257E-2</v>
      </c>
      <c r="AG310" s="1">
        <f t="shared" si="132"/>
        <v>9.0272253472807193</v>
      </c>
      <c r="AH310" s="1">
        <f t="shared" si="133"/>
        <v>-11.979532650709396</v>
      </c>
      <c r="AI310" s="1">
        <f t="shared" si="134"/>
        <v>9.9864144673086273</v>
      </c>
      <c r="AJ310" s="1">
        <f t="shared" si="135"/>
        <v>18.005129365595213</v>
      </c>
      <c r="AK310" s="1">
        <f t="shared" si="136"/>
        <v>3.3353761459278317</v>
      </c>
      <c r="AL310" s="1">
        <f t="shared" si="137"/>
        <v>12.363902864210401</v>
      </c>
    </row>
    <row r="311" spans="1:38" x14ac:dyDescent="0.3">
      <c r="A311" s="1">
        <v>40</v>
      </c>
      <c r="B311" s="1">
        <v>15</v>
      </c>
      <c r="C311" s="1">
        <v>30</v>
      </c>
      <c r="D311" s="1">
        <v>35</v>
      </c>
      <c r="E311" s="1">
        <v>25</v>
      </c>
      <c r="F311" s="1">
        <f t="shared" si="138"/>
        <v>0.26166666666666666</v>
      </c>
      <c r="G311" s="1">
        <v>308</v>
      </c>
      <c r="H311" s="1">
        <f t="shared" si="139"/>
        <v>5.3756140961425354</v>
      </c>
      <c r="I311" s="1">
        <v>0.2</v>
      </c>
      <c r="J311" s="1">
        <v>0</v>
      </c>
      <c r="K311" s="1">
        <f t="shared" si="140"/>
        <v>-0.78801075360672179</v>
      </c>
      <c r="L311" s="1">
        <f t="shared" si="120"/>
        <v>-2.0510051913410079</v>
      </c>
      <c r="M311" s="1">
        <f t="shared" si="121"/>
        <v>0.84578469956578872</v>
      </c>
      <c r="N311" s="1">
        <f t="shared" si="122"/>
        <v>-1.344005932961152</v>
      </c>
      <c r="O311" s="1">
        <f t="shared" si="141"/>
        <v>1.5424698062368807</v>
      </c>
      <c r="P311" s="1">
        <f t="shared" si="142"/>
        <v>2.5958183027497812</v>
      </c>
      <c r="Q311" s="1">
        <f t="shared" si="123"/>
        <v>0.41294789599728066</v>
      </c>
      <c r="R311" s="1">
        <f t="shared" si="124"/>
        <v>2.0278637737007896</v>
      </c>
      <c r="S311" s="1">
        <f t="shared" si="143"/>
        <v>0.20363690172523932</v>
      </c>
      <c r="T311" s="1">
        <f t="shared" si="125"/>
        <v>-0.54662837898144168</v>
      </c>
      <c r="U311" s="1">
        <f t="shared" si="126"/>
        <v>1.7381689488863914</v>
      </c>
      <c r="V311" s="1">
        <f t="shared" si="144"/>
        <v>-0.31448518242812651</v>
      </c>
      <c r="W311" s="1">
        <f t="shared" si="145"/>
        <v>4.0727380345047866E-2</v>
      </c>
      <c r="X311" s="1">
        <f t="shared" si="127"/>
        <v>-6.2897036485625307E-2</v>
      </c>
      <c r="Y311" s="1">
        <f t="shared" si="128"/>
        <v>-1.4342865468025936</v>
      </c>
      <c r="Z311" s="2">
        <f t="shared" si="129"/>
        <v>-0.59802443702267705</v>
      </c>
      <c r="AA311" s="2">
        <f t="shared" si="146"/>
        <v>-2.8484844629248167</v>
      </c>
      <c r="AB311" s="2">
        <f t="shared" si="130"/>
        <v>-1.9330015833458329</v>
      </c>
      <c r="AC311" s="2">
        <f t="shared" si="131"/>
        <v>-0.51259237459086582</v>
      </c>
      <c r="AD311" s="2">
        <f t="shared" si="147"/>
        <v>-1.2048335641492278</v>
      </c>
      <c r="AE311" s="1">
        <f t="shared" si="148"/>
        <v>-0.11393937851699269</v>
      </c>
      <c r="AF311" s="1">
        <f t="shared" si="149"/>
        <v>-4.8193342565969119E-2</v>
      </c>
      <c r="AG311" s="1">
        <f t="shared" si="132"/>
        <v>9.2349221298848772</v>
      </c>
      <c r="AH311" s="1">
        <f t="shared" si="133"/>
        <v>-11.820161304100827</v>
      </c>
      <c r="AI311" s="1">
        <f t="shared" si="134"/>
        <v>10.084604106350255</v>
      </c>
      <c r="AJ311" s="1">
        <f t="shared" si="135"/>
        <v>18.167803624164481</v>
      </c>
      <c r="AK311" s="1">
        <f t="shared" si="136"/>
        <v>3.4542112852530114</v>
      </c>
      <c r="AL311" s="1">
        <f t="shared" si="137"/>
        <v>12.502325865815729</v>
      </c>
    </row>
    <row r="312" spans="1:38" x14ac:dyDescent="0.3">
      <c r="A312" s="1">
        <v>40</v>
      </c>
      <c r="B312" s="1">
        <v>15</v>
      </c>
      <c r="C312" s="1">
        <v>30</v>
      </c>
      <c r="D312" s="1">
        <v>35</v>
      </c>
      <c r="E312" s="1">
        <v>25</v>
      </c>
      <c r="F312" s="1">
        <f t="shared" si="138"/>
        <v>0.26166666666666666</v>
      </c>
      <c r="G312" s="1">
        <v>309</v>
      </c>
      <c r="H312" s="1">
        <f t="shared" si="139"/>
        <v>5.3930673886624785</v>
      </c>
      <c r="I312" s="1">
        <v>0.2</v>
      </c>
      <c r="J312" s="1">
        <v>0</v>
      </c>
      <c r="K312" s="1">
        <f t="shared" si="140"/>
        <v>-0.77714596145697079</v>
      </c>
      <c r="L312" s="1">
        <f t="shared" si="120"/>
        <v>-2.0373462756168292</v>
      </c>
      <c r="M312" s="1">
        <f t="shared" si="121"/>
        <v>0.82757281193355015</v>
      </c>
      <c r="N312" s="1">
        <f t="shared" si="122"/>
        <v>-1.3283957435620903</v>
      </c>
      <c r="O312" s="1">
        <f t="shared" si="141"/>
        <v>1.5459245431733362</v>
      </c>
      <c r="P312" s="1">
        <f t="shared" si="142"/>
        <v>2.5902690218951712</v>
      </c>
      <c r="Q312" s="1">
        <f t="shared" si="123"/>
        <v>0.38774185133878702</v>
      </c>
      <c r="R312" s="1">
        <f t="shared" si="124"/>
        <v>2.0173891377538049</v>
      </c>
      <c r="S312" s="1">
        <f t="shared" si="143"/>
        <v>0.19219983100062954</v>
      </c>
      <c r="T312" s="1">
        <f t="shared" si="125"/>
        <v>-0.55581665480329168</v>
      </c>
      <c r="U312" s="1">
        <f t="shared" si="126"/>
        <v>1.7291906895032616</v>
      </c>
      <c r="V312" s="1">
        <f t="shared" si="144"/>
        <v>-0.32143167215581014</v>
      </c>
      <c r="W312" s="1">
        <f t="shared" si="145"/>
        <v>3.8439966200125908E-2</v>
      </c>
      <c r="X312" s="1">
        <f t="shared" si="127"/>
        <v>-6.4286334431162037E-2</v>
      </c>
      <c r="Y312" s="1">
        <f t="shared" si="128"/>
        <v>-1.4540356863882593</v>
      </c>
      <c r="Z312" s="2">
        <f t="shared" si="129"/>
        <v>-0.60219553894804878</v>
      </c>
      <c r="AA312" s="2">
        <f t="shared" si="146"/>
        <v>-2.8759836850205494</v>
      </c>
      <c r="AB312" s="2">
        <f t="shared" si="130"/>
        <v>-1.9655396066754651</v>
      </c>
      <c r="AC312" s="2">
        <f t="shared" si="131"/>
        <v>-0.51616760481261337</v>
      </c>
      <c r="AD312" s="2">
        <f t="shared" si="147"/>
        <v>-1.2326299441360846</v>
      </c>
      <c r="AE312" s="1">
        <f t="shared" si="148"/>
        <v>-0.115039347400822</v>
      </c>
      <c r="AF312" s="1">
        <f t="shared" si="149"/>
        <v>-4.9305197765443391E-2</v>
      </c>
      <c r="AG312" s="1">
        <f t="shared" si="132"/>
        <v>9.4398058657475623</v>
      </c>
      <c r="AH312" s="1">
        <f t="shared" si="133"/>
        <v>-11.657189421854563</v>
      </c>
      <c r="AI312" s="1">
        <f t="shared" si="134"/>
        <v>10.18588244764808</v>
      </c>
      <c r="AJ312" s="1">
        <f t="shared" si="135"/>
        <v>18.333531972168952</v>
      </c>
      <c r="AK312" s="1">
        <f t="shared" si="136"/>
        <v>3.5751018904082388</v>
      </c>
      <c r="AL312" s="1">
        <f t="shared" si="137"/>
        <v>12.645181805695211</v>
      </c>
    </row>
    <row r="313" spans="1:38" x14ac:dyDescent="0.3">
      <c r="A313" s="1">
        <v>40</v>
      </c>
      <c r="B313" s="1">
        <v>15</v>
      </c>
      <c r="C313" s="1">
        <v>30</v>
      </c>
      <c r="D313" s="1">
        <v>35</v>
      </c>
      <c r="E313" s="1">
        <v>25</v>
      </c>
      <c r="F313" s="1">
        <f t="shared" si="138"/>
        <v>0.26166666666666666</v>
      </c>
      <c r="G313" s="1">
        <v>310</v>
      </c>
      <c r="H313" s="1">
        <f t="shared" si="139"/>
        <v>5.4105206811824216</v>
      </c>
      <c r="I313" s="1">
        <v>0.2</v>
      </c>
      <c r="J313" s="1">
        <v>0</v>
      </c>
      <c r="K313" s="1">
        <f t="shared" si="140"/>
        <v>-0.76604444311897812</v>
      </c>
      <c r="L313" s="1">
        <f t="shared" si="120"/>
        <v>-2.0238790569801273</v>
      </c>
      <c r="M313" s="1">
        <f t="shared" si="121"/>
        <v>0.80961652041794774</v>
      </c>
      <c r="N313" s="1">
        <f t="shared" si="122"/>
        <v>-1.3130046365487169</v>
      </c>
      <c r="O313" s="1">
        <f t="shared" si="141"/>
        <v>1.5491771999278021</v>
      </c>
      <c r="P313" s="1">
        <f t="shared" si="142"/>
        <v>2.5845976615870696</v>
      </c>
      <c r="Q313" s="1">
        <f t="shared" si="123"/>
        <v>0.36219526851057893</v>
      </c>
      <c r="R313" s="1">
        <f t="shared" si="124"/>
        <v>2.006846186428489</v>
      </c>
      <c r="S313" s="1">
        <f t="shared" si="143"/>
        <v>0.18047983495694039</v>
      </c>
      <c r="T313" s="1">
        <f t="shared" si="125"/>
        <v>-0.56502627626976443</v>
      </c>
      <c r="U313" s="1">
        <f t="shared" si="126"/>
        <v>1.7201538740815621</v>
      </c>
      <c r="V313" s="1">
        <f t="shared" si="144"/>
        <v>-0.32847426313616718</v>
      </c>
      <c r="W313" s="1">
        <f t="shared" si="145"/>
        <v>3.6095966991388083E-2</v>
      </c>
      <c r="X313" s="1">
        <f t="shared" si="127"/>
        <v>-6.5694852627233444E-2</v>
      </c>
      <c r="Y313" s="1">
        <f t="shared" si="128"/>
        <v>-1.4733047298527953</v>
      </c>
      <c r="Z313" s="2">
        <f t="shared" si="129"/>
        <v>-0.60585055023561851</v>
      </c>
      <c r="AA313" s="2">
        <f t="shared" si="146"/>
        <v>-2.9022105834807337</v>
      </c>
      <c r="AB313" s="2">
        <f t="shared" si="130"/>
        <v>-1.9974470366584409</v>
      </c>
      <c r="AC313" s="2">
        <f t="shared" si="131"/>
        <v>-0.51930047163053028</v>
      </c>
      <c r="AD313" s="2">
        <f t="shared" si="147"/>
        <v>-1.2603662434450009</v>
      </c>
      <c r="AE313" s="1">
        <f t="shared" si="148"/>
        <v>-0.11608842333922938</v>
      </c>
      <c r="AF313" s="1">
        <f t="shared" si="149"/>
        <v>-5.0414649737800049E-2</v>
      </c>
      <c r="AG313" s="1">
        <f t="shared" si="132"/>
        <v>9.6418141452980883</v>
      </c>
      <c r="AH313" s="1">
        <f t="shared" si="133"/>
        <v>-11.490666646784671</v>
      </c>
      <c r="AI313" s="1">
        <f t="shared" si="134"/>
        <v>10.290337430035553</v>
      </c>
      <c r="AJ313" s="1">
        <f t="shared" si="135"/>
        <v>18.502322826576492</v>
      </c>
      <c r="AK313" s="1">
        <f t="shared" si="136"/>
        <v>3.6980940610193205</v>
      </c>
      <c r="AL313" s="1">
        <f t="shared" si="137"/>
        <v>12.79250018869503</v>
      </c>
    </row>
    <row r="314" spans="1:38" x14ac:dyDescent="0.3">
      <c r="A314" s="1">
        <v>40</v>
      </c>
      <c r="B314" s="1">
        <v>15</v>
      </c>
      <c r="C314" s="1">
        <v>30</v>
      </c>
      <c r="D314" s="1">
        <v>35</v>
      </c>
      <c r="E314" s="1">
        <v>25</v>
      </c>
      <c r="F314" s="1">
        <f t="shared" si="138"/>
        <v>0.26166666666666666</v>
      </c>
      <c r="G314" s="1">
        <v>311</v>
      </c>
      <c r="H314" s="1">
        <f t="shared" si="139"/>
        <v>5.4279739737023647</v>
      </c>
      <c r="I314" s="1">
        <v>0.2</v>
      </c>
      <c r="J314" s="1">
        <v>0</v>
      </c>
      <c r="K314" s="1">
        <f t="shared" si="140"/>
        <v>-0.75470958022277224</v>
      </c>
      <c r="L314" s="1">
        <f t="shared" si="120"/>
        <v>-2.0106076376761592</v>
      </c>
      <c r="M314" s="1">
        <f t="shared" si="121"/>
        <v>0.79192129467932404</v>
      </c>
      <c r="N314" s="1">
        <f t="shared" si="122"/>
        <v>-1.297837300201325</v>
      </c>
      <c r="O314" s="1">
        <f t="shared" si="141"/>
        <v>1.5522228193931626</v>
      </c>
      <c r="P314" s="1">
        <f t="shared" si="142"/>
        <v>2.5788025557806988</v>
      </c>
      <c r="Q314" s="1">
        <f t="shared" si="123"/>
        <v>0.33631677205918309</v>
      </c>
      <c r="R314" s="1">
        <f t="shared" si="124"/>
        <v>1.9962440447488283</v>
      </c>
      <c r="S314" s="1">
        <f t="shared" si="143"/>
        <v>0.16847477789295004</v>
      </c>
      <c r="T314" s="1">
        <f t="shared" si="125"/>
        <v>-0.57425371563243988</v>
      </c>
      <c r="U314" s="1">
        <f t="shared" si="126"/>
        <v>1.7110663240704245</v>
      </c>
      <c r="V314" s="1">
        <f t="shared" si="144"/>
        <v>-0.33561160520438399</v>
      </c>
      <c r="W314" s="1">
        <f t="shared" si="145"/>
        <v>3.3694955578590008E-2</v>
      </c>
      <c r="X314" s="1">
        <f t="shared" si="127"/>
        <v>-6.7122321040876801E-2</v>
      </c>
      <c r="Y314" s="1">
        <f t="shared" si="128"/>
        <v>-1.4920653640443282</v>
      </c>
      <c r="Z314" s="2">
        <f t="shared" si="129"/>
        <v>-0.60897602506200943</v>
      </c>
      <c r="AA314" s="2">
        <f t="shared" si="146"/>
        <v>-2.9271315282774735</v>
      </c>
      <c r="AB314" s="2">
        <f t="shared" si="130"/>
        <v>-2.0286949165985755</v>
      </c>
      <c r="AC314" s="2">
        <f t="shared" si="131"/>
        <v>-0.52197945005315127</v>
      </c>
      <c r="AD314" s="2">
        <f t="shared" si="147"/>
        <v>-1.2880139400276731</v>
      </c>
      <c r="AE314" s="1">
        <f t="shared" si="148"/>
        <v>-0.11708526113109896</v>
      </c>
      <c r="AF314" s="1">
        <f t="shared" si="149"/>
        <v>-5.1520557601106937E-2</v>
      </c>
      <c r="AG314" s="1">
        <f t="shared" si="132"/>
        <v>9.840885434857606</v>
      </c>
      <c r="AH314" s="1">
        <f t="shared" si="133"/>
        <v>-11.320643703341583</v>
      </c>
      <c r="AI314" s="1">
        <f t="shared" si="134"/>
        <v>10.398058620467182</v>
      </c>
      <c r="AJ314" s="1">
        <f t="shared" si="135"/>
        <v>18.674181817758516</v>
      </c>
      <c r="AK314" s="1">
        <f t="shared" si="136"/>
        <v>3.8232357456714361</v>
      </c>
      <c r="AL314" s="1">
        <f t="shared" si="137"/>
        <v>12.944308227751081</v>
      </c>
    </row>
    <row r="315" spans="1:38" x14ac:dyDescent="0.3">
      <c r="A315" s="1">
        <v>40</v>
      </c>
      <c r="B315" s="1">
        <v>15</v>
      </c>
      <c r="C315" s="1">
        <v>30</v>
      </c>
      <c r="D315" s="1">
        <v>35</v>
      </c>
      <c r="E315" s="1">
        <v>25</v>
      </c>
      <c r="F315" s="1">
        <f t="shared" si="138"/>
        <v>0.26166666666666666</v>
      </c>
      <c r="G315" s="1">
        <v>312</v>
      </c>
      <c r="H315" s="1">
        <f t="shared" si="139"/>
        <v>5.4454272662223078</v>
      </c>
      <c r="I315" s="1">
        <v>0.2</v>
      </c>
      <c r="J315" s="1">
        <v>0</v>
      </c>
      <c r="K315" s="1">
        <f t="shared" si="140"/>
        <v>-0.74314482547739458</v>
      </c>
      <c r="L315" s="1">
        <f t="shared" si="120"/>
        <v>-1.9975360603078087</v>
      </c>
      <c r="M315" s="1">
        <f t="shared" si="121"/>
        <v>0.77449252485485642</v>
      </c>
      <c r="N315" s="1">
        <f t="shared" si="122"/>
        <v>-1.2828983546374957</v>
      </c>
      <c r="O315" s="1">
        <f t="shared" si="141"/>
        <v>1.555056410249716</v>
      </c>
      <c r="P315" s="1">
        <f t="shared" si="142"/>
        <v>2.572882065346954</v>
      </c>
      <c r="Q315" s="1">
        <f t="shared" si="123"/>
        <v>0.31011549154546225</v>
      </c>
      <c r="R315" s="1">
        <f t="shared" si="124"/>
        <v>1.9855920710981445</v>
      </c>
      <c r="S315" s="1">
        <f t="shared" si="143"/>
        <v>0.15618288170034386</v>
      </c>
      <c r="T315" s="1">
        <f t="shared" si="125"/>
        <v>-0.58349509350662609</v>
      </c>
      <c r="U315" s="1">
        <f t="shared" si="126"/>
        <v>1.701936060941267</v>
      </c>
      <c r="V315" s="1">
        <f t="shared" si="144"/>
        <v>-0.34284195916497606</v>
      </c>
      <c r="W315" s="1">
        <f t="shared" si="145"/>
        <v>3.1236576340068774E-2</v>
      </c>
      <c r="X315" s="1">
        <f t="shared" si="127"/>
        <v>-6.8568391832995221E-2</v>
      </c>
      <c r="Y315" s="1">
        <f t="shared" si="128"/>
        <v>-1.5102880252941331</v>
      </c>
      <c r="Z315" s="2">
        <f t="shared" si="129"/>
        <v>-0.61155867276356535</v>
      </c>
      <c r="AA315" s="2">
        <f t="shared" si="146"/>
        <v>-2.9507118904004561</v>
      </c>
      <c r="AB315" s="2">
        <f t="shared" si="130"/>
        <v>-2.0592532860908088</v>
      </c>
      <c r="AC315" s="2">
        <f t="shared" si="131"/>
        <v>-0.52419314808305628</v>
      </c>
      <c r="AD315" s="2">
        <f t="shared" si="147"/>
        <v>-1.3155421894769559</v>
      </c>
      <c r="AE315" s="1">
        <f t="shared" si="148"/>
        <v>-0.11802847561601827</v>
      </c>
      <c r="AF315" s="1">
        <f t="shared" si="149"/>
        <v>-5.2621687579078244E-2</v>
      </c>
      <c r="AG315" s="1">
        <f t="shared" si="132"/>
        <v>10.036959095382867</v>
      </c>
      <c r="AH315" s="1">
        <f t="shared" si="133"/>
        <v>-11.147172382160919</v>
      </c>
      <c r="AI315" s="1">
        <f t="shared" si="134"/>
        <v>10.509137094553815</v>
      </c>
      <c r="AJ315" s="1">
        <f t="shared" si="135"/>
        <v>18.849111519967678</v>
      </c>
      <c r="AK315" s="1">
        <f t="shared" si="136"/>
        <v>3.9505767108330136</v>
      </c>
      <c r="AL315" s="1">
        <f t="shared" si="137"/>
        <v>13.100630600151545</v>
      </c>
    </row>
    <row r="316" spans="1:38" x14ac:dyDescent="0.3">
      <c r="A316" s="1">
        <v>40</v>
      </c>
      <c r="B316" s="1">
        <v>15</v>
      </c>
      <c r="C316" s="1">
        <v>30</v>
      </c>
      <c r="D316" s="1">
        <v>35</v>
      </c>
      <c r="E316" s="1">
        <v>25</v>
      </c>
      <c r="F316" s="1">
        <f t="shared" si="138"/>
        <v>0.26166666666666666</v>
      </c>
      <c r="G316" s="1">
        <v>313</v>
      </c>
      <c r="H316" s="1">
        <f t="shared" si="139"/>
        <v>5.4628805587422518</v>
      </c>
      <c r="I316" s="1">
        <v>0.2</v>
      </c>
      <c r="J316" s="1">
        <v>0</v>
      </c>
      <c r="K316" s="1">
        <f t="shared" si="140"/>
        <v>-0.73135370161917035</v>
      </c>
      <c r="L316" s="1">
        <f t="shared" si="120"/>
        <v>-1.9846683066041679</v>
      </c>
      <c r="M316" s="1">
        <f t="shared" si="121"/>
        <v>0.7573355199166687</v>
      </c>
      <c r="N316" s="1">
        <f t="shared" si="122"/>
        <v>-1.2681923504047634</v>
      </c>
      <c r="O316" s="1">
        <f t="shared" si="141"/>
        <v>1.557672953562204</v>
      </c>
      <c r="P316" s="1">
        <f t="shared" si="142"/>
        <v>2.5668345851306866</v>
      </c>
      <c r="Q316" s="1">
        <f t="shared" si="123"/>
        <v>0.28360108369691017</v>
      </c>
      <c r="R316" s="1">
        <f t="shared" si="124"/>
        <v>1.974899854266962</v>
      </c>
      <c r="S316" s="1">
        <f t="shared" si="143"/>
        <v>0.14360276703862357</v>
      </c>
      <c r="T316" s="1">
        <f t="shared" si="125"/>
        <v>-0.59274615868170011</v>
      </c>
      <c r="U316" s="1">
        <f t="shared" si="126"/>
        <v>1.6927713036573957</v>
      </c>
      <c r="V316" s="1">
        <f t="shared" si="144"/>
        <v>-0.35016316581041684</v>
      </c>
      <c r="W316" s="1">
        <f t="shared" si="145"/>
        <v>2.8720553407724714E-2</v>
      </c>
      <c r="X316" s="1">
        <f t="shared" si="127"/>
        <v>-7.0032633162083371E-2</v>
      </c>
      <c r="Y316" s="1">
        <f t="shared" si="128"/>
        <v>-1.5279418626185728</v>
      </c>
      <c r="Z316" s="2">
        <f t="shared" si="129"/>
        <v>-0.6135853862267141</v>
      </c>
      <c r="AA316" s="2">
        <f t="shared" si="146"/>
        <v>-2.9729159454085869</v>
      </c>
      <c r="AB316" s="2">
        <f t="shared" si="130"/>
        <v>-2.0890911508873464</v>
      </c>
      <c r="AC316" s="2">
        <f t="shared" si="131"/>
        <v>-0.52593033105146914</v>
      </c>
      <c r="AD316" s="2">
        <f t="shared" si="147"/>
        <v>-1.3429177205996274</v>
      </c>
      <c r="AE316" s="1">
        <f t="shared" si="148"/>
        <v>-0.1189166378163435</v>
      </c>
      <c r="AF316" s="1">
        <f t="shared" si="149"/>
        <v>-5.3716708823985111E-2</v>
      </c>
      <c r="AG316" s="1">
        <f t="shared" si="132"/>
        <v>10.229975400937478</v>
      </c>
      <c r="AH316" s="1">
        <f t="shared" si="133"/>
        <v>-10.970305524287555</v>
      </c>
      <c r="AI316" s="1">
        <f t="shared" si="134"/>
        <v>10.623665297286951</v>
      </c>
      <c r="AJ316" s="1">
        <f t="shared" si="135"/>
        <v>19.027111168913081</v>
      </c>
      <c r="AK316" s="1">
        <f t="shared" si="136"/>
        <v>4.0801684966307388</v>
      </c>
      <c r="AL316" s="1">
        <f t="shared" si="137"/>
        <v>13.261489189264742</v>
      </c>
    </row>
    <row r="317" spans="1:38" x14ac:dyDescent="0.3">
      <c r="A317" s="1">
        <v>40</v>
      </c>
      <c r="B317" s="1">
        <v>15</v>
      </c>
      <c r="C317" s="1">
        <v>30</v>
      </c>
      <c r="D317" s="1">
        <v>35</v>
      </c>
      <c r="E317" s="1">
        <v>25</v>
      </c>
      <c r="F317" s="1">
        <f t="shared" si="138"/>
        <v>0.26166666666666666</v>
      </c>
      <c r="G317" s="1">
        <v>314</v>
      </c>
      <c r="H317" s="1">
        <f t="shared" si="139"/>
        <v>5.4803338512621949</v>
      </c>
      <c r="I317" s="1">
        <v>0.2</v>
      </c>
      <c r="J317" s="1">
        <v>0</v>
      </c>
      <c r="K317" s="1">
        <f t="shared" si="140"/>
        <v>-0.71933980033865119</v>
      </c>
      <c r="L317" s="1">
        <f t="shared" si="120"/>
        <v>-1.9720082962076693</v>
      </c>
      <c r="M317" s="1">
        <f t="shared" si="121"/>
        <v>0.74045550605467048</v>
      </c>
      <c r="N317" s="1">
        <f t="shared" si="122"/>
        <v>-1.2537237670944792</v>
      </c>
      <c r="O317" s="1">
        <f t="shared" si="141"/>
        <v>1.5600674101162366</v>
      </c>
      <c r="P317" s="1">
        <f t="shared" si="142"/>
        <v>2.5606585515611955</v>
      </c>
      <c r="Q317" s="1">
        <f t="shared" si="123"/>
        <v>0.2567837551663833</v>
      </c>
      <c r="R317" s="1">
        <f t="shared" si="124"/>
        <v>1.9641772099829602</v>
      </c>
      <c r="S317" s="1">
        <f t="shared" si="143"/>
        <v>0.1307334968867758</v>
      </c>
      <c r="T317" s="1">
        <f t="shared" si="125"/>
        <v>-0.60200226738727258</v>
      </c>
      <c r="U317" s="1">
        <f t="shared" si="126"/>
        <v>1.6835804656996802</v>
      </c>
      <c r="V317" s="1">
        <f t="shared" si="144"/>
        <v>-0.35757261363631115</v>
      </c>
      <c r="W317" s="1">
        <f t="shared" si="145"/>
        <v>2.614669937735516E-2</v>
      </c>
      <c r="X317" s="1">
        <f t="shared" si="127"/>
        <v>-7.1514522727262234E-2</v>
      </c>
      <c r="Y317" s="1">
        <f t="shared" si="128"/>
        <v>-1.5449947051772381</v>
      </c>
      <c r="Z317" s="2">
        <f t="shared" si="129"/>
        <v>-0.61504327286921356</v>
      </c>
      <c r="AA317" s="2">
        <f t="shared" si="146"/>
        <v>-2.9937067787494036</v>
      </c>
      <c r="AB317" s="2">
        <f t="shared" si="130"/>
        <v>-2.1181764563907723</v>
      </c>
      <c r="AC317" s="2">
        <f t="shared" si="131"/>
        <v>-0.5271799481736118</v>
      </c>
      <c r="AD317" s="2">
        <f t="shared" si="147"/>
        <v>-1.3701047353012799</v>
      </c>
      <c r="AE317" s="1">
        <f t="shared" si="148"/>
        <v>-0.11974827114997617</v>
      </c>
      <c r="AF317" s="1">
        <f t="shared" si="149"/>
        <v>-5.4804189412051202E-2</v>
      </c>
      <c r="AG317" s="1">
        <f t="shared" si="132"/>
        <v>10.419875556884959</v>
      </c>
      <c r="AH317" s="1">
        <f t="shared" si="133"/>
        <v>-10.790097005079767</v>
      </c>
      <c r="AI317" s="1">
        <f t="shared" si="134"/>
        <v>10.74173688227091</v>
      </c>
      <c r="AJ317" s="1">
        <f t="shared" si="135"/>
        <v>19.208176366686491</v>
      </c>
      <c r="AK317" s="1">
        <f t="shared" si="136"/>
        <v>4.2120643580657093</v>
      </c>
      <c r="AL317" s="1">
        <f t="shared" si="137"/>
        <v>13.426902811574118</v>
      </c>
    </row>
    <row r="318" spans="1:38" x14ac:dyDescent="0.3">
      <c r="A318" s="1">
        <v>40</v>
      </c>
      <c r="B318" s="1">
        <v>15</v>
      </c>
      <c r="C318" s="1">
        <v>30</v>
      </c>
      <c r="D318" s="1">
        <v>35</v>
      </c>
      <c r="E318" s="1">
        <v>25</v>
      </c>
      <c r="F318" s="1">
        <f t="shared" si="138"/>
        <v>0.26166666666666666</v>
      </c>
      <c r="G318" s="1">
        <v>315</v>
      </c>
      <c r="H318" s="1">
        <f t="shared" si="139"/>
        <v>5.497787143782138</v>
      </c>
      <c r="I318" s="1">
        <v>0.2</v>
      </c>
      <c r="J318" s="1">
        <v>0</v>
      </c>
      <c r="K318" s="1">
        <f t="shared" si="140"/>
        <v>-0.70710678118654768</v>
      </c>
      <c r="L318" s="1">
        <f t="shared" si="120"/>
        <v>-1.9595598854801191</v>
      </c>
      <c r="M318" s="1">
        <f t="shared" si="121"/>
        <v>0.72385762508460361</v>
      </c>
      <c r="N318" s="1">
        <f t="shared" si="122"/>
        <v>-1.2394970119772792</v>
      </c>
      <c r="O318" s="1">
        <f t="shared" si="141"/>
        <v>1.5622347285354006</v>
      </c>
      <c r="P318" s="1">
        <f t="shared" si="142"/>
        <v>2.5543524508369595</v>
      </c>
      <c r="Q318" s="1">
        <f t="shared" si="123"/>
        <v>0.22967428581471594</v>
      </c>
      <c r="R318" s="1">
        <f t="shared" si="124"/>
        <v>1.953434176876645</v>
      </c>
      <c r="S318" s="1">
        <f t="shared" si="143"/>
        <v>0.11757462244361017</v>
      </c>
      <c r="T318" s="1">
        <f t="shared" si="125"/>
        <v>-0.61125836208629758</v>
      </c>
      <c r="U318" s="1">
        <f t="shared" si="126"/>
        <v>1.6743721516085526</v>
      </c>
      <c r="V318" s="1">
        <f t="shared" si="144"/>
        <v>-0.36506720533966586</v>
      </c>
      <c r="W318" s="1">
        <f t="shared" si="145"/>
        <v>2.3514924488722035E-2</v>
      </c>
      <c r="X318" s="1">
        <f t="shared" si="127"/>
        <v>-7.3013441067933171E-2</v>
      </c>
      <c r="Y318" s="1">
        <f t="shared" si="128"/>
        <v>-1.5614130349499469</v>
      </c>
      <c r="Z318" s="2">
        <f t="shared" si="129"/>
        <v>-0.61591968834085775</v>
      </c>
      <c r="AA318" s="2">
        <f t="shared" si="146"/>
        <v>-3.0130461943360936</v>
      </c>
      <c r="AB318" s="2">
        <f t="shared" si="130"/>
        <v>-2.1464760655988657</v>
      </c>
      <c r="AC318" s="2">
        <f t="shared" si="131"/>
        <v>-0.52793116143502117</v>
      </c>
      <c r="AD318" s="2">
        <f t="shared" si="147"/>
        <v>-1.3970648144550306</v>
      </c>
      <c r="AE318" s="1">
        <f t="shared" si="148"/>
        <v>-0.12052184777344377</v>
      </c>
      <c r="AF318" s="1">
        <f t="shared" si="149"/>
        <v>-5.5882592578201239E-2</v>
      </c>
      <c r="AG318" s="1">
        <f t="shared" si="132"/>
        <v>10.60660171779821</v>
      </c>
      <c r="AH318" s="1">
        <f t="shared" si="133"/>
        <v>-10.606601717798215</v>
      </c>
      <c r="AI318" s="1">
        <f t="shared" si="134"/>
        <v>10.863446527727525</v>
      </c>
      <c r="AJ318" s="1">
        <f t="shared" si="135"/>
        <v>19.392298774446694</v>
      </c>
      <c r="AK318" s="1">
        <f t="shared" si="136"/>
        <v>4.3463191901837792</v>
      </c>
      <c r="AL318" s="1">
        <f t="shared" si="137"/>
        <v>13.596886928974287</v>
      </c>
    </row>
    <row r="319" spans="1:38" x14ac:dyDescent="0.3">
      <c r="A319" s="1">
        <v>40</v>
      </c>
      <c r="B319" s="1">
        <v>15</v>
      </c>
      <c r="C319" s="1">
        <v>30</v>
      </c>
      <c r="D319" s="1">
        <v>35</v>
      </c>
      <c r="E319" s="1">
        <v>25</v>
      </c>
      <c r="F319" s="1">
        <f t="shared" si="138"/>
        <v>0.26166666666666666</v>
      </c>
      <c r="G319" s="1">
        <v>316</v>
      </c>
      <c r="H319" s="1">
        <f t="shared" si="139"/>
        <v>5.5152404363020811</v>
      </c>
      <c r="I319" s="1">
        <v>0.2</v>
      </c>
      <c r="J319" s="1">
        <v>0</v>
      </c>
      <c r="K319" s="1">
        <f t="shared" si="140"/>
        <v>-0.69465837045899759</v>
      </c>
      <c r="L319" s="1">
        <f t="shared" si="120"/>
        <v>-1.9473268663280157</v>
      </c>
      <c r="M319" s="1">
        <f t="shared" si="121"/>
        <v>0.70754693288179893</v>
      </c>
      <c r="N319" s="1">
        <f t="shared" si="122"/>
        <v>-1.2255164186605894</v>
      </c>
      <c r="O319" s="1">
        <f t="shared" si="141"/>
        <v>1.5641698542195719</v>
      </c>
      <c r="P319" s="1">
        <f t="shared" si="142"/>
        <v>2.5479148277048971</v>
      </c>
      <c r="Q319" s="1">
        <f t="shared" si="123"/>
        <v>0.20228405241703162</v>
      </c>
      <c r="R319" s="1">
        <f t="shared" si="124"/>
        <v>1.9426810118342126</v>
      </c>
      <c r="S319" s="1">
        <f t="shared" si="143"/>
        <v>0.10412623131887308</v>
      </c>
      <c r="T319" s="1">
        <f t="shared" si="125"/>
        <v>-0.62050894988139882</v>
      </c>
      <c r="U319" s="1">
        <f t="shared" si="126"/>
        <v>1.6651551530007533</v>
      </c>
      <c r="V319" s="1">
        <f t="shared" si="144"/>
        <v>-0.37264332321416904</v>
      </c>
      <c r="W319" s="1">
        <f t="shared" si="145"/>
        <v>2.0825246263774619E-2</v>
      </c>
      <c r="X319" s="1">
        <f t="shared" si="127"/>
        <v>-7.4528664642833808E-2</v>
      </c>
      <c r="Y319" s="1">
        <f t="shared" si="128"/>
        <v>-1.5771619656940166</v>
      </c>
      <c r="Z319" s="2">
        <f t="shared" si="129"/>
        <v>-0.61620227306480868</v>
      </c>
      <c r="AA319" s="2">
        <f t="shared" si="146"/>
        <v>-3.0308946280667683</v>
      </c>
      <c r="AB319" s="2">
        <f t="shared" si="130"/>
        <v>-2.1739557424104721</v>
      </c>
      <c r="AC319" s="2">
        <f t="shared" si="131"/>
        <v>-0.52817337691269306</v>
      </c>
      <c r="AD319" s="2">
        <f t="shared" si="147"/>
        <v>-1.4237568316346527</v>
      </c>
      <c r="AE319" s="1">
        <f t="shared" si="148"/>
        <v>-0.12123578512267076</v>
      </c>
      <c r="AF319" s="1">
        <f t="shared" si="149"/>
        <v>-5.6950273265386119E-2</v>
      </c>
      <c r="AG319" s="1">
        <f t="shared" si="132"/>
        <v>10.790097005079764</v>
      </c>
      <c r="AH319" s="1">
        <f t="shared" si="133"/>
        <v>-10.419875556884964</v>
      </c>
      <c r="AI319" s="1">
        <f t="shared" si="134"/>
        <v>10.988889727496051</v>
      </c>
      <c r="AJ319" s="1">
        <f t="shared" si="135"/>
        <v>19.579465793443287</v>
      </c>
      <c r="AK319" s="1">
        <f t="shared" si="136"/>
        <v>4.48298943564218</v>
      </c>
      <c r="AL319" s="1">
        <f t="shared" si="137"/>
        <v>13.771453346413075</v>
      </c>
    </row>
    <row r="320" spans="1:38" x14ac:dyDescent="0.3">
      <c r="A320" s="1">
        <v>40</v>
      </c>
      <c r="B320" s="1">
        <v>15</v>
      </c>
      <c r="C320" s="1">
        <v>30</v>
      </c>
      <c r="D320" s="1">
        <v>35</v>
      </c>
      <c r="E320" s="1">
        <v>25</v>
      </c>
      <c r="F320" s="1">
        <f t="shared" si="138"/>
        <v>0.26166666666666666</v>
      </c>
      <c r="G320" s="1">
        <v>317</v>
      </c>
      <c r="H320" s="1">
        <f t="shared" si="139"/>
        <v>5.532693728822025</v>
      </c>
      <c r="I320" s="1">
        <v>0.2</v>
      </c>
      <c r="J320" s="1">
        <v>0</v>
      </c>
      <c r="K320" s="1">
        <f t="shared" si="140"/>
        <v>-0.68199836006249825</v>
      </c>
      <c r="L320" s="1">
        <f t="shared" si="120"/>
        <v>-1.9353129650474958</v>
      </c>
      <c r="M320" s="1">
        <f t="shared" si="121"/>
        <v>0.69152839784110587</v>
      </c>
      <c r="N320" s="1">
        <f t="shared" si="122"/>
        <v>-1.2117862457685669</v>
      </c>
      <c r="O320" s="1">
        <f t="shared" si="141"/>
        <v>1.5658677391436746</v>
      </c>
      <c r="P320" s="1">
        <f t="shared" si="142"/>
        <v>2.5413442948521934</v>
      </c>
      <c r="Q320" s="1">
        <f t="shared" si="123"/>
        <v>0.174625052673129</v>
      </c>
      <c r="R320" s="1">
        <f t="shared" si="124"/>
        <v>1.9319281846870449</v>
      </c>
      <c r="S320" s="1">
        <f t="shared" si="143"/>
        <v>9.0388997923034439E-2</v>
      </c>
      <c r="T320" s="1">
        <f t="shared" si="125"/>
        <v>-0.6297480806373158</v>
      </c>
      <c r="U320" s="1">
        <f t="shared" si="126"/>
        <v>1.6559384440174671</v>
      </c>
      <c r="V320" s="1">
        <f t="shared" si="144"/>
        <v>-0.3802967935870164</v>
      </c>
      <c r="W320" s="1">
        <f t="shared" si="145"/>
        <v>1.8077799584606889E-2</v>
      </c>
      <c r="X320" s="1">
        <f t="shared" si="127"/>
        <v>-7.6059358717403283E-2</v>
      </c>
      <c r="Y320" s="1">
        <f t="shared" si="128"/>
        <v>-1.5922052293438969</v>
      </c>
      <c r="Z320" s="2">
        <f t="shared" si="129"/>
        <v>-0.61587899173058369</v>
      </c>
      <c r="AA320" s="2">
        <f t="shared" si="146"/>
        <v>-3.0472110681741786</v>
      </c>
      <c r="AB320" s="2">
        <f t="shared" si="130"/>
        <v>-2.2005801412881065</v>
      </c>
      <c r="AC320" s="2">
        <f t="shared" si="131"/>
        <v>-0.52789627862621491</v>
      </c>
      <c r="AD320" s="2">
        <f t="shared" si="147"/>
        <v>-1.4501368768094405</v>
      </c>
      <c r="AE320" s="1">
        <f t="shared" si="148"/>
        <v>-0.12188844272696717</v>
      </c>
      <c r="AF320" s="1">
        <f t="shared" si="149"/>
        <v>-5.8005475072377632E-2</v>
      </c>
      <c r="AG320" s="1">
        <f t="shared" si="132"/>
        <v>10.970305524287561</v>
      </c>
      <c r="AH320" s="1">
        <f t="shared" si="133"/>
        <v>-10.229975400937473</v>
      </c>
      <c r="AI320" s="1">
        <f t="shared" si="134"/>
        <v>11.118162555223918</v>
      </c>
      <c r="AJ320" s="1">
        <f t="shared" si="135"/>
        <v>19.769660235156554</v>
      </c>
      <c r="AK320" s="1">
        <f t="shared" si="136"/>
        <v>4.6221329730502196</v>
      </c>
      <c r="AL320" s="1">
        <f t="shared" si="137"/>
        <v>13.950609895115985</v>
      </c>
    </row>
    <row r="321" spans="1:38" x14ac:dyDescent="0.3">
      <c r="A321" s="1">
        <v>40</v>
      </c>
      <c r="B321" s="1">
        <v>15</v>
      </c>
      <c r="C321" s="1">
        <v>30</v>
      </c>
      <c r="D321" s="1">
        <v>35</v>
      </c>
      <c r="E321" s="1">
        <v>25</v>
      </c>
      <c r="F321" s="1">
        <f t="shared" si="138"/>
        <v>0.26166666666666666</v>
      </c>
      <c r="G321" s="1">
        <v>318</v>
      </c>
      <c r="H321" s="1">
        <f t="shared" si="139"/>
        <v>5.5501470213419681</v>
      </c>
      <c r="I321" s="1">
        <v>0.2</v>
      </c>
      <c r="J321" s="1">
        <v>0</v>
      </c>
      <c r="K321" s="1">
        <f t="shared" si="140"/>
        <v>-0.66913060635885813</v>
      </c>
      <c r="L321" s="1">
        <f t="shared" si="120"/>
        <v>-1.9235218411892723</v>
      </c>
      <c r="M321" s="1">
        <f t="shared" si="121"/>
        <v>0.67580689936347449</v>
      </c>
      <c r="N321" s="1">
        <f t="shared" si="122"/>
        <v>-1.1983106756448827</v>
      </c>
      <c r="O321" s="1">
        <f t="shared" si="141"/>
        <v>1.567323352554171</v>
      </c>
      <c r="P321" s="1">
        <f t="shared" si="142"/>
        <v>2.5346395429259099</v>
      </c>
      <c r="Q321" s="1">
        <f t="shared" si="123"/>
        <v>0.14670992938119254</v>
      </c>
      <c r="R321" s="1">
        <f t="shared" si="124"/>
        <v>1.9211863721854439</v>
      </c>
      <c r="S321" s="1">
        <f t="shared" si="143"/>
        <v>7.6364235924858651E-2</v>
      </c>
      <c r="T321" s="1">
        <f t="shared" si="125"/>
        <v>-0.6389693249405296</v>
      </c>
      <c r="U321" s="1">
        <f t="shared" si="126"/>
        <v>1.6467311761589523</v>
      </c>
      <c r="V321" s="1">
        <f t="shared" si="144"/>
        <v>-0.3880228504757795</v>
      </c>
      <c r="W321" s="1">
        <f t="shared" si="145"/>
        <v>1.5272847184971731E-2</v>
      </c>
      <c r="X321" s="1">
        <f t="shared" si="127"/>
        <v>-7.7604570095155909E-2</v>
      </c>
      <c r="Y321" s="1">
        <f t="shared" si="128"/>
        <v>-1.6065051711159817</v>
      </c>
      <c r="Z321" s="2">
        <f t="shared" si="129"/>
        <v>-0.61493817583642318</v>
      </c>
      <c r="AA321" s="2">
        <f t="shared" si="146"/>
        <v>-3.0619529845033697</v>
      </c>
      <c r="AB321" s="2">
        <f t="shared" si="130"/>
        <v>-2.2263128043592921</v>
      </c>
      <c r="AC321" s="2">
        <f t="shared" si="131"/>
        <v>-0.52708986500264887</v>
      </c>
      <c r="AD321" s="2">
        <f t="shared" si="147"/>
        <v>-1.4761581923192271</v>
      </c>
      <c r="AE321" s="1">
        <f t="shared" si="148"/>
        <v>-0.12247811938013481</v>
      </c>
      <c r="AF321" s="1">
        <f t="shared" si="149"/>
        <v>-5.9046327692769095E-2</v>
      </c>
      <c r="AG321" s="1">
        <f t="shared" si="132"/>
        <v>11.147172382160914</v>
      </c>
      <c r="AH321" s="1">
        <f t="shared" si="133"/>
        <v>-10.036959095382873</v>
      </c>
      <c r="AI321" s="1">
        <f t="shared" si="134"/>
        <v>11.25136139993554</v>
      </c>
      <c r="AJ321" s="1">
        <f t="shared" si="135"/>
        <v>19.96285998154783</v>
      </c>
      <c r="AK321" s="1">
        <f t="shared" si="136"/>
        <v>4.7638089844083122</v>
      </c>
      <c r="AL321" s="1">
        <f t="shared" si="137"/>
        <v>14.134360101802713</v>
      </c>
    </row>
    <row r="322" spans="1:38" x14ac:dyDescent="0.3">
      <c r="A322" s="1">
        <v>40</v>
      </c>
      <c r="B322" s="1">
        <v>15</v>
      </c>
      <c r="C322" s="1">
        <v>30</v>
      </c>
      <c r="D322" s="1">
        <v>35</v>
      </c>
      <c r="E322" s="1">
        <v>25</v>
      </c>
      <c r="F322" s="1">
        <f t="shared" si="138"/>
        <v>0.26166666666666666</v>
      </c>
      <c r="G322" s="1">
        <v>319</v>
      </c>
      <c r="H322" s="1">
        <f t="shared" si="139"/>
        <v>5.5676003138619112</v>
      </c>
      <c r="I322" s="1">
        <v>0.2</v>
      </c>
      <c r="J322" s="1">
        <v>0</v>
      </c>
      <c r="K322" s="1">
        <f t="shared" si="140"/>
        <v>-0.65605902899050739</v>
      </c>
      <c r="L322" s="1">
        <f t="shared" si="120"/>
        <v>-1.9119570864438946</v>
      </c>
      <c r="M322" s="1">
        <f t="shared" si="121"/>
        <v>0.66038722636963754</v>
      </c>
      <c r="N322" s="1">
        <f t="shared" si="122"/>
        <v>-1.1850938130787367</v>
      </c>
      <c r="O322" s="1">
        <f t="shared" si="141"/>
        <v>1.5685316925979196</v>
      </c>
      <c r="P322" s="1">
        <f t="shared" si="142"/>
        <v>2.5277993511921695</v>
      </c>
      <c r="Q322" s="1">
        <f t="shared" si="123"/>
        <v>0.11855199461112265</v>
      </c>
      <c r="R322" s="1">
        <f t="shared" si="124"/>
        <v>1.9104664512026401</v>
      </c>
      <c r="S322" s="1">
        <f t="shared" si="143"/>
        <v>6.205395260225275E-2</v>
      </c>
      <c r="T322" s="1">
        <f t="shared" si="125"/>
        <v>-0.64816575203676008</v>
      </c>
      <c r="U322" s="1">
        <f t="shared" si="126"/>
        <v>1.637542672459406</v>
      </c>
      <c r="V322" s="1">
        <f t="shared" si="144"/>
        <v>-0.39581609868113399</v>
      </c>
      <c r="W322" s="1">
        <f t="shared" si="145"/>
        <v>1.241079052045055E-2</v>
      </c>
      <c r="X322" s="1">
        <f t="shared" si="127"/>
        <v>-7.9163219736226809E-2</v>
      </c>
      <c r="Y322" s="1">
        <f t="shared" si="128"/>
        <v>-1.6200227546803807</v>
      </c>
      <c r="Z322" s="2">
        <f t="shared" si="129"/>
        <v>-0.61336856936201423</v>
      </c>
      <c r="AA322" s="2">
        <f t="shared" si="146"/>
        <v>-3.0750762690270377</v>
      </c>
      <c r="AB322" s="2">
        <f t="shared" si="130"/>
        <v>-2.2511161671234943</v>
      </c>
      <c r="AC322" s="2">
        <f t="shared" si="131"/>
        <v>-0.52574448802458351</v>
      </c>
      <c r="AD322" s="2">
        <f t="shared" si="147"/>
        <v>-1.5017711236697302</v>
      </c>
      <c r="AE322" s="1">
        <f t="shared" si="148"/>
        <v>-0.12300305076108153</v>
      </c>
      <c r="AF322" s="1">
        <f t="shared" si="149"/>
        <v>-6.0070844946789222E-2</v>
      </c>
      <c r="AG322" s="1">
        <f t="shared" si="132"/>
        <v>11.320643703341579</v>
      </c>
      <c r="AH322" s="1">
        <f t="shared" si="133"/>
        <v>-9.8408854348576114</v>
      </c>
      <c r="AI322" s="1">
        <f t="shared" si="134"/>
        <v>11.388582671179243</v>
      </c>
      <c r="AJ322" s="1">
        <f t="shared" si="135"/>
        <v>20.15903763665457</v>
      </c>
      <c r="AK322" s="1">
        <f t="shared" si="136"/>
        <v>4.9080777999284013</v>
      </c>
      <c r="AL322" s="1">
        <f t="shared" si="137"/>
        <v>14.322702844501535</v>
      </c>
    </row>
    <row r="323" spans="1:38" x14ac:dyDescent="0.3">
      <c r="A323" s="1">
        <v>40</v>
      </c>
      <c r="B323" s="1">
        <v>15</v>
      </c>
      <c r="C323" s="1">
        <v>30</v>
      </c>
      <c r="D323" s="1">
        <v>35</v>
      </c>
      <c r="E323" s="1">
        <v>25</v>
      </c>
      <c r="F323" s="1">
        <f t="shared" si="138"/>
        <v>0.26166666666666666</v>
      </c>
      <c r="G323" s="1">
        <v>320</v>
      </c>
      <c r="H323" s="1">
        <f t="shared" si="139"/>
        <v>5.5850536063818543</v>
      </c>
      <c r="I323" s="1">
        <v>0.2</v>
      </c>
      <c r="J323" s="1">
        <v>0</v>
      </c>
      <c r="K323" s="1">
        <f t="shared" si="140"/>
        <v>-0.64278760968653958</v>
      </c>
      <c r="L323" s="1">
        <f t="shared" ref="L323:L363" si="150">COS(H323)-_r1/_r2</f>
        <v>-1.9006222235476886</v>
      </c>
      <c r="M323" s="1">
        <f t="shared" ref="M323:M363" si="151">((_r1^2+_r2^2+_r3^2-_r4^2)/(2*_r2*_r3))-(_r1/_r3*COS(H323))</f>
        <v>0.64527407584136309</v>
      </c>
      <c r="N323" s="1">
        <f t="shared" ref="N323:N363" si="152">(_r1/_r4*COS(H323))-((_r1^2+_r2^2-_r3^2+_r4^2)/(2*_r2*_r4))</f>
        <v>-1.1721396840545015</v>
      </c>
      <c r="O323" s="1">
        <f t="shared" si="141"/>
        <v>1.5694877989145706</v>
      </c>
      <c r="P323" s="1">
        <f t="shared" si="142"/>
        <v>2.520822598842583</v>
      </c>
      <c r="Q323" s="1">
        <f t="shared" ref="Q323:Q363" si="153">SIN(H323-O323)-(_r1/_r3*SIN(H323))</f>
        <v>9.0165253689240443E-2</v>
      </c>
      <c r="R323" s="1">
        <f t="shared" ref="R323:R363" si="154">SIN(H323-O323)+(_r1/_r2*SIN(O323))</f>
        <v>1.899779491113895</v>
      </c>
      <c r="S323" s="1">
        <f t="shared" si="143"/>
        <v>4.74609048634239E-2</v>
      </c>
      <c r="T323" s="1">
        <f t="shared" ref="T323:T363" si="155">SIN(H323-P323)+(_r1/_r4*SIN(H323))</f>
        <v>-0.65732990790812484</v>
      </c>
      <c r="U323" s="1">
        <f t="shared" ref="U323:U363" si="156">SIN(H323-P323)+(_r1/_r2*SIN(P323))</f>
        <v>1.6283824209547675</v>
      </c>
      <c r="V323" s="1">
        <f t="shared" si="144"/>
        <v>-0.40367047657190586</v>
      </c>
      <c r="W323" s="1">
        <f t="shared" si="145"/>
        <v>9.492180972684781E-3</v>
      </c>
      <c r="X323" s="1">
        <f t="shared" ref="X323:X363" si="157">T323/U323*I323</f>
        <v>-8.073409531438118E-2</v>
      </c>
      <c r="Y323" s="1">
        <f t="shared" ref="Y323:Y363" si="158">(COS(H323-O323)*(1-S323))-(_r1/_r3*COS(H323))</f>
        <v>-1.6327175788559538</v>
      </c>
      <c r="Z323" s="2">
        <f t="shared" ref="Z323:Z363" si="159">(COS(H323-O323)*(1-S323))+(_r1/_r2*S323*COS(O323))</f>
        <v>-0.61115937763193962</v>
      </c>
      <c r="AA323" s="2">
        <f t="shared" si="146"/>
        <v>-3.0865351901191702</v>
      </c>
      <c r="AB323" s="2">
        <f t="shared" ref="AB323:AB363" si="160">(COS(H323-P323)*(1-V323))-(_r1/_r4*COS(H323))</f>
        <v>-2.2749515740125066</v>
      </c>
      <c r="AC323" s="2">
        <f t="shared" ref="AC323:AC363" si="161">(COS(H323-P323)*(1-V323))+(_r1/_r2*V323*COS(P323))</f>
        <v>-0.52385089511309146</v>
      </c>
      <c r="AD323" s="2">
        <f t="shared" si="147"/>
        <v>-1.5269230879055862</v>
      </c>
      <c r="AE323" s="1">
        <f t="shared" si="148"/>
        <v>-0.12346140760476683</v>
      </c>
      <c r="AF323" s="1">
        <f t="shared" si="149"/>
        <v>-6.1076923516223458E-2</v>
      </c>
      <c r="AG323" s="1">
        <f t="shared" ref="AG323:AG363" si="162">_r2*COS(H323)</f>
        <v>11.490666646784668</v>
      </c>
      <c r="AH323" s="1">
        <f t="shared" ref="AH323:AH363" si="163">_r2*SIN(H323)</f>
        <v>-9.6418141452980937</v>
      </c>
      <c r="AI323" s="1">
        <f t="shared" ref="AI323:AI363" si="164">_r1+_r4*COS(P323)</f>
        <v>11.529922471991846</v>
      </c>
      <c r="AJ323" s="1">
        <f t="shared" ref="AJ323:AJ363" si="165">_r4*SIN(P323)</f>
        <v>20.358160171027368</v>
      </c>
      <c r="AK323" s="1">
        <f t="shared" ref="AK323:AK363" si="166">_r2*COS(H323)+_d*COS(O323+F323)</f>
        <v>5.0550007184935204</v>
      </c>
      <c r="AL323" s="1">
        <f t="shared" ref="AL323:AL363" si="167">_r2*SIN(H323)+_d*SIN(O323+F323)</f>
        <v>14.515631995787109</v>
      </c>
    </row>
    <row r="324" spans="1:38" x14ac:dyDescent="0.3">
      <c r="A324" s="1">
        <v>40</v>
      </c>
      <c r="B324" s="1">
        <v>15</v>
      </c>
      <c r="C324" s="1">
        <v>30</v>
      </c>
      <c r="D324" s="1">
        <v>35</v>
      </c>
      <c r="E324" s="1">
        <v>25</v>
      </c>
      <c r="F324" s="1">
        <f t="shared" ref="F324:F363" si="168">3.14/12</f>
        <v>0.26166666666666666</v>
      </c>
      <c r="G324" s="1">
        <v>321</v>
      </c>
      <c r="H324" s="1">
        <f t="shared" ref="H324:H363" si="169">RADIANS(G324)</f>
        <v>5.6025068989017974</v>
      </c>
      <c r="I324" s="1">
        <v>0.2</v>
      </c>
      <c r="J324" s="1">
        <v>0</v>
      </c>
      <c r="K324" s="1">
        <f t="shared" ref="K324:K363" si="170">SIN(H324)</f>
        <v>-0.62932039104983784</v>
      </c>
      <c r="L324" s="1">
        <f t="shared" si="150"/>
        <v>-1.8895207052096961</v>
      </c>
      <c r="M324" s="1">
        <f t="shared" si="151"/>
        <v>0.63047205139070606</v>
      </c>
      <c r="N324" s="1">
        <f t="shared" si="152"/>
        <v>-1.1594522345253668</v>
      </c>
      <c r="O324" s="1">
        <f t="shared" ref="O324:O363" si="171">2*ATAN((K324-SQRT(K324^2+L324^2-M324^2))/(L324-M324))</f>
        <v>1.5701867662193252</v>
      </c>
      <c r="P324" s="1">
        <f t="shared" ref="P324:P363" si="172">2*ATAN((K324-SQRT(K324^2+L324^2-N324^2))/(L324-N324))</f>
        <v>2.513708276950736</v>
      </c>
      <c r="Q324" s="1">
        <f t="shared" si="153"/>
        <v>6.1564428779878666E-2</v>
      </c>
      <c r="R324" s="1">
        <f t="shared" si="154"/>
        <v>1.8891367452946497</v>
      </c>
      <c r="S324" s="1">
        <f t="shared" ref="S324:S363" si="173">Q324/R324</f>
        <v>3.2588656661948753E-2</v>
      </c>
      <c r="T324" s="1">
        <f t="shared" si="155"/>
        <v>-0.66645379367420421</v>
      </c>
      <c r="U324" s="1">
        <f t="shared" si="156"/>
        <v>1.6192600673954143</v>
      </c>
      <c r="V324" s="1">
        <f t="shared" ref="V324:V363" si="174">T324/U324</f>
        <v>-0.41157921886272264</v>
      </c>
      <c r="W324" s="1">
        <f t="shared" ref="W324:W363" si="175">Q324/R324*I324</f>
        <v>6.5177313323897508E-3</v>
      </c>
      <c r="X324" s="1">
        <f t="shared" si="157"/>
        <v>-8.2315843772544528E-2</v>
      </c>
      <c r="Y324" s="1">
        <f t="shared" si="158"/>
        <v>-1.6445479073722971</v>
      </c>
      <c r="Z324" s="2">
        <f t="shared" si="159"/>
        <v>-0.60830031940545159</v>
      </c>
      <c r="AA324" s="2">
        <f t="shared" ref="AA324:AA363" si="176">Y324*R324-Q324*Z324/R324^2</f>
        <v>-3.0962823633122261</v>
      </c>
      <c r="AB324" s="2">
        <f t="shared" si="160"/>
        <v>-2.2977793051270785</v>
      </c>
      <c r="AC324" s="2">
        <f t="shared" si="161"/>
        <v>-0.52140027377610165</v>
      </c>
      <c r="AD324" s="2">
        <f t="shared" ref="AD324:AD363" si="177">((AB324*U324)-(T324*AC324))/(U324^2)</f>
        <v>-1.5515585625253041</v>
      </c>
      <c r="AE324" s="1">
        <f t="shared" ref="AE324:AE363" si="178">AA324*I324^2+S324*J324</f>
        <v>-0.12385129453248907</v>
      </c>
      <c r="AF324" s="1">
        <f t="shared" ref="AF324:AF363" si="179">AD324*I324^2+V324*J324</f>
        <v>-6.2062342501012176E-2</v>
      </c>
      <c r="AG324" s="1">
        <f t="shared" si="162"/>
        <v>11.657189421854559</v>
      </c>
      <c r="AH324" s="1">
        <f t="shared" si="163"/>
        <v>-9.4398058657475676</v>
      </c>
      <c r="AI324" s="1">
        <f t="shared" si="164"/>
        <v>11.675476237989251</v>
      </c>
      <c r="AJ324" s="1">
        <f t="shared" si="165"/>
        <v>20.560188560791175</v>
      </c>
      <c r="AK324" s="1">
        <f t="shared" si="166"/>
        <v>5.2046398020085842</v>
      </c>
      <c r="AL324" s="1">
        <f t="shared" si="167"/>
        <v>14.713136054511869</v>
      </c>
    </row>
    <row r="325" spans="1:38" x14ac:dyDescent="0.3">
      <c r="A325" s="1">
        <v>40</v>
      </c>
      <c r="B325" s="1">
        <v>15</v>
      </c>
      <c r="C325" s="1">
        <v>30</v>
      </c>
      <c r="D325" s="1">
        <v>35</v>
      </c>
      <c r="E325" s="1">
        <v>25</v>
      </c>
      <c r="F325" s="1">
        <f t="shared" si="168"/>
        <v>0.26166666666666666</v>
      </c>
      <c r="G325" s="1">
        <v>322</v>
      </c>
      <c r="H325" s="1">
        <f t="shared" si="169"/>
        <v>5.6199601914217414</v>
      </c>
      <c r="I325" s="1">
        <v>0.2</v>
      </c>
      <c r="J325" s="1">
        <v>0</v>
      </c>
      <c r="K325" s="1">
        <f t="shared" si="170"/>
        <v>-0.61566147532565818</v>
      </c>
      <c r="L325" s="1">
        <f t="shared" si="150"/>
        <v>-1.8786559130599445</v>
      </c>
      <c r="M325" s="1">
        <f t="shared" si="151"/>
        <v>0.6159856618577042</v>
      </c>
      <c r="N325" s="1">
        <f t="shared" si="152"/>
        <v>-1.1470353292113651</v>
      </c>
      <c r="O325" s="1">
        <f t="shared" si="171"/>
        <v>1.5706237588975493</v>
      </c>
      <c r="P325" s="1">
        <f t="shared" si="172"/>
        <v>2.5064555010759002</v>
      </c>
      <c r="Q325" s="1">
        <f t="shared" si="153"/>
        <v>3.2764981821762018E-2</v>
      </c>
      <c r="R325" s="1">
        <f t="shared" si="154"/>
        <v>1.8785496416813121</v>
      </c>
      <c r="S325" s="1">
        <f t="shared" si="173"/>
        <v>1.7441637471148849E-2</v>
      </c>
      <c r="T325" s="1">
        <f t="shared" si="155"/>
        <v>-0.67552884452495621</v>
      </c>
      <c r="U325" s="1">
        <f t="shared" si="156"/>
        <v>1.6101854071554105</v>
      </c>
      <c r="V325" s="1">
        <f t="shared" si="174"/>
        <v>-0.41953481973132556</v>
      </c>
      <c r="W325" s="1">
        <f t="shared" si="175"/>
        <v>3.4883274942297698E-3</v>
      </c>
      <c r="X325" s="1">
        <f t="shared" si="157"/>
        <v>-8.3906963946265123E-2</v>
      </c>
      <c r="Y325" s="1">
        <f t="shared" si="158"/>
        <v>-1.6554707133189832</v>
      </c>
      <c r="Z325" s="2">
        <f t="shared" si="159"/>
        <v>-0.60478168219884798</v>
      </c>
      <c r="AA325" s="2">
        <f t="shared" si="176"/>
        <v>-3.1042687414553307</v>
      </c>
      <c r="AB325" s="2">
        <f t="shared" si="160"/>
        <v>-2.3195586155382393</v>
      </c>
      <c r="AC325" s="2">
        <f t="shared" si="161"/>
        <v>-0.51838429902758409</v>
      </c>
      <c r="AD325" s="2">
        <f t="shared" si="177"/>
        <v>-1.5756190980915148</v>
      </c>
      <c r="AE325" s="1">
        <f t="shared" si="178"/>
        <v>-0.12417074965821326</v>
      </c>
      <c r="AF325" s="1">
        <f t="shared" si="179"/>
        <v>-6.3024763923660604E-2</v>
      </c>
      <c r="AG325" s="1">
        <f t="shared" si="162"/>
        <v>11.82016130410083</v>
      </c>
      <c r="AH325" s="1">
        <f t="shared" si="163"/>
        <v>-9.2349221298848718</v>
      </c>
      <c r="AI325" s="1">
        <f t="shared" si="164"/>
        <v>11.825338340995547</v>
      </c>
      <c r="AJ325" s="1">
        <f t="shared" si="165"/>
        <v>20.765077423419939</v>
      </c>
      <c r="AK325" s="1">
        <f t="shared" si="166"/>
        <v>5.3570576419118705</v>
      </c>
      <c r="AL325" s="1">
        <f t="shared" si="167"/>
        <v>14.915197767370291</v>
      </c>
    </row>
    <row r="326" spans="1:38" x14ac:dyDescent="0.3">
      <c r="A326" s="1">
        <v>40</v>
      </c>
      <c r="B326" s="1">
        <v>15</v>
      </c>
      <c r="C326" s="1">
        <v>30</v>
      </c>
      <c r="D326" s="1">
        <v>35</v>
      </c>
      <c r="E326" s="1">
        <v>25</v>
      </c>
      <c r="F326" s="1">
        <f t="shared" si="168"/>
        <v>0.26166666666666666</v>
      </c>
      <c r="G326" s="1">
        <v>323</v>
      </c>
      <c r="H326" s="1">
        <f t="shared" si="169"/>
        <v>5.6374134839416845</v>
      </c>
      <c r="I326" s="1">
        <v>0.2</v>
      </c>
      <c r="J326" s="1">
        <v>0</v>
      </c>
      <c r="K326" s="1">
        <f t="shared" si="170"/>
        <v>-0.60181502315204827</v>
      </c>
      <c r="L326" s="1">
        <f t="shared" si="150"/>
        <v>-1.8680311566193737</v>
      </c>
      <c r="M326" s="1">
        <f t="shared" si="151"/>
        <v>0.60181931993694304</v>
      </c>
      <c r="N326" s="1">
        <f t="shared" si="152"/>
        <v>-1.1348927504221415</v>
      </c>
      <c r="O326" s="1">
        <f t="shared" si="171"/>
        <v>1.5707940266263627</v>
      </c>
      <c r="P326" s="1">
        <f t="shared" si="172"/>
        <v>2.4990635245046637</v>
      </c>
      <c r="Q326" s="1">
        <f t="shared" si="153"/>
        <v>3.7831365482380308E-3</v>
      </c>
      <c r="R326" s="1">
        <f t="shared" si="154"/>
        <v>1.8680297723384527</v>
      </c>
      <c r="S326" s="1">
        <f t="shared" si="173"/>
        <v>2.0252014203725422E-3</v>
      </c>
      <c r="T326" s="1">
        <f t="shared" si="155"/>
        <v>-0.68454590941813653</v>
      </c>
      <c r="U326" s="1">
        <f t="shared" si="156"/>
        <v>1.6011683762901021</v>
      </c>
      <c r="V326" s="1">
        <f t="shared" si="174"/>
        <v>-0.42752899667193367</v>
      </c>
      <c r="W326" s="1">
        <f t="shared" si="175"/>
        <v>4.0504028407450845E-4</v>
      </c>
      <c r="X326" s="1">
        <f t="shared" si="157"/>
        <v>-8.5505799334386734E-2</v>
      </c>
      <c r="Y326" s="1">
        <f t="shared" si="158"/>
        <v>-1.6654417399645114</v>
      </c>
      <c r="Z326" s="2">
        <f t="shared" si="159"/>
        <v>-0.60059438081264205</v>
      </c>
      <c r="AA326" s="2">
        <f t="shared" si="176"/>
        <v>-3.110443627364111</v>
      </c>
      <c r="AB326" s="2">
        <f t="shared" si="160"/>
        <v>-2.3402477885950583</v>
      </c>
      <c r="AC326" s="2">
        <f t="shared" si="161"/>
        <v>-0.51479518355369325</v>
      </c>
      <c r="AD326" s="2">
        <f t="shared" si="177"/>
        <v>-1.5990433578532202</v>
      </c>
      <c r="AE326" s="1">
        <f t="shared" si="178"/>
        <v>-0.12441774509456446</v>
      </c>
      <c r="AF326" s="1">
        <f t="shared" si="179"/>
        <v>-6.3961734314128812E-2</v>
      </c>
      <c r="AG326" s="1">
        <f t="shared" si="162"/>
        <v>11.979532650709393</v>
      </c>
      <c r="AH326" s="1">
        <f t="shared" si="163"/>
        <v>-9.0272253472807247</v>
      </c>
      <c r="AI326" s="1">
        <f t="shared" si="164"/>
        <v>11.979601655765403</v>
      </c>
      <c r="AJ326" s="1">
        <f t="shared" si="165"/>
        <v>20.972774652639909</v>
      </c>
      <c r="AK326" s="1">
        <f t="shared" si="166"/>
        <v>5.5123170961610661</v>
      </c>
      <c r="AL326" s="1">
        <f t="shared" si="167"/>
        <v>15.121793741928846</v>
      </c>
    </row>
    <row r="327" spans="1:38" x14ac:dyDescent="0.3">
      <c r="A327" s="1">
        <v>40</v>
      </c>
      <c r="B327" s="1">
        <v>15</v>
      </c>
      <c r="C327" s="1">
        <v>30</v>
      </c>
      <c r="D327" s="1">
        <v>35</v>
      </c>
      <c r="E327" s="1">
        <v>25</v>
      </c>
      <c r="F327" s="1">
        <f t="shared" si="168"/>
        <v>0.26166666666666666</v>
      </c>
      <c r="G327" s="1">
        <v>324</v>
      </c>
      <c r="H327" s="1">
        <f t="shared" si="169"/>
        <v>5.6548667764616276</v>
      </c>
      <c r="I327" s="1">
        <v>0.2</v>
      </c>
      <c r="J327" s="1">
        <v>0</v>
      </c>
      <c r="K327" s="1">
        <f t="shared" si="170"/>
        <v>-0.58778525229247336</v>
      </c>
      <c r="L327" s="1">
        <f t="shared" si="150"/>
        <v>-1.8576496722917191</v>
      </c>
      <c r="M327" s="1">
        <f t="shared" si="151"/>
        <v>0.58797734083340369</v>
      </c>
      <c r="N327" s="1">
        <f t="shared" si="152"/>
        <v>-1.1230281969048219</v>
      </c>
      <c r="O327" s="1">
        <f t="shared" si="171"/>
        <v>1.5706929210307963</v>
      </c>
      <c r="P327" s="1">
        <f t="shared" si="172"/>
        <v>2.4915317521137927</v>
      </c>
      <c r="Q327" s="1">
        <f t="shared" si="153"/>
        <v>-2.5364100709372561E-2</v>
      </c>
      <c r="R327" s="1">
        <f t="shared" si="154"/>
        <v>1.8575888819769935</v>
      </c>
      <c r="S327" s="1">
        <f t="shared" si="173"/>
        <v>-1.3654313371200884E-2</v>
      </c>
      <c r="T327" s="1">
        <f t="shared" si="155"/>
        <v>-0.6934952317994314</v>
      </c>
      <c r="U327" s="1">
        <f t="shared" si="156"/>
        <v>1.5922190416945661</v>
      </c>
      <c r="V327" s="1">
        <f t="shared" si="174"/>
        <v>-0.43555265553246908</v>
      </c>
      <c r="W327" s="1">
        <f t="shared" si="175"/>
        <v>-2.7308626742401768E-3</v>
      </c>
      <c r="X327" s="1">
        <f t="shared" si="157"/>
        <v>-8.7110531106493819E-2</v>
      </c>
      <c r="Y327" s="1">
        <f t="shared" si="158"/>
        <v>-1.6744155796705822</v>
      </c>
      <c r="Z327" s="2">
        <f t="shared" si="159"/>
        <v>-0.59573001899653222</v>
      </c>
      <c r="AA327" s="2">
        <f t="shared" si="176"/>
        <v>-3.1147547121984016</v>
      </c>
      <c r="AB327" s="2">
        <f t="shared" si="160"/>
        <v>-2.359804204717582</v>
      </c>
      <c r="AC327" s="2">
        <f t="shared" si="161"/>
        <v>-0.51062573056845662</v>
      </c>
      <c r="AD327" s="2">
        <f t="shared" si="177"/>
        <v>-1.6217671878246656</v>
      </c>
      <c r="AE327" s="1">
        <f t="shared" si="178"/>
        <v>-0.12459018848793608</v>
      </c>
      <c r="AF327" s="1">
        <f t="shared" si="179"/>
        <v>-6.4870687512986636E-2</v>
      </c>
      <c r="AG327" s="1">
        <f t="shared" si="162"/>
        <v>12.135254915624211</v>
      </c>
      <c r="AH327" s="1">
        <f t="shared" si="163"/>
        <v>-8.8167787843871004</v>
      </c>
      <c r="AI327" s="1">
        <f t="shared" si="164"/>
        <v>12.138357088541682</v>
      </c>
      <c r="AJ327" s="1">
        <f t="shared" si="165"/>
        <v>21.183221055221619</v>
      </c>
      <c r="AK327" s="1">
        <f t="shared" si="166"/>
        <v>5.6704809950841275</v>
      </c>
      <c r="AL327" s="1">
        <f t="shared" si="167"/>
        <v>15.332894053071897</v>
      </c>
    </row>
    <row r="328" spans="1:38" x14ac:dyDescent="0.3">
      <c r="A328" s="1">
        <v>40</v>
      </c>
      <c r="B328" s="1">
        <v>15</v>
      </c>
      <c r="C328" s="1">
        <v>30</v>
      </c>
      <c r="D328" s="1">
        <v>35</v>
      </c>
      <c r="E328" s="1">
        <v>25</v>
      </c>
      <c r="F328" s="1">
        <f t="shared" si="168"/>
        <v>0.26166666666666666</v>
      </c>
      <c r="G328" s="1">
        <v>325</v>
      </c>
      <c r="H328" s="1">
        <f t="shared" si="169"/>
        <v>5.6723200689815707</v>
      </c>
      <c r="I328" s="1">
        <v>0.2</v>
      </c>
      <c r="J328" s="1">
        <v>0</v>
      </c>
      <c r="K328" s="1">
        <f t="shared" si="170"/>
        <v>-0.57357643635104649</v>
      </c>
      <c r="L328" s="1">
        <f t="shared" si="150"/>
        <v>-1.8475146223776751</v>
      </c>
      <c r="M328" s="1">
        <f t="shared" si="151"/>
        <v>0.57446394094801145</v>
      </c>
      <c r="N328" s="1">
        <f t="shared" si="152"/>
        <v>-1.1114452827173429</v>
      </c>
      <c r="O328" s="1">
        <f t="shared" si="171"/>
        <v>1.5703159133734108</v>
      </c>
      <c r="P328" s="1">
        <f t="shared" si="172"/>
        <v>2.4838597548293806</v>
      </c>
      <c r="Q328" s="1">
        <f t="shared" si="153"/>
        <v>-5.4658921766329804E-2</v>
      </c>
      <c r="R328" s="1">
        <f t="shared" si="154"/>
        <v>1.84723885536954</v>
      </c>
      <c r="S328" s="1">
        <f t="shared" si="173"/>
        <v>-2.9589525798165008E-2</v>
      </c>
      <c r="T328" s="1">
        <f t="shared" si="155"/>
        <v>-0.70236643162947865</v>
      </c>
      <c r="U328" s="1">
        <f t="shared" si="156"/>
        <v>1.5833475903167489</v>
      </c>
      <c r="V328" s="1">
        <f t="shared" si="174"/>
        <v>-0.44359585723623085</v>
      </c>
      <c r="W328" s="1">
        <f t="shared" si="175"/>
        <v>-5.9179051596330023E-3</v>
      </c>
      <c r="X328" s="1">
        <f t="shared" si="157"/>
        <v>-8.871917144724617E-2</v>
      </c>
      <c r="Y328" s="1">
        <f t="shared" si="158"/>
        <v>-1.6823457726466948</v>
      </c>
      <c r="Z328" s="2">
        <f t="shared" si="159"/>
        <v>-0.59018095414079164</v>
      </c>
      <c r="AA328" s="2">
        <f t="shared" si="176"/>
        <v>-3.1171481429133858</v>
      </c>
      <c r="AB328" s="2">
        <f t="shared" si="160"/>
        <v>-2.3781844271703005</v>
      </c>
      <c r="AC328" s="2">
        <f t="shared" si="161"/>
        <v>-0.50586938926353597</v>
      </c>
      <c r="AD328" s="2">
        <f t="shared" si="177"/>
        <v>-1.64372372084741</v>
      </c>
      <c r="AE328" s="1">
        <f t="shared" si="178"/>
        <v>-0.12468592571653546</v>
      </c>
      <c r="AF328" s="1">
        <f t="shared" si="179"/>
        <v>-6.5748948833896412E-2</v>
      </c>
      <c r="AG328" s="1">
        <f t="shared" si="162"/>
        <v>12.287280664334874</v>
      </c>
      <c r="AH328" s="1">
        <f t="shared" si="163"/>
        <v>-8.6036465452656969</v>
      </c>
      <c r="AI328" s="1">
        <f t="shared" si="164"/>
        <v>12.301693066425056</v>
      </c>
      <c r="AJ328" s="1">
        <f t="shared" si="165"/>
        <v>21.396349992778539</v>
      </c>
      <c r="AK328" s="1">
        <f t="shared" si="166"/>
        <v>5.8316118145967701</v>
      </c>
      <c r="AL328" s="1">
        <f t="shared" si="167"/>
        <v>15.548461845152747</v>
      </c>
    </row>
    <row r="329" spans="1:38" x14ac:dyDescent="0.3">
      <c r="A329" s="1">
        <v>40</v>
      </c>
      <c r="B329" s="1">
        <v>15</v>
      </c>
      <c r="C329" s="1">
        <v>30</v>
      </c>
      <c r="D329" s="1">
        <v>35</v>
      </c>
      <c r="E329" s="1">
        <v>25</v>
      </c>
      <c r="F329" s="1">
        <f t="shared" si="168"/>
        <v>0.26166666666666666</v>
      </c>
      <c r="G329" s="1">
        <v>326</v>
      </c>
      <c r="H329" s="1">
        <f t="shared" si="169"/>
        <v>5.6897733615015147</v>
      </c>
      <c r="I329" s="1">
        <v>0.2</v>
      </c>
      <c r="J329" s="1">
        <v>0</v>
      </c>
      <c r="K329" s="1">
        <f t="shared" si="170"/>
        <v>-0.55919290347074657</v>
      </c>
      <c r="L329" s="1">
        <f t="shared" si="150"/>
        <v>-1.8376290941116247</v>
      </c>
      <c r="M329" s="1">
        <f t="shared" si="151"/>
        <v>0.56128323659327761</v>
      </c>
      <c r="N329" s="1">
        <f t="shared" si="152"/>
        <v>-1.100147536127571</v>
      </c>
      <c r="O329" s="1">
        <f t="shared" si="171"/>
        <v>1.5696586132662789</v>
      </c>
      <c r="P329" s="1">
        <f t="shared" si="172"/>
        <v>2.4760472846481205</v>
      </c>
      <c r="Q329" s="1">
        <f t="shared" si="153"/>
        <v>-8.408269923840983E-2</v>
      </c>
      <c r="R329" s="1">
        <f t="shared" si="154"/>
        <v>1.8369917036113499</v>
      </c>
      <c r="S329" s="1">
        <f t="shared" si="173"/>
        <v>-4.5771953718196597E-2</v>
      </c>
      <c r="T329" s="1">
        <f t="shared" si="155"/>
        <v>-0.71114848902806183</v>
      </c>
      <c r="U329" s="1">
        <f t="shared" si="156"/>
        <v>1.5745643173811574</v>
      </c>
      <c r="V329" s="1">
        <f t="shared" si="174"/>
        <v>-0.4516477867419581</v>
      </c>
      <c r="W329" s="1">
        <f t="shared" si="175"/>
        <v>-9.1543907436393204E-3</v>
      </c>
      <c r="X329" s="1">
        <f t="shared" si="157"/>
        <v>-9.0329557348391626E-2</v>
      </c>
      <c r="Y329" s="1">
        <f t="shared" si="158"/>
        <v>-1.6891849272803641</v>
      </c>
      <c r="Z329" s="2">
        <f t="shared" si="159"/>
        <v>-0.58394036483295386</v>
      </c>
      <c r="AA329" s="2">
        <f t="shared" si="176"/>
        <v>-3.1175686221923549</v>
      </c>
      <c r="AB329" s="2">
        <f t="shared" si="160"/>
        <v>-2.3953443063032163</v>
      </c>
      <c r="AC329" s="2">
        <f t="shared" si="161"/>
        <v>-0.50052031271396036</v>
      </c>
      <c r="AD329" s="2">
        <f t="shared" si="177"/>
        <v>-1.6648435181865626</v>
      </c>
      <c r="AE329" s="1">
        <f t="shared" si="178"/>
        <v>-0.12470274488769421</v>
      </c>
      <c r="AF329" s="1">
        <f t="shared" si="179"/>
        <v>-6.6593740727462519E-2</v>
      </c>
      <c r="AG329" s="1">
        <f t="shared" si="162"/>
        <v>12.435563588325628</v>
      </c>
      <c r="AH329" s="1">
        <f t="shared" si="163"/>
        <v>-8.3878935520611986</v>
      </c>
      <c r="AI329" s="1">
        <f t="shared" si="164"/>
        <v>12.469694986820933</v>
      </c>
      <c r="AJ329" s="1">
        <f t="shared" si="165"/>
        <v>21.612087032059804</v>
      </c>
      <c r="AK329" s="1">
        <f t="shared" si="166"/>
        <v>5.9957713154414893</v>
      </c>
      <c r="AL329" s="1">
        <f t="shared" si="167"/>
        <v>15.768452932498542</v>
      </c>
    </row>
    <row r="330" spans="1:38" x14ac:dyDescent="0.3">
      <c r="A330" s="1">
        <v>40</v>
      </c>
      <c r="B330" s="1">
        <v>15</v>
      </c>
      <c r="C330" s="1">
        <v>30</v>
      </c>
      <c r="D330" s="1">
        <v>35</v>
      </c>
      <c r="E330" s="1">
        <v>25</v>
      </c>
      <c r="F330" s="1">
        <f t="shared" si="168"/>
        <v>0.26166666666666666</v>
      </c>
      <c r="G330" s="1">
        <v>327</v>
      </c>
      <c r="H330" s="1">
        <f t="shared" si="169"/>
        <v>5.7072266540214578</v>
      </c>
      <c r="I330" s="1">
        <v>0.2</v>
      </c>
      <c r="J330" s="1">
        <v>0</v>
      </c>
      <c r="K330" s="1">
        <f t="shared" si="170"/>
        <v>-0.54463903501502697</v>
      </c>
      <c r="L330" s="1">
        <f t="shared" si="150"/>
        <v>-1.8279960987212425</v>
      </c>
      <c r="M330" s="1">
        <f t="shared" si="151"/>
        <v>0.54843924273943467</v>
      </c>
      <c r="N330" s="1">
        <f t="shared" si="152"/>
        <v>-1.0891383985385628</v>
      </c>
      <c r="O330" s="1">
        <f t="shared" si="171"/>
        <v>1.5687167883829773</v>
      </c>
      <c r="P330" s="1">
        <f t="shared" si="172"/>
        <v>2.4680942901764227</v>
      </c>
      <c r="Q330" s="1">
        <f t="shared" si="153"/>
        <v>-0.11361597149661873</v>
      </c>
      <c r="R330" s="1">
        <f t="shared" si="154"/>
        <v>1.8268595491787474</v>
      </c>
      <c r="S330" s="1">
        <f t="shared" si="173"/>
        <v>-6.2191957530448379E-2</v>
      </c>
      <c r="T330" s="1">
        <f t="shared" si="155"/>
        <v>-0.71982972987141791</v>
      </c>
      <c r="U330" s="1">
        <f t="shared" si="156"/>
        <v>1.5658796135817838</v>
      </c>
      <c r="V330" s="1">
        <f t="shared" si="174"/>
        <v>-0.45969672484903462</v>
      </c>
      <c r="W330" s="1">
        <f t="shared" si="175"/>
        <v>-1.2438391506089677E-2</v>
      </c>
      <c r="X330" s="1">
        <f t="shared" si="157"/>
        <v>-9.1939344969806935E-2</v>
      </c>
      <c r="Y330" s="1">
        <f t="shared" si="158"/>
        <v>-1.694884863733864</v>
      </c>
      <c r="Z330" s="2">
        <f t="shared" si="159"/>
        <v>-0.5770023210636519</v>
      </c>
      <c r="AA330" s="2">
        <f t="shared" si="176"/>
        <v>-3.1159595442746086</v>
      </c>
      <c r="AB330" s="2">
        <f t="shared" si="160"/>
        <v>-2.4112391037095113</v>
      </c>
      <c r="AC330" s="2">
        <f t="shared" si="161"/>
        <v>-0.49457341805455923</v>
      </c>
      <c r="AD330" s="2">
        <f t="shared" si="177"/>
        <v>-1.6850547521664725</v>
      </c>
      <c r="AE330" s="1">
        <f t="shared" si="178"/>
        <v>-0.12463838177098437</v>
      </c>
      <c r="AF330" s="1">
        <f t="shared" si="179"/>
        <v>-6.7402190086658917E-2</v>
      </c>
      <c r="AG330" s="1">
        <f t="shared" si="162"/>
        <v>12.58005851918136</v>
      </c>
      <c r="AH330" s="1">
        <f t="shared" si="163"/>
        <v>-8.1695855252254042</v>
      </c>
      <c r="AI330" s="1">
        <f t="shared" si="164"/>
        <v>12.642444626574338</v>
      </c>
      <c r="AJ330" s="1">
        <f t="shared" si="165"/>
        <v>21.830349607597871</v>
      </c>
      <c r="AK330" s="1">
        <f t="shared" si="166"/>
        <v>6.1630201473000357</v>
      </c>
      <c r="AL330" s="1">
        <f t="shared" si="167"/>
        <v>15.992815401292695</v>
      </c>
    </row>
    <row r="331" spans="1:38" x14ac:dyDescent="0.3">
      <c r="A331" s="1">
        <v>40</v>
      </c>
      <c r="B331" s="1">
        <v>15</v>
      </c>
      <c r="C331" s="1">
        <v>30</v>
      </c>
      <c r="D331" s="1">
        <v>35</v>
      </c>
      <c r="E331" s="1">
        <v>25</v>
      </c>
      <c r="F331" s="1">
        <f t="shared" si="168"/>
        <v>0.26166666666666666</v>
      </c>
      <c r="G331" s="1">
        <v>328</v>
      </c>
      <c r="H331" s="1">
        <f t="shared" si="169"/>
        <v>5.7246799465414009</v>
      </c>
      <c r="I331" s="1">
        <v>0.2</v>
      </c>
      <c r="J331" s="1">
        <v>0</v>
      </c>
      <c r="K331" s="1">
        <f t="shared" si="170"/>
        <v>-0.52991926423320501</v>
      </c>
      <c r="L331" s="1">
        <f t="shared" si="150"/>
        <v>-1.8186185705102407</v>
      </c>
      <c r="M331" s="1">
        <f t="shared" si="151"/>
        <v>0.53593587179143221</v>
      </c>
      <c r="N331" s="1">
        <f t="shared" si="152"/>
        <v>-1.078421223440275</v>
      </c>
      <c r="O331" s="1">
        <f t="shared" si="171"/>
        <v>1.5674863851356429</v>
      </c>
      <c r="P331" s="1">
        <f t="shared" si="172"/>
        <v>2.4600009326320409</v>
      </c>
      <c r="Q331" s="1">
        <f t="shared" si="153"/>
        <v>-0.14323843034295514</v>
      </c>
      <c r="R331" s="1">
        <f t="shared" si="154"/>
        <v>1.8168546097410578</v>
      </c>
      <c r="S331" s="1">
        <f t="shared" si="173"/>
        <v>-7.8838686141963668E-2</v>
      </c>
      <c r="T331" s="1">
        <f t="shared" si="155"/>
        <v>-0.72839781370333867</v>
      </c>
      <c r="U331" s="1">
        <f t="shared" si="156"/>
        <v>1.5573039512066205</v>
      </c>
      <c r="V331" s="1">
        <f t="shared" si="174"/>
        <v>-0.46773002350566573</v>
      </c>
      <c r="W331" s="1">
        <f t="shared" si="175"/>
        <v>-1.5767737228392736E-2</v>
      </c>
      <c r="X331" s="1">
        <f t="shared" si="157"/>
        <v>-9.3546004701133154E-2</v>
      </c>
      <c r="Y331" s="1">
        <f t="shared" si="158"/>
        <v>-1.6993967824134537</v>
      </c>
      <c r="Z331" s="2">
        <f t="shared" si="159"/>
        <v>-0.56936185680525253</v>
      </c>
      <c r="AA331" s="2">
        <f t="shared" si="176"/>
        <v>-3.1122631700281294</v>
      </c>
      <c r="AB331" s="2">
        <f t="shared" si="160"/>
        <v>-2.4258236376760185</v>
      </c>
      <c r="AC331" s="2">
        <f t="shared" si="161"/>
        <v>-0.48802444869021633</v>
      </c>
      <c r="AD331" s="2">
        <f t="shared" si="177"/>
        <v>-1.7042834332224031</v>
      </c>
      <c r="AE331" s="1">
        <f t="shared" si="178"/>
        <v>-0.1244905268011252</v>
      </c>
      <c r="AF331" s="1">
        <f t="shared" si="179"/>
        <v>-6.8171337328896131E-2</v>
      </c>
      <c r="AG331" s="1">
        <f t="shared" si="162"/>
        <v>12.72072144234639</v>
      </c>
      <c r="AH331" s="1">
        <f t="shared" si="163"/>
        <v>-7.9487889634980755</v>
      </c>
      <c r="AI331" s="1">
        <f t="shared" si="164"/>
        <v>12.820019510810233</v>
      </c>
      <c r="AJ331" s="1">
        <f t="shared" si="165"/>
        <v>22.05104670094514</v>
      </c>
      <c r="AK331" s="1">
        <f t="shared" si="166"/>
        <v>6.3334174168786417</v>
      </c>
      <c r="AL331" s="1">
        <f t="shared" si="167"/>
        <v>16.221489216246638</v>
      </c>
    </row>
    <row r="332" spans="1:38" x14ac:dyDescent="0.3">
      <c r="A332" s="1">
        <v>40</v>
      </c>
      <c r="B332" s="1">
        <v>15</v>
      </c>
      <c r="C332" s="1">
        <v>30</v>
      </c>
      <c r="D332" s="1">
        <v>35</v>
      </c>
      <c r="E332" s="1">
        <v>25</v>
      </c>
      <c r="F332" s="1">
        <f t="shared" si="168"/>
        <v>0.26166666666666666</v>
      </c>
      <c r="G332" s="1">
        <v>329</v>
      </c>
      <c r="H332" s="1">
        <f t="shared" si="169"/>
        <v>5.742133239061344</v>
      </c>
      <c r="I332" s="1">
        <v>0.2</v>
      </c>
      <c r="J332" s="1">
        <v>0</v>
      </c>
      <c r="K332" s="1">
        <f t="shared" si="170"/>
        <v>-0.51503807491005449</v>
      </c>
      <c r="L332" s="1">
        <f t="shared" si="150"/>
        <v>-1.8094993659645544</v>
      </c>
      <c r="M332" s="1">
        <f t="shared" si="151"/>
        <v>0.52377693239718393</v>
      </c>
      <c r="N332" s="1">
        <f t="shared" si="152"/>
        <v>-1.0679992753880623</v>
      </c>
      <c r="O332" s="1">
        <f t="shared" si="171"/>
        <v>1.5659635502682403</v>
      </c>
      <c r="P332" s="1">
        <f t="shared" si="172"/>
        <v>2.4517676022409916</v>
      </c>
      <c r="Q332" s="1">
        <f t="shared" si="153"/>
        <v>-0.17292891185440307</v>
      </c>
      <c r="R332" s="1">
        <f t="shared" si="154"/>
        <v>1.8069891806875251</v>
      </c>
      <c r="S332" s="1">
        <f t="shared" si="173"/>
        <v>-9.5700026155445428E-2</v>
      </c>
      <c r="T332" s="1">
        <f t="shared" si="155"/>
        <v>-0.73683972434383582</v>
      </c>
      <c r="U332" s="1">
        <f t="shared" si="156"/>
        <v>1.5488478691607361</v>
      </c>
      <c r="V332" s="1">
        <f t="shared" si="174"/>
        <v>-0.47573408532569583</v>
      </c>
      <c r="W332" s="1">
        <f t="shared" si="175"/>
        <v>-1.9140005231089087E-2</v>
      </c>
      <c r="X332" s="1">
        <f t="shared" si="157"/>
        <v>-9.5146817065139166E-2</v>
      </c>
      <c r="Y332" s="1">
        <f t="shared" si="158"/>
        <v>-1.702671458785523</v>
      </c>
      <c r="Z332" s="2">
        <f t="shared" si="159"/>
        <v>-0.56101504462185714</v>
      </c>
      <c r="AA332" s="2">
        <f t="shared" si="176"/>
        <v>-3.1064208444716686</v>
      </c>
      <c r="AB332" s="2">
        <f t="shared" si="160"/>
        <v>-2.4390524511900056</v>
      </c>
      <c r="AC332" s="2">
        <f t="shared" si="161"/>
        <v>-0.48087003824730645</v>
      </c>
      <c r="AD332" s="2">
        <f t="shared" si="177"/>
        <v>-1.7224536845195217</v>
      </c>
      <c r="AE332" s="1">
        <f t="shared" si="178"/>
        <v>-0.12425683377886676</v>
      </c>
      <c r="AF332" s="1">
        <f t="shared" si="179"/>
        <v>-6.8898147380780886E-2</v>
      </c>
      <c r="AG332" s="1">
        <f t="shared" si="162"/>
        <v>12.857509510531681</v>
      </c>
      <c r="AH332" s="1">
        <f t="shared" si="163"/>
        <v>-7.7255711236508171</v>
      </c>
      <c r="AI332" s="1">
        <f t="shared" si="164"/>
        <v>13.002492241966923</v>
      </c>
      <c r="AJ332" s="1">
        <f t="shared" si="165"/>
        <v>22.274078541096689</v>
      </c>
      <c r="AK332" s="1">
        <f t="shared" si="166"/>
        <v>6.5070202193653994</v>
      </c>
      <c r="AL332" s="1">
        <f t="shared" si="167"/>
        <v>16.454405835866378</v>
      </c>
    </row>
    <row r="333" spans="1:38" x14ac:dyDescent="0.3">
      <c r="A333" s="1">
        <v>40</v>
      </c>
      <c r="B333" s="1">
        <v>15</v>
      </c>
      <c r="C333" s="1">
        <v>30</v>
      </c>
      <c r="D333" s="1">
        <v>35</v>
      </c>
      <c r="E333" s="1">
        <v>25</v>
      </c>
      <c r="F333" s="1">
        <f t="shared" si="168"/>
        <v>0.26166666666666666</v>
      </c>
      <c r="G333" s="1">
        <v>330</v>
      </c>
      <c r="H333" s="1">
        <f t="shared" si="169"/>
        <v>5.7595865315812871</v>
      </c>
      <c r="I333" s="1">
        <v>0.2</v>
      </c>
      <c r="J333" s="1">
        <v>0</v>
      </c>
      <c r="K333" s="1">
        <f t="shared" si="170"/>
        <v>-0.50000000000000044</v>
      </c>
      <c r="L333" s="1">
        <f t="shared" si="150"/>
        <v>-1.8006412628822281</v>
      </c>
      <c r="M333" s="1">
        <f t="shared" si="151"/>
        <v>0.51196612828741572</v>
      </c>
      <c r="N333" s="1">
        <f t="shared" si="152"/>
        <v>-1.0578757290082608</v>
      </c>
      <c r="O333" s="1">
        <f t="shared" si="171"/>
        <v>1.5641446533020362</v>
      </c>
      <c r="P333" s="1">
        <f t="shared" si="172"/>
        <v>2.4433949349498234</v>
      </c>
      <c r="Q333" s="1">
        <f t="shared" si="153"/>
        <v>-0.20266539086656987</v>
      </c>
      <c r="R333" s="1">
        <f t="shared" si="154"/>
        <v>1.7972756163372658</v>
      </c>
      <c r="S333" s="1">
        <f t="shared" si="173"/>
        <v>-0.11276255518315501</v>
      </c>
      <c r="T333" s="1">
        <f t="shared" si="155"/>
        <v>-0.74514176359991746</v>
      </c>
      <c r="U333" s="1">
        <f t="shared" si="156"/>
        <v>1.5405219568605137</v>
      </c>
      <c r="V333" s="1">
        <f t="shared" si="174"/>
        <v>-0.48369434806269768</v>
      </c>
      <c r="W333" s="1">
        <f t="shared" si="175"/>
        <v>-2.2552511036631001E-2</v>
      </c>
      <c r="X333" s="1">
        <f t="shared" si="157"/>
        <v>-9.6738869612539538E-2</v>
      </c>
      <c r="Y333" s="1">
        <f t="shared" si="158"/>
        <v>-1.7046594658303516</v>
      </c>
      <c r="Z333" s="2">
        <f t="shared" si="159"/>
        <v>-0.5519590718998364</v>
      </c>
      <c r="AA333" s="2">
        <f t="shared" si="176"/>
        <v>-3.0983732597130218</v>
      </c>
      <c r="AB333" s="2">
        <f t="shared" si="160"/>
        <v>-2.4508800036082308</v>
      </c>
      <c r="AC333" s="2">
        <f t="shared" si="161"/>
        <v>-0.47310777591414543</v>
      </c>
      <c r="AD333" s="2">
        <f t="shared" si="177"/>
        <v>-1.7394880669559007</v>
      </c>
      <c r="AE333" s="1">
        <f t="shared" si="178"/>
        <v>-0.12393493038852089</v>
      </c>
      <c r="AF333" s="1">
        <f t="shared" si="179"/>
        <v>-6.9579522678236042E-2</v>
      </c>
      <c r="AG333" s="1">
        <f t="shared" si="162"/>
        <v>12.990381056766577</v>
      </c>
      <c r="AH333" s="1">
        <f t="shared" si="163"/>
        <v>-7.5000000000000071</v>
      </c>
      <c r="AI333" s="1">
        <f t="shared" si="164"/>
        <v>13.189929790047145</v>
      </c>
      <c r="AJ333" s="1">
        <f t="shared" si="165"/>
        <v>22.499336331043153</v>
      </c>
      <c r="AK333" s="1">
        <f t="shared" si="166"/>
        <v>6.6838831330164767</v>
      </c>
      <c r="AL333" s="1">
        <f t="shared" si="167"/>
        <v>16.691487840513972</v>
      </c>
    </row>
    <row r="334" spans="1:38" x14ac:dyDescent="0.3">
      <c r="A334" s="1">
        <v>40</v>
      </c>
      <c r="B334" s="1">
        <v>15</v>
      </c>
      <c r="C334" s="1">
        <v>30</v>
      </c>
      <c r="D334" s="1">
        <v>35</v>
      </c>
      <c r="E334" s="1">
        <v>25</v>
      </c>
      <c r="F334" s="1">
        <f t="shared" si="168"/>
        <v>0.26166666666666666</v>
      </c>
      <c r="G334" s="1">
        <v>331</v>
      </c>
      <c r="H334" s="1">
        <f t="shared" si="169"/>
        <v>5.7770398241012311</v>
      </c>
      <c r="I334" s="1">
        <v>0.2</v>
      </c>
      <c r="J334" s="1">
        <v>0</v>
      </c>
      <c r="K334" s="1">
        <f t="shared" si="170"/>
        <v>-0.48480962024633689</v>
      </c>
      <c r="L334" s="1">
        <f t="shared" si="150"/>
        <v>-1.7920469595272706</v>
      </c>
      <c r="M334" s="1">
        <f t="shared" si="151"/>
        <v>0.50050705714747235</v>
      </c>
      <c r="N334" s="1">
        <f t="shared" si="152"/>
        <v>-1.0480536680311665</v>
      </c>
      <c r="O334" s="1">
        <f t="shared" si="171"/>
        <v>1.5620263097528693</v>
      </c>
      <c r="P334" s="1">
        <f t="shared" si="172"/>
        <v>2.434883829359924</v>
      </c>
      <c r="Q334" s="1">
        <f t="shared" si="153"/>
        <v>-0.23242497958890207</v>
      </c>
      <c r="R334" s="1">
        <f t="shared" si="154"/>
        <v>1.7877263098080503</v>
      </c>
      <c r="S334" s="1">
        <f t="shared" si="173"/>
        <v>-0.13001150025803321</v>
      </c>
      <c r="T334" s="1">
        <f t="shared" si="155"/>
        <v>-0.75328954850058671</v>
      </c>
      <c r="U334" s="1">
        <f t="shared" si="156"/>
        <v>1.532336836978329</v>
      </c>
      <c r="V334" s="1">
        <f t="shared" si="174"/>
        <v>-0.49159527482614457</v>
      </c>
      <c r="W334" s="1">
        <f t="shared" si="175"/>
        <v>-2.6002300051606642E-2</v>
      </c>
      <c r="X334" s="1">
        <f t="shared" si="157"/>
        <v>-9.8319054965228914E-2</v>
      </c>
      <c r="Y334" s="1">
        <f t="shared" si="158"/>
        <v>-1.7053114251824093</v>
      </c>
      <c r="Z334" s="2">
        <f t="shared" si="159"/>
        <v>-0.54219231821486236</v>
      </c>
      <c r="AA334" s="2">
        <f t="shared" si="176"/>
        <v>-3.0880607659272092</v>
      </c>
      <c r="AB334" s="2">
        <f t="shared" si="160"/>
        <v>-2.4612608868870893</v>
      </c>
      <c r="AC334" s="2">
        <f t="shared" si="161"/>
        <v>-0.46473627275559637</v>
      </c>
      <c r="AD334" s="2">
        <f t="shared" si="177"/>
        <v>-1.7553079569097991</v>
      </c>
      <c r="AE334" s="1">
        <f t="shared" si="178"/>
        <v>-0.1235224306370884</v>
      </c>
      <c r="AF334" s="1">
        <f t="shared" si="179"/>
        <v>-7.0212318276391975E-2</v>
      </c>
      <c r="AG334" s="1">
        <f t="shared" si="162"/>
        <v>13.119295607090939</v>
      </c>
      <c r="AH334" s="1">
        <f t="shared" si="163"/>
        <v>-7.272144303695053</v>
      </c>
      <c r="AI334" s="1">
        <f t="shared" si="164"/>
        <v>13.382392745714405</v>
      </c>
      <c r="AJ334" s="1">
        <f t="shared" si="165"/>
        <v>22.726702005715719</v>
      </c>
      <c r="AK334" s="1">
        <f t="shared" si="166"/>
        <v>6.8640576770450519</v>
      </c>
      <c r="AL334" s="1">
        <f t="shared" si="167"/>
        <v>16.932648577850436</v>
      </c>
    </row>
    <row r="335" spans="1:38" x14ac:dyDescent="0.3">
      <c r="A335" s="1">
        <v>40</v>
      </c>
      <c r="B335" s="1">
        <v>15</v>
      </c>
      <c r="C335" s="1">
        <v>30</v>
      </c>
      <c r="D335" s="1">
        <v>35</v>
      </c>
      <c r="E335" s="1">
        <v>25</v>
      </c>
      <c r="F335" s="1">
        <f t="shared" si="168"/>
        <v>0.26166666666666666</v>
      </c>
      <c r="G335" s="1">
        <v>332</v>
      </c>
      <c r="H335" s="1">
        <f t="shared" si="169"/>
        <v>5.7944931166211742</v>
      </c>
      <c r="I335" s="1">
        <v>0.2</v>
      </c>
      <c r="J335" s="1">
        <v>0</v>
      </c>
      <c r="K335" s="1">
        <f t="shared" si="170"/>
        <v>-0.46947156278589081</v>
      </c>
      <c r="L335" s="1">
        <f t="shared" si="150"/>
        <v>-1.7837190738077395</v>
      </c>
      <c r="M335" s="1">
        <f t="shared" si="151"/>
        <v>0.4894032095214309</v>
      </c>
      <c r="N335" s="1">
        <f t="shared" si="152"/>
        <v>-1.0385360843517024</v>
      </c>
      <c r="O335" s="1">
        <f t="shared" si="171"/>
        <v>1.559605405022354</v>
      </c>
      <c r="P335" s="1">
        <f t="shared" si="172"/>
        <v>2.4262354637765835</v>
      </c>
      <c r="Q335" s="1">
        <f t="shared" si="153"/>
        <v>-0.26218393085911429</v>
      </c>
      <c r="R335" s="1">
        <f t="shared" si="154"/>
        <v>1.7783536715288915</v>
      </c>
      <c r="S335" s="1">
        <f t="shared" si="173"/>
        <v>-0.14743070237187902</v>
      </c>
      <c r="T335" s="1">
        <f t="shared" si="155"/>
        <v>-0.7612680124916873</v>
      </c>
      <c r="U335" s="1">
        <f t="shared" si="156"/>
        <v>1.5243031470247643</v>
      </c>
      <c r="V335" s="1">
        <f t="shared" si="174"/>
        <v>-0.49942035085185027</v>
      </c>
      <c r="W335" s="1">
        <f t="shared" si="175"/>
        <v>-2.9486140474375807E-2</v>
      </c>
      <c r="X335" s="1">
        <f t="shared" si="157"/>
        <v>-9.9884070170370057E-2</v>
      </c>
      <c r="Y335" s="1">
        <f t="shared" si="158"/>
        <v>-1.7045782877017723</v>
      </c>
      <c r="Z335" s="2">
        <f t="shared" si="159"/>
        <v>-0.53171443327552426</v>
      </c>
      <c r="AA335" s="2">
        <f t="shared" si="176"/>
        <v>-3.0754237325402518</v>
      </c>
      <c r="AB335" s="2">
        <f t="shared" si="160"/>
        <v>-2.4701500670117218</v>
      </c>
      <c r="AC335" s="2">
        <f t="shared" si="161"/>
        <v>-0.45575522852187822</v>
      </c>
      <c r="AD335" s="2">
        <f t="shared" si="177"/>
        <v>-1.7698339785024761</v>
      </c>
      <c r="AE335" s="1">
        <f t="shared" si="178"/>
        <v>-0.1230169493016101</v>
      </c>
      <c r="AF335" s="1">
        <f t="shared" si="179"/>
        <v>-7.0793359140099058E-2</v>
      </c>
      <c r="AG335" s="1">
        <f t="shared" si="162"/>
        <v>13.244213892883904</v>
      </c>
      <c r="AH335" s="1">
        <f t="shared" si="163"/>
        <v>-7.0420734417883617</v>
      </c>
      <c r="AI335" s="1">
        <f t="shared" si="164"/>
        <v>13.579934538531809</v>
      </c>
      <c r="AJ335" s="1">
        <f t="shared" si="165"/>
        <v>22.956048026865069</v>
      </c>
      <c r="AK335" s="1">
        <f t="shared" si="166"/>
        <v>7.0475917334651026</v>
      </c>
      <c r="AL335" s="1">
        <f t="shared" si="167"/>
        <v>17.177791830615611</v>
      </c>
    </row>
    <row r="336" spans="1:38" x14ac:dyDescent="0.3">
      <c r="A336" s="1">
        <v>40</v>
      </c>
      <c r="B336" s="1">
        <v>15</v>
      </c>
      <c r="C336" s="1">
        <v>30</v>
      </c>
      <c r="D336" s="1">
        <v>35</v>
      </c>
      <c r="E336" s="1">
        <v>25</v>
      </c>
      <c r="F336" s="1">
        <f t="shared" si="168"/>
        <v>0.26166666666666666</v>
      </c>
      <c r="G336" s="1">
        <v>333</v>
      </c>
      <c r="H336" s="1">
        <f t="shared" si="169"/>
        <v>5.8119464091411173</v>
      </c>
      <c r="I336" s="1">
        <v>0.2</v>
      </c>
      <c r="J336" s="1">
        <v>0</v>
      </c>
      <c r="K336" s="1">
        <f t="shared" si="170"/>
        <v>-0.45399049973954697</v>
      </c>
      <c r="L336" s="1">
        <f t="shared" si="150"/>
        <v>-1.7756601424782987</v>
      </c>
      <c r="M336" s="1">
        <f t="shared" si="151"/>
        <v>0.47865796774884317</v>
      </c>
      <c r="N336" s="1">
        <f t="shared" si="152"/>
        <v>-1.0293258771180558</v>
      </c>
      <c r="O336" s="1">
        <f t="shared" si="171"/>
        <v>1.5568791188467288</v>
      </c>
      <c r="P336" s="1">
        <f t="shared" si="172"/>
        <v>2.4174513132512083</v>
      </c>
      <c r="Q336" s="1">
        <f t="shared" si="153"/>
        <v>-0.29191764655438313</v>
      </c>
      <c r="R336" s="1">
        <f t="shared" si="154"/>
        <v>1.7691701063917975</v>
      </c>
      <c r="S336" s="1">
        <f t="shared" si="173"/>
        <v>-0.16500258821902994</v>
      </c>
      <c r="T336" s="1">
        <f t="shared" si="155"/>
        <v>-0.76906141103466807</v>
      </c>
      <c r="U336" s="1">
        <f t="shared" si="156"/>
        <v>1.5164315197643978</v>
      </c>
      <c r="V336" s="1">
        <f t="shared" si="174"/>
        <v>-0.50715208765520403</v>
      </c>
      <c r="W336" s="1">
        <f t="shared" si="175"/>
        <v>-3.3000517643805988E-2</v>
      </c>
      <c r="X336" s="1">
        <f t="shared" si="157"/>
        <v>-0.10143041753104082</v>
      </c>
      <c r="Y336" s="1">
        <f t="shared" si="158"/>
        <v>-1.7024116438500854</v>
      </c>
      <c r="Z336" s="2">
        <f t="shared" si="159"/>
        <v>-0.5205264148059453</v>
      </c>
      <c r="AA336" s="2">
        <f t="shared" si="176"/>
        <v>-3.0604029612012513</v>
      </c>
      <c r="AB336" s="2">
        <f t="shared" si="160"/>
        <v>-2.4775031509439218</v>
      </c>
      <c r="AC336" s="2">
        <f t="shared" si="161"/>
        <v>-0.44616549840509556</v>
      </c>
      <c r="AD336" s="2">
        <f t="shared" si="177"/>
        <v>-1.7829864914176052</v>
      </c>
      <c r="AE336" s="1">
        <f t="shared" si="178"/>
        <v>-0.12241611844805007</v>
      </c>
      <c r="AF336" s="1">
        <f t="shared" si="179"/>
        <v>-7.131945965670422E-2</v>
      </c>
      <c r="AG336" s="1">
        <f t="shared" si="162"/>
        <v>13.365097862825516</v>
      </c>
      <c r="AH336" s="1">
        <f t="shared" si="163"/>
        <v>-6.8098574960932048</v>
      </c>
      <c r="AI336" s="1">
        <f t="shared" si="164"/>
        <v>13.782600623373099</v>
      </c>
      <c r="AJ336" s="1">
        <f t="shared" si="165"/>
        <v>23.187237220644537</v>
      </c>
      <c r="AK336" s="1">
        <f t="shared" si="166"/>
        <v>7.2345289340830625</v>
      </c>
      <c r="AL336" s="1">
        <f t="shared" si="167"/>
        <v>17.426811512042747</v>
      </c>
    </row>
    <row r="337" spans="1:38" x14ac:dyDescent="0.3">
      <c r="A337" s="1">
        <v>40</v>
      </c>
      <c r="B337" s="1">
        <v>15</v>
      </c>
      <c r="C337" s="1">
        <v>30</v>
      </c>
      <c r="D337" s="1">
        <v>35</v>
      </c>
      <c r="E337" s="1">
        <v>25</v>
      </c>
      <c r="F337" s="1">
        <f t="shared" si="168"/>
        <v>0.26166666666666666</v>
      </c>
      <c r="G337" s="1">
        <v>334</v>
      </c>
      <c r="H337" s="1">
        <f t="shared" si="169"/>
        <v>5.8293997016610604</v>
      </c>
      <c r="I337" s="1">
        <v>0.2</v>
      </c>
      <c r="J337" s="1">
        <v>0</v>
      </c>
      <c r="K337" s="1">
        <f t="shared" si="170"/>
        <v>-0.43837114678907779</v>
      </c>
      <c r="L337" s="1">
        <f t="shared" si="150"/>
        <v>-1.7678726203674997</v>
      </c>
      <c r="M337" s="1">
        <f t="shared" si="151"/>
        <v>0.46827460493444439</v>
      </c>
      <c r="N337" s="1">
        <f t="shared" si="152"/>
        <v>-1.0204258518485712</v>
      </c>
      <c r="O337" s="1">
        <f t="shared" si="171"/>
        <v>1.553844950167905</v>
      </c>
      <c r="P337" s="1">
        <f t="shared" si="172"/>
        <v>2.4085331664805709</v>
      </c>
      <c r="Q337" s="1">
        <f t="shared" si="153"/>
        <v>-0.32160069167957095</v>
      </c>
      <c r="R337" s="1">
        <f t="shared" si="154"/>
        <v>1.760187989549898</v>
      </c>
      <c r="S337" s="1">
        <f t="shared" si="173"/>
        <v>-0.18270815025945511</v>
      </c>
      <c r="T337" s="1">
        <f t="shared" si="155"/>
        <v>-0.77665333205572118</v>
      </c>
      <c r="U337" s="1">
        <f t="shared" si="156"/>
        <v>1.5087325624713412</v>
      </c>
      <c r="V337" s="1">
        <f t="shared" si="174"/>
        <v>-0.51477203539873484</v>
      </c>
      <c r="W337" s="1">
        <f t="shared" si="175"/>
        <v>-3.6541630051891025E-2</v>
      </c>
      <c r="X337" s="1">
        <f t="shared" si="157"/>
        <v>-0.10295440707974697</v>
      </c>
      <c r="Y337" s="1">
        <f t="shared" si="158"/>
        <v>-1.6987640638041097</v>
      </c>
      <c r="Z337" s="2">
        <f t="shared" si="159"/>
        <v>-0.50863068565196667</v>
      </c>
      <c r="AA337" s="2">
        <f t="shared" si="176"/>
        <v>-3.0429401514114813</v>
      </c>
      <c r="AB337" s="2">
        <f t="shared" si="160"/>
        <v>-2.4832766790311416</v>
      </c>
      <c r="AC337" s="2">
        <f t="shared" si="161"/>
        <v>-0.43596915913025724</v>
      </c>
      <c r="AD337" s="2">
        <f t="shared" si="177"/>
        <v>-1.7946861344414926</v>
      </c>
      <c r="AE337" s="1">
        <f t="shared" si="178"/>
        <v>-0.12171760605645927</v>
      </c>
      <c r="AF337" s="1">
        <f t="shared" si="179"/>
        <v>-7.1787445377659714E-2</v>
      </c>
      <c r="AG337" s="1">
        <f t="shared" si="162"/>
        <v>13.481910694487503</v>
      </c>
      <c r="AH337" s="1">
        <f t="shared" si="163"/>
        <v>-6.5755672018361668</v>
      </c>
      <c r="AI337" s="1">
        <f t="shared" si="164"/>
        <v>13.990427638827185</v>
      </c>
      <c r="AJ337" s="1">
        <f t="shared" si="165"/>
        <v>23.420122663831528</v>
      </c>
      <c r="AK337" s="1">
        <f t="shared" si="166"/>
        <v>7.4249080144319501</v>
      </c>
      <c r="AL337" s="1">
        <f t="shared" si="167"/>
        <v>17.679591394507824</v>
      </c>
    </row>
    <row r="338" spans="1:38" x14ac:dyDescent="0.3">
      <c r="A338" s="1">
        <v>40</v>
      </c>
      <c r="B338" s="1">
        <v>15</v>
      </c>
      <c r="C338" s="1">
        <v>30</v>
      </c>
      <c r="D338" s="1">
        <v>35</v>
      </c>
      <c r="E338" s="1">
        <v>25</v>
      </c>
      <c r="F338" s="1">
        <f t="shared" si="168"/>
        <v>0.26166666666666666</v>
      </c>
      <c r="G338" s="1">
        <v>335</v>
      </c>
      <c r="H338" s="1">
        <f t="shared" si="169"/>
        <v>5.8468529941810043</v>
      </c>
      <c r="I338" s="1">
        <v>0.2</v>
      </c>
      <c r="J338" s="1">
        <v>0</v>
      </c>
      <c r="K338" s="1">
        <f t="shared" si="170"/>
        <v>-0.42261826174069922</v>
      </c>
      <c r="L338" s="1">
        <f t="shared" si="150"/>
        <v>-1.7603588796300165</v>
      </c>
      <c r="M338" s="1">
        <f t="shared" si="151"/>
        <v>0.45825628395113349</v>
      </c>
      <c r="N338" s="1">
        <f t="shared" si="152"/>
        <v>-1.0118387195771616</v>
      </c>
      <c r="O338" s="1">
        <f t="shared" si="171"/>
        <v>1.5505007422716472</v>
      </c>
      <c r="P338" s="1">
        <f t="shared" si="172"/>
        <v>2.3994831424125471</v>
      </c>
      <c r="Q338" s="1">
        <f t="shared" si="153"/>
        <v>-0.35120681464726511</v>
      </c>
      <c r="R338" s="1">
        <f t="shared" si="154"/>
        <v>1.7514196408822971</v>
      </c>
      <c r="S338" s="1">
        <f t="shared" si="173"/>
        <v>-0.20052693623461981</v>
      </c>
      <c r="T338" s="1">
        <f t="shared" si="155"/>
        <v>-0.78402671168702631</v>
      </c>
      <c r="U338" s="1">
        <f t="shared" si="156"/>
        <v>1.5012168350419695</v>
      </c>
      <c r="V338" s="1">
        <f t="shared" si="174"/>
        <v>-0.52226080429287702</v>
      </c>
      <c r="W338" s="1">
        <f t="shared" si="175"/>
        <v>-4.0105387246923967E-2</v>
      </c>
      <c r="X338" s="1">
        <f t="shared" si="157"/>
        <v>-0.10445216085857541</v>
      </c>
      <c r="Y338" s="1">
        <f t="shared" si="158"/>
        <v>-1.6935894667292513</v>
      </c>
      <c r="Z338" s="2">
        <f t="shared" si="159"/>
        <v>-0.49603116931891339</v>
      </c>
      <c r="AA338" s="2">
        <f t="shared" si="176"/>
        <v>-3.0229784188300468</v>
      </c>
      <c r="AB338" s="2">
        <f t="shared" si="160"/>
        <v>-2.4874284423812441</v>
      </c>
      <c r="AC338" s="2">
        <f t="shared" si="161"/>
        <v>-0.4251695737019261</v>
      </c>
      <c r="AD338" s="2">
        <f t="shared" si="177"/>
        <v>-1.8048544238633739</v>
      </c>
      <c r="AE338" s="1">
        <f t="shared" si="178"/>
        <v>-0.1209191367532019</v>
      </c>
      <c r="AF338" s="1">
        <f t="shared" si="179"/>
        <v>-7.2194176954534964E-2</v>
      </c>
      <c r="AG338" s="1">
        <f t="shared" si="162"/>
        <v>13.594616805549752</v>
      </c>
      <c r="AH338" s="1">
        <f t="shared" si="163"/>
        <v>-6.3392739261104882</v>
      </c>
      <c r="AI338" s="1">
        <f t="shared" si="164"/>
        <v>14.203442542260778</v>
      </c>
      <c r="AJ338" s="1">
        <f t="shared" si="165"/>
        <v>23.654547624707579</v>
      </c>
      <c r="AK338" s="1">
        <f t="shared" si="166"/>
        <v>7.6187621371028023</v>
      </c>
      <c r="AL338" s="1">
        <f t="shared" si="167"/>
        <v>17.936004877264786</v>
      </c>
    </row>
    <row r="339" spans="1:38" x14ac:dyDescent="0.3">
      <c r="A339" s="1">
        <v>40</v>
      </c>
      <c r="B339" s="1">
        <v>15</v>
      </c>
      <c r="C339" s="1">
        <v>30</v>
      </c>
      <c r="D339" s="1">
        <v>35</v>
      </c>
      <c r="E339" s="1">
        <v>25</v>
      </c>
      <c r="F339" s="1">
        <f t="shared" si="168"/>
        <v>0.26166666666666666</v>
      </c>
      <c r="G339" s="1">
        <v>336</v>
      </c>
      <c r="H339" s="1">
        <f t="shared" si="169"/>
        <v>5.8643062867009474</v>
      </c>
      <c r="I339" s="1">
        <v>0.2</v>
      </c>
      <c r="J339" s="1">
        <v>0</v>
      </c>
      <c r="K339" s="1">
        <f t="shared" si="170"/>
        <v>-0.40673664307580015</v>
      </c>
      <c r="L339" s="1">
        <f t="shared" si="150"/>
        <v>-1.7531212090240655</v>
      </c>
      <c r="M339" s="1">
        <f t="shared" si="151"/>
        <v>0.44860605647653218</v>
      </c>
      <c r="N339" s="1">
        <f t="shared" si="152"/>
        <v>-1.0035670960275036</v>
      </c>
      <c r="O339" s="1">
        <f t="shared" si="171"/>
        <v>1.5468447080179915</v>
      </c>
      <c r="P339" s="1">
        <f t="shared" si="172"/>
        <v>2.3903037063937487</v>
      </c>
      <c r="Q339" s="1">
        <f t="shared" si="153"/>
        <v>-0.38070897424935934</v>
      </c>
      <c r="R339" s="1">
        <f t="shared" si="154"/>
        <v>1.7428772981604723</v>
      </c>
      <c r="S339" s="1">
        <f t="shared" si="173"/>
        <v>-0.21843704926972216</v>
      </c>
      <c r="T339" s="1">
        <f t="shared" si="155"/>
        <v>-0.7911638557289371</v>
      </c>
      <c r="U339" s="1">
        <f t="shared" si="156"/>
        <v>1.4938948269946903</v>
      </c>
      <c r="V339" s="1">
        <f t="shared" si="174"/>
        <v>-0.52959809581812622</v>
      </c>
      <c r="W339" s="1">
        <f t="shared" si="175"/>
        <v>-4.3687409853944432E-2</v>
      </c>
      <c r="X339" s="1">
        <f t="shared" si="157"/>
        <v>-0.10591961916362524</v>
      </c>
      <c r="Y339" s="1">
        <f t="shared" si="158"/>
        <v>-1.6868435180556922</v>
      </c>
      <c r="Z339" s="2">
        <f t="shared" si="159"/>
        <v>-0.48273336307561787</v>
      </c>
      <c r="AA339" s="2">
        <f t="shared" si="176"/>
        <v>-3.0004628652917242</v>
      </c>
      <c r="AB339" s="2">
        <f t="shared" si="160"/>
        <v>-2.4899178242107087</v>
      </c>
      <c r="AC339" s="2">
        <f t="shared" si="161"/>
        <v>-0.41377145406481519</v>
      </c>
      <c r="AD339" s="2">
        <f t="shared" si="177"/>
        <v>-1.8134144047055871</v>
      </c>
      <c r="AE339" s="1">
        <f t="shared" si="178"/>
        <v>-0.12001851461166899</v>
      </c>
      <c r="AF339" s="1">
        <f t="shared" si="179"/>
        <v>-7.2536576188223498E-2</v>
      </c>
      <c r="AG339" s="1">
        <f t="shared" si="162"/>
        <v>13.703181864639015</v>
      </c>
      <c r="AH339" s="1">
        <f t="shared" si="163"/>
        <v>-6.1010496461370023</v>
      </c>
      <c r="AI339" s="1">
        <f t="shared" si="164"/>
        <v>14.421661727088484</v>
      </c>
      <c r="AJ339" s="1">
        <f t="shared" si="165"/>
        <v>23.890345564610609</v>
      </c>
      <c r="AK339" s="1">
        <f t="shared" si="166"/>
        <v>7.8161181876420791</v>
      </c>
      <c r="AL339" s="1">
        <f t="shared" si="167"/>
        <v>18.195914799303157</v>
      </c>
    </row>
    <row r="340" spans="1:38" x14ac:dyDescent="0.3">
      <c r="A340" s="1">
        <v>40</v>
      </c>
      <c r="B340" s="1">
        <v>15</v>
      </c>
      <c r="C340" s="1">
        <v>30</v>
      </c>
      <c r="D340" s="1">
        <v>35</v>
      </c>
      <c r="E340" s="1">
        <v>25</v>
      </c>
      <c r="F340" s="1">
        <f t="shared" si="168"/>
        <v>0.26166666666666666</v>
      </c>
      <c r="G340" s="1">
        <v>337</v>
      </c>
      <c r="H340" s="1">
        <f t="shared" si="169"/>
        <v>5.8817595792208905</v>
      </c>
      <c r="I340" s="1">
        <v>0.2</v>
      </c>
      <c r="J340" s="1">
        <v>0</v>
      </c>
      <c r="K340" s="1">
        <f t="shared" si="170"/>
        <v>-0.39073112848927388</v>
      </c>
      <c r="L340" s="1">
        <f t="shared" si="150"/>
        <v>-1.7461618132142263</v>
      </c>
      <c r="M340" s="1">
        <f t="shared" si="151"/>
        <v>0.4393268620634132</v>
      </c>
      <c r="N340" s="1">
        <f t="shared" si="152"/>
        <v>-0.99561350081625855</v>
      </c>
      <c r="O340" s="1">
        <f t="shared" si="171"/>
        <v>1.5428754549693802</v>
      </c>
      <c r="P340" s="1">
        <f t="shared" si="172"/>
        <v>2.3809976856811068</v>
      </c>
      <c r="Q340" s="1">
        <f t="shared" si="153"/>
        <v>-0.41007937379418091</v>
      </c>
      <c r="R340" s="1">
        <f t="shared" si="154"/>
        <v>1.7345730889667377</v>
      </c>
      <c r="S340" s="1">
        <f t="shared" si="173"/>
        <v>-0.23641515967393439</v>
      </c>
      <c r="T340" s="1">
        <f t="shared" si="155"/>
        <v>-0.79804646723989681</v>
      </c>
      <c r="U340" s="1">
        <f t="shared" si="156"/>
        <v>1.4867769334000613</v>
      </c>
      <c r="V340" s="1">
        <f t="shared" si="174"/>
        <v>-0.53676274450590955</v>
      </c>
      <c r="W340" s="1">
        <f t="shared" si="175"/>
        <v>-4.7283031934786883E-2</v>
      </c>
      <c r="X340" s="1">
        <f t="shared" si="157"/>
        <v>-0.10735254890118191</v>
      </c>
      <c r="Y340" s="1">
        <f t="shared" si="158"/>
        <v>-1.6784840529546221</v>
      </c>
      <c r="Z340" s="2">
        <f t="shared" si="159"/>
        <v>-0.46874440769139369</v>
      </c>
      <c r="AA340" s="2">
        <f t="shared" si="176"/>
        <v>-2.9753411984588913</v>
      </c>
      <c r="AB340" s="2">
        <f t="shared" si="160"/>
        <v>-2.4907061636210366</v>
      </c>
      <c r="AC340" s="2">
        <f t="shared" si="161"/>
        <v>-0.40178092087833761</v>
      </c>
      <c r="AD340" s="2">
        <f t="shared" si="177"/>
        <v>-1.8202913514488703</v>
      </c>
      <c r="AE340" s="1">
        <f t="shared" si="178"/>
        <v>-0.11901364793835567</v>
      </c>
      <c r="AF340" s="1">
        <f t="shared" si="179"/>
        <v>-7.2811654057954825E-2</v>
      </c>
      <c r="AG340" s="1">
        <f t="shared" si="162"/>
        <v>13.807572801786604</v>
      </c>
      <c r="AH340" s="1">
        <f t="shared" si="163"/>
        <v>-5.8609669273391081</v>
      </c>
      <c r="AI340" s="1">
        <f t="shared" si="164"/>
        <v>14.645090128714244</v>
      </c>
      <c r="AJ340" s="1">
        <f t="shared" si="165"/>
        <v>24.127340206060346</v>
      </c>
      <c r="AK340" s="1">
        <f t="shared" si="166"/>
        <v>8.0169960469441754</v>
      </c>
      <c r="AL340" s="1">
        <f t="shared" si="167"/>
        <v>18.459173303471211</v>
      </c>
    </row>
    <row r="341" spans="1:38" x14ac:dyDescent="0.3">
      <c r="A341" s="1">
        <v>40</v>
      </c>
      <c r="B341" s="1">
        <v>15</v>
      </c>
      <c r="C341" s="1">
        <v>30</v>
      </c>
      <c r="D341" s="1">
        <v>35</v>
      </c>
      <c r="E341" s="1">
        <v>25</v>
      </c>
      <c r="F341" s="1">
        <f t="shared" si="168"/>
        <v>0.26166666666666666</v>
      </c>
      <c r="G341" s="1">
        <v>338</v>
      </c>
      <c r="H341" s="1">
        <f t="shared" si="169"/>
        <v>5.8992128717408336</v>
      </c>
      <c r="I341" s="1">
        <v>0.2</v>
      </c>
      <c r="J341" s="1">
        <v>0</v>
      </c>
      <c r="K341" s="1">
        <f t="shared" si="170"/>
        <v>-0.37460659341591235</v>
      </c>
      <c r="L341" s="1">
        <f t="shared" si="150"/>
        <v>-1.7394828120998791</v>
      </c>
      <c r="M341" s="1">
        <f t="shared" si="151"/>
        <v>0.43042152724428373</v>
      </c>
      <c r="N341" s="1">
        <f t="shared" si="152"/>
        <v>-0.98798035668557627</v>
      </c>
      <c r="O341" s="1">
        <f t="shared" si="171"/>
        <v>1.5385920102029778</v>
      </c>
      <c r="P341" s="1">
        <f t="shared" si="172"/>
        <v>2.3715682841272088</v>
      </c>
      <c r="Q341" s="1">
        <f t="shared" si="153"/>
        <v>-0.43928950284560292</v>
      </c>
      <c r="R341" s="1">
        <f t="shared" si="154"/>
        <v>1.7265190014321523</v>
      </c>
      <c r="S341" s="1">
        <f t="shared" si="173"/>
        <v>-0.25443652950312801</v>
      </c>
      <c r="T341" s="1">
        <f t="shared" si="155"/>
        <v>-0.80465568062870219</v>
      </c>
      <c r="U341" s="1">
        <f t="shared" si="156"/>
        <v>1.4798734297989877</v>
      </c>
      <c r="V341" s="1">
        <f t="shared" si="174"/>
        <v>-0.5437327709424441</v>
      </c>
      <c r="W341" s="1">
        <f t="shared" si="175"/>
        <v>-5.0887305900625603E-2</v>
      </c>
      <c r="X341" s="1">
        <f t="shared" si="157"/>
        <v>-0.10874655418848883</v>
      </c>
      <c r="Y341" s="1">
        <f t="shared" si="158"/>
        <v>-1.6684715235080692</v>
      </c>
      <c r="Z341" s="2">
        <f t="shared" si="159"/>
        <v>-0.45407315281229066</v>
      </c>
      <c r="AA341" s="2">
        <f t="shared" si="176"/>
        <v>-2.9475643977964539</v>
      </c>
      <c r="AB341" s="2">
        <f t="shared" si="160"/>
        <v>-2.4897571396546736</v>
      </c>
      <c r="AC341" s="2">
        <f t="shared" si="161"/>
        <v>-0.38920555955339209</v>
      </c>
      <c r="AD341" s="2">
        <f t="shared" si="177"/>
        <v>-1.8254135134947147</v>
      </c>
      <c r="AE341" s="1">
        <f t="shared" si="178"/>
        <v>-0.11790257591185818</v>
      </c>
      <c r="AF341" s="1">
        <f t="shared" si="179"/>
        <v>-7.3016540539788607E-2</v>
      </c>
      <c r="AG341" s="1">
        <f t="shared" si="162"/>
        <v>13.90775781850181</v>
      </c>
      <c r="AH341" s="1">
        <f t="shared" si="163"/>
        <v>-5.6190989012386856</v>
      </c>
      <c r="AI341" s="1">
        <f t="shared" si="164"/>
        <v>14.873720326535782</v>
      </c>
      <c r="AJ341" s="1">
        <f t="shared" si="165"/>
        <v>24.365345673124747</v>
      </c>
      <c r="AK341" s="1">
        <f t="shared" si="166"/>
        <v>8.2214078448649364</v>
      </c>
      <c r="AL341" s="1">
        <f t="shared" si="167"/>
        <v>18.725621758019656</v>
      </c>
    </row>
    <row r="342" spans="1:38" x14ac:dyDescent="0.3">
      <c r="A342" s="1">
        <v>40</v>
      </c>
      <c r="B342" s="1">
        <v>15</v>
      </c>
      <c r="C342" s="1">
        <v>30</v>
      </c>
      <c r="D342" s="1">
        <v>35</v>
      </c>
      <c r="E342" s="1">
        <v>25</v>
      </c>
      <c r="F342" s="1">
        <f t="shared" si="168"/>
        <v>0.26166666666666666</v>
      </c>
      <c r="G342" s="1">
        <v>339</v>
      </c>
      <c r="H342" s="1">
        <f t="shared" si="169"/>
        <v>5.9166661642607767</v>
      </c>
      <c r="I342" s="1">
        <v>0.2</v>
      </c>
      <c r="J342" s="1">
        <v>0</v>
      </c>
      <c r="K342" s="1">
        <f t="shared" si="170"/>
        <v>-0.35836794954530077</v>
      </c>
      <c r="L342" s="1">
        <f t="shared" si="150"/>
        <v>-1.7330862401694649</v>
      </c>
      <c r="M342" s="1">
        <f t="shared" si="151"/>
        <v>0.42189276467039805</v>
      </c>
      <c r="N342" s="1">
        <f t="shared" si="152"/>
        <v>-0.98066998876510292</v>
      </c>
      <c r="O342" s="1">
        <f t="shared" si="171"/>
        <v>1.533993844575644</v>
      </c>
      <c r="P342" s="1">
        <f t="shared" si="172"/>
        <v>2.3620190958383906</v>
      </c>
      <c r="Q342" s="1">
        <f t="shared" si="153"/>
        <v>-0.46831018695038196</v>
      </c>
      <c r="R342" s="1">
        <f t="shared" si="154"/>
        <v>1.7187268538789997</v>
      </c>
      <c r="S342" s="1">
        <f t="shared" si="173"/>
        <v>-0.27247505087469326</v>
      </c>
      <c r="T342" s="1">
        <f t="shared" si="155"/>
        <v>-0.81097210258067098</v>
      </c>
      <c r="U342" s="1">
        <f t="shared" si="156"/>
        <v>1.4731944461819997</v>
      </c>
      <c r="V342" s="1">
        <f t="shared" si="174"/>
        <v>-0.55048544656302811</v>
      </c>
      <c r="W342" s="1">
        <f t="shared" si="175"/>
        <v>-5.4495010174938657E-2</v>
      </c>
      <c r="X342" s="1">
        <f t="shared" si="157"/>
        <v>-0.11009708931260563</v>
      </c>
      <c r="Y342" s="1">
        <f t="shared" si="158"/>
        <v>-1.6567694663126753</v>
      </c>
      <c r="Z342" s="2">
        <f t="shared" si="159"/>
        <v>-0.43873021693260678</v>
      </c>
      <c r="AA342" s="2">
        <f t="shared" si="176"/>
        <v>-2.9170874222227594</v>
      </c>
      <c r="AB342" s="2">
        <f t="shared" si="160"/>
        <v>-2.4870371728362377</v>
      </c>
      <c r="AC342" s="2">
        <f t="shared" si="161"/>
        <v>-0.37605447165652017</v>
      </c>
      <c r="AD342" s="2">
        <f t="shared" si="177"/>
        <v>-1.8287128990881869</v>
      </c>
      <c r="AE342" s="1">
        <f t="shared" si="178"/>
        <v>-0.1166834968889104</v>
      </c>
      <c r="AF342" s="1">
        <f t="shared" si="179"/>
        <v>-7.3148515963527491E-2</v>
      </c>
      <c r="AG342" s="1">
        <f t="shared" si="162"/>
        <v>14.003706397458023</v>
      </c>
      <c r="AH342" s="1">
        <f t="shared" si="163"/>
        <v>-5.3755192431795118</v>
      </c>
      <c r="AI342" s="1">
        <f t="shared" si="164"/>
        <v>15.107531650327026</v>
      </c>
      <c r="AJ342" s="1">
        <f t="shared" si="165"/>
        <v>24.604166709330542</v>
      </c>
      <c r="AK342" s="1">
        <f t="shared" si="166"/>
        <v>8.4293572006043078</v>
      </c>
      <c r="AL342" s="1">
        <f t="shared" si="167"/>
        <v>18.995090741626701</v>
      </c>
    </row>
    <row r="343" spans="1:38" x14ac:dyDescent="0.3">
      <c r="A343" s="1">
        <v>40</v>
      </c>
      <c r="B343" s="1">
        <v>15</v>
      </c>
      <c r="C343" s="1">
        <v>30</v>
      </c>
      <c r="D343" s="1">
        <v>35</v>
      </c>
      <c r="E343" s="1">
        <v>25</v>
      </c>
      <c r="F343" s="1">
        <f t="shared" si="168"/>
        <v>0.26166666666666666</v>
      </c>
      <c r="G343" s="1">
        <v>340</v>
      </c>
      <c r="H343" s="1">
        <f t="shared" si="169"/>
        <v>5.9341194567807207</v>
      </c>
      <c r="I343" s="1">
        <v>0.2</v>
      </c>
      <c r="J343" s="1">
        <v>0</v>
      </c>
      <c r="K343" s="1">
        <f t="shared" si="170"/>
        <v>-0.3420201433256686</v>
      </c>
      <c r="L343" s="1">
        <f t="shared" si="150"/>
        <v>-1.7269740458807581</v>
      </c>
      <c r="M343" s="1">
        <f t="shared" si="151"/>
        <v>0.41374317228545565</v>
      </c>
      <c r="N343" s="1">
        <f t="shared" si="152"/>
        <v>-0.97368462386372356</v>
      </c>
      <c r="O343" s="1">
        <f t="shared" si="171"/>
        <v>1.5290808961936531</v>
      </c>
      <c r="P343" s="1">
        <f t="shared" si="172"/>
        <v>2.3523541175957292</v>
      </c>
      <c r="Q343" s="1">
        <f t="shared" si="153"/>
        <v>-0.49711164567617994</v>
      </c>
      <c r="R343" s="1">
        <f t="shared" si="154"/>
        <v>1.7112082634715839</v>
      </c>
      <c r="S343" s="1">
        <f t="shared" si="173"/>
        <v>-0.29050329891913529</v>
      </c>
      <c r="T343" s="1">
        <f t="shared" si="155"/>
        <v>-0.81697586009463241</v>
      </c>
      <c r="U343" s="1">
        <f t="shared" si="156"/>
        <v>1.4667499401185002</v>
      </c>
      <c r="V343" s="1">
        <f t="shared" si="174"/>
        <v>-0.55699737068244104</v>
      </c>
      <c r="W343" s="1">
        <f t="shared" si="175"/>
        <v>-5.8100659783827058E-2</v>
      </c>
      <c r="X343" s="1">
        <f t="shared" si="157"/>
        <v>-0.11139947413648821</v>
      </c>
      <c r="Y343" s="1">
        <f t="shared" si="158"/>
        <v>-1.643344986468847</v>
      </c>
      <c r="Z343" s="2">
        <f t="shared" si="159"/>
        <v>-0.42272804087999366</v>
      </c>
      <c r="AA343" s="2">
        <f t="shared" si="176"/>
        <v>-2.8838699533745666</v>
      </c>
      <c r="AB343" s="2">
        <f t="shared" si="160"/>
        <v>-2.4825158407286212</v>
      </c>
      <c r="AC343" s="2">
        <f t="shared" si="161"/>
        <v>-0.36233832075428007</v>
      </c>
      <c r="AD343" s="2">
        <f t="shared" si="177"/>
        <v>-1.83012608984281</v>
      </c>
      <c r="AE343" s="1">
        <f t="shared" si="178"/>
        <v>-0.11535479813498269</v>
      </c>
      <c r="AF343" s="1">
        <f t="shared" si="179"/>
        <v>-7.320504359371241E-2</v>
      </c>
      <c r="AG343" s="1">
        <f t="shared" si="162"/>
        <v>14.095389311788626</v>
      </c>
      <c r="AH343" s="1">
        <f t="shared" si="163"/>
        <v>-5.1303021498850292</v>
      </c>
      <c r="AI343" s="1">
        <f t="shared" si="164"/>
        <v>15.346489300209736</v>
      </c>
      <c r="AJ343" s="1">
        <f t="shared" si="165"/>
        <v>24.84359897791234</v>
      </c>
      <c r="AK343" s="1">
        <f t="shared" si="166"/>
        <v>8.6408384562374039</v>
      </c>
      <c r="AL343" s="1">
        <f t="shared" si="167"/>
        <v>19.267400097748979</v>
      </c>
    </row>
    <row r="344" spans="1:38" x14ac:dyDescent="0.3">
      <c r="A344" s="1">
        <v>40</v>
      </c>
      <c r="B344" s="1">
        <v>15</v>
      </c>
      <c r="C344" s="1">
        <v>30</v>
      </c>
      <c r="D344" s="1">
        <v>35</v>
      </c>
      <c r="E344" s="1">
        <v>25</v>
      </c>
      <c r="F344" s="1">
        <f t="shared" si="168"/>
        <v>0.26166666666666666</v>
      </c>
      <c r="G344" s="1">
        <v>341</v>
      </c>
      <c r="H344" s="1">
        <f t="shared" si="169"/>
        <v>5.9515727493006638</v>
      </c>
      <c r="I344" s="1">
        <v>0.2</v>
      </c>
      <c r="J344" s="1">
        <v>0</v>
      </c>
      <c r="K344" s="1">
        <f t="shared" si="170"/>
        <v>-0.3255681544571567</v>
      </c>
      <c r="L344" s="1">
        <f t="shared" si="150"/>
        <v>-1.7211480910673496</v>
      </c>
      <c r="M344" s="1">
        <f t="shared" si="151"/>
        <v>0.40597523253424428</v>
      </c>
      <c r="N344" s="1">
        <f t="shared" si="152"/>
        <v>-0.96702638979125677</v>
      </c>
      <c r="O344" s="1">
        <f t="shared" si="171"/>
        <v>1.523853592824951</v>
      </c>
      <c r="P344" s="1">
        <f t="shared" si="172"/>
        <v>2.3425777598225279</v>
      </c>
      <c r="Q344" s="1">
        <f t="shared" si="153"/>
        <v>-0.52566355920504548</v>
      </c>
      <c r="R344" s="1">
        <f t="shared" si="154"/>
        <v>1.7039746139981622</v>
      </c>
      <c r="S344" s="1">
        <f t="shared" si="173"/>
        <v>-0.30849260011664259</v>
      </c>
      <c r="T344" s="1">
        <f t="shared" si="155"/>
        <v>-0.82264665584107521</v>
      </c>
      <c r="U344" s="1">
        <f t="shared" si="156"/>
        <v>1.4605496691412825</v>
      </c>
      <c r="V344" s="1">
        <f t="shared" si="174"/>
        <v>-0.56324456005987333</v>
      </c>
      <c r="W344" s="1">
        <f t="shared" si="175"/>
        <v>-6.1698520023328519E-2</v>
      </c>
      <c r="X344" s="1">
        <f t="shared" si="157"/>
        <v>-0.11264891201197468</v>
      </c>
      <c r="Y344" s="1">
        <f t="shared" si="158"/>
        <v>-1.628169253098618</v>
      </c>
      <c r="Z344" s="2">
        <f t="shared" si="159"/>
        <v>-0.40608093370995391</v>
      </c>
      <c r="AA344" s="2">
        <f t="shared" si="176"/>
        <v>-2.8478771669599561</v>
      </c>
      <c r="AB344" s="2">
        <f t="shared" si="160"/>
        <v>-2.476166303340892</v>
      </c>
      <c r="AC344" s="2">
        <f t="shared" si="161"/>
        <v>-0.34806937175138919</v>
      </c>
      <c r="AD344" s="2">
        <f t="shared" si="177"/>
        <v>-1.8295950764032729</v>
      </c>
      <c r="AE344" s="1">
        <f t="shared" si="178"/>
        <v>-0.11391508667839827</v>
      </c>
      <c r="AF344" s="1">
        <f t="shared" si="179"/>
        <v>-7.3183803056130925E-2</v>
      </c>
      <c r="AG344" s="1">
        <f t="shared" si="162"/>
        <v>14.182778633989752</v>
      </c>
      <c r="AH344" s="1">
        <f t="shared" si="163"/>
        <v>-4.8835223168573503</v>
      </c>
      <c r="AI344" s="1">
        <f t="shared" si="164"/>
        <v>15.590543490271802</v>
      </c>
      <c r="AJ344" s="1">
        <f t="shared" si="165"/>
        <v>25.083429448536098</v>
      </c>
      <c r="AK344" s="1">
        <f t="shared" si="166"/>
        <v>8.8558359105959514</v>
      </c>
      <c r="AL344" s="1">
        <f t="shared" si="167"/>
        <v>19.542359063794642</v>
      </c>
    </row>
    <row r="345" spans="1:38" x14ac:dyDescent="0.3">
      <c r="A345" s="1">
        <v>40</v>
      </c>
      <c r="B345" s="1">
        <v>15</v>
      </c>
      <c r="C345" s="1">
        <v>30</v>
      </c>
      <c r="D345" s="1">
        <v>35</v>
      </c>
      <c r="E345" s="1">
        <v>25</v>
      </c>
      <c r="F345" s="1">
        <f t="shared" si="168"/>
        <v>0.26166666666666666</v>
      </c>
      <c r="G345" s="1">
        <v>342</v>
      </c>
      <c r="H345" s="1">
        <f t="shared" si="169"/>
        <v>5.9690260418206069</v>
      </c>
      <c r="I345" s="1">
        <v>0.2</v>
      </c>
      <c r="J345" s="1">
        <v>0</v>
      </c>
      <c r="K345" s="1">
        <f t="shared" si="170"/>
        <v>-0.30901699437494762</v>
      </c>
      <c r="L345" s="1">
        <f t="shared" si="150"/>
        <v>-1.7156101503715129</v>
      </c>
      <c r="M345" s="1">
        <f t="shared" si="151"/>
        <v>0.39859131160646211</v>
      </c>
      <c r="N345" s="1">
        <f t="shared" si="152"/>
        <v>-0.96069731471030062</v>
      </c>
      <c r="O345" s="1">
        <f t="shared" si="171"/>
        <v>1.5183128729801021</v>
      </c>
      <c r="P345" s="1">
        <f t="shared" si="172"/>
        <v>2.3326948558781626</v>
      </c>
      <c r="Q345" s="1">
        <f t="shared" si="153"/>
        <v>-0.55393514363532681</v>
      </c>
      <c r="R345" s="1">
        <f t="shared" si="154"/>
        <v>1.6970370229261742</v>
      </c>
      <c r="S345" s="1">
        <f t="shared" si="173"/>
        <v>-0.32641311659788375</v>
      </c>
      <c r="T345" s="1">
        <f t="shared" si="155"/>
        <v>-0.82796383097307746</v>
      </c>
      <c r="U345" s="1">
        <f t="shared" si="156"/>
        <v>1.4546031625081492</v>
      </c>
      <c r="V345" s="1">
        <f t="shared" si="174"/>
        <v>-0.56920255112427542</v>
      </c>
      <c r="W345" s="1">
        <f t="shared" si="175"/>
        <v>-6.5282623319576752E-2</v>
      </c>
      <c r="X345" s="1">
        <f t="shared" si="157"/>
        <v>-0.11384051022485508</v>
      </c>
      <c r="Y345" s="1">
        <f t="shared" si="158"/>
        <v>-1.6112180007288299</v>
      </c>
      <c r="Z345" s="2">
        <f t="shared" si="159"/>
        <v>-0.3888051099007177</v>
      </c>
      <c r="AA345" s="2">
        <f t="shared" si="176"/>
        <v>-2.8090805231972369</v>
      </c>
      <c r="AB345" s="2">
        <f t="shared" si="160"/>
        <v>-2.4679657335334584</v>
      </c>
      <c r="AC345" s="2">
        <f t="shared" si="161"/>
        <v>-0.33326152277204346</v>
      </c>
      <c r="AD345" s="2">
        <f t="shared" si="177"/>
        <v>-1.8270681041998471</v>
      </c>
      <c r="AE345" s="1">
        <f t="shared" si="178"/>
        <v>-0.1123632209278895</v>
      </c>
      <c r="AF345" s="1">
        <f t="shared" si="179"/>
        <v>-7.3082724167993898E-2</v>
      </c>
      <c r="AG345" s="1">
        <f t="shared" si="162"/>
        <v>14.265847744427303</v>
      </c>
      <c r="AH345" s="1">
        <f t="shared" si="163"/>
        <v>-4.6352549156242144</v>
      </c>
      <c r="AI345" s="1">
        <f t="shared" si="164"/>
        <v>15.839628626657849</v>
      </c>
      <c r="AJ345" s="1">
        <f t="shared" si="165"/>
        <v>25.323436873816888</v>
      </c>
      <c r="AK345" s="1">
        <f t="shared" si="166"/>
        <v>9.0743230614970525</v>
      </c>
      <c r="AL345" s="1">
        <f t="shared" si="167"/>
        <v>19.819766480124471</v>
      </c>
    </row>
    <row r="346" spans="1:38" x14ac:dyDescent="0.3">
      <c r="A346" s="1">
        <v>40</v>
      </c>
      <c r="B346" s="1">
        <v>15</v>
      </c>
      <c r="C346" s="1">
        <v>30</v>
      </c>
      <c r="D346" s="1">
        <v>35</v>
      </c>
      <c r="E346" s="1">
        <v>25</v>
      </c>
      <c r="F346" s="1">
        <f t="shared" si="168"/>
        <v>0.26166666666666666</v>
      </c>
      <c r="G346" s="1">
        <v>343</v>
      </c>
      <c r="H346" s="1">
        <f t="shared" si="169"/>
        <v>5.98647933434055</v>
      </c>
      <c r="I346" s="1">
        <v>0.2</v>
      </c>
      <c r="J346" s="1">
        <v>0</v>
      </c>
      <c r="K346" s="1">
        <f t="shared" si="170"/>
        <v>-0.29237170472273716</v>
      </c>
      <c r="L346" s="1">
        <f t="shared" si="150"/>
        <v>-1.7103619107036312</v>
      </c>
      <c r="M346" s="1">
        <f t="shared" si="151"/>
        <v>0.39159365871595297</v>
      </c>
      <c r="N346" s="1">
        <f t="shared" si="152"/>
        <v>-0.95469932651843581</v>
      </c>
      <c r="O346" s="1">
        <f t="shared" si="171"/>
        <v>1.5124602053796878</v>
      </c>
      <c r="P346" s="1">
        <f t="shared" si="172"/>
        <v>2.322710669457638</v>
      </c>
      <c r="Q346" s="1">
        <f t="shared" si="153"/>
        <v>-0.58189523503922191</v>
      </c>
      <c r="R346" s="1">
        <f t="shared" si="154"/>
        <v>1.6904063078921916</v>
      </c>
      <c r="S346" s="1">
        <f t="shared" si="173"/>
        <v>-0.34423394678691249</v>
      </c>
      <c r="T346" s="1">
        <f t="shared" si="155"/>
        <v>-0.83290643543103249</v>
      </c>
      <c r="U346" s="1">
        <f t="shared" si="156"/>
        <v>1.4489196924790204</v>
      </c>
      <c r="V346" s="1">
        <f t="shared" si="174"/>
        <v>-0.57484651478921944</v>
      </c>
      <c r="W346" s="1">
        <f t="shared" si="175"/>
        <v>-6.8846789357382504E-2</v>
      </c>
      <c r="X346" s="1">
        <f t="shared" si="157"/>
        <v>-0.1149693029578439</v>
      </c>
      <c r="Y346" s="1">
        <f t="shared" si="158"/>
        <v>-1.5924720300945276</v>
      </c>
      <c r="Z346" s="2">
        <f t="shared" si="159"/>
        <v>-0.37091871675470917</v>
      </c>
      <c r="AA346" s="2">
        <f t="shared" si="176"/>
        <v>-2.7674585658942084</v>
      </c>
      <c r="AB346" s="2">
        <f t="shared" si="160"/>
        <v>-2.4578957468959208</v>
      </c>
      <c r="AC346" s="2">
        <f t="shared" si="161"/>
        <v>-0.3179303286468933</v>
      </c>
      <c r="AD346" s="2">
        <f t="shared" si="177"/>
        <v>-1.8225005167445563</v>
      </c>
      <c r="AE346" s="1">
        <f t="shared" si="178"/>
        <v>-0.11069834263576836</v>
      </c>
      <c r="AF346" s="1">
        <f t="shared" si="179"/>
        <v>-7.2900020669782267E-2</v>
      </c>
      <c r="AG346" s="1">
        <f t="shared" si="162"/>
        <v>14.34457133944553</v>
      </c>
      <c r="AH346" s="1">
        <f t="shared" si="163"/>
        <v>-4.3855755708410573</v>
      </c>
      <c r="AI346" s="1">
        <f t="shared" si="164"/>
        <v>16.093662531620367</v>
      </c>
      <c r="AJ346" s="1">
        <f t="shared" si="165"/>
        <v>25.56339235797839</v>
      </c>
      <c r="AK346" s="1">
        <f t="shared" si="166"/>
        <v>9.2962618650586037</v>
      </c>
      <c r="AL346" s="1">
        <f t="shared" si="167"/>
        <v>20.099411083245876</v>
      </c>
    </row>
    <row r="347" spans="1:38" x14ac:dyDescent="0.3">
      <c r="A347" s="1">
        <v>40</v>
      </c>
      <c r="B347" s="1">
        <v>15</v>
      </c>
      <c r="C347" s="1">
        <v>30</v>
      </c>
      <c r="D347" s="1">
        <v>35</v>
      </c>
      <c r="E347" s="1">
        <v>25</v>
      </c>
      <c r="F347" s="1">
        <f t="shared" si="168"/>
        <v>0.26166666666666666</v>
      </c>
      <c r="G347" s="1">
        <v>344</v>
      </c>
      <c r="H347" s="1">
        <f t="shared" si="169"/>
        <v>6.003932626860494</v>
      </c>
      <c r="I347" s="1">
        <v>0.2</v>
      </c>
      <c r="J347" s="1">
        <v>0</v>
      </c>
      <c r="K347" s="1">
        <f t="shared" si="170"/>
        <v>-0.27563735581699894</v>
      </c>
      <c r="L347" s="1">
        <f t="shared" si="150"/>
        <v>-1.7054049707283476</v>
      </c>
      <c r="M347" s="1">
        <f t="shared" si="151"/>
        <v>0.38498440541557488</v>
      </c>
      <c r="N347" s="1">
        <f t="shared" si="152"/>
        <v>-0.94903425226096871</v>
      </c>
      <c r="O347" s="1">
        <f t="shared" si="171"/>
        <v>1.5062976065213018</v>
      </c>
      <c r="P347" s="1">
        <f t="shared" si="172"/>
        <v>2.3126308998793208</v>
      </c>
      <c r="Q347" s="1">
        <f t="shared" si="153"/>
        <v>-0.60951238220426507</v>
      </c>
      <c r="R347" s="1">
        <f t="shared" si="154"/>
        <v>1.6840929528068098</v>
      </c>
      <c r="S347" s="1">
        <f t="shared" si="173"/>
        <v>-0.36192324253148578</v>
      </c>
      <c r="T347" s="1">
        <f t="shared" si="155"/>
        <v>-0.8374533056802258</v>
      </c>
      <c r="U347" s="1">
        <f t="shared" si="156"/>
        <v>1.4435082452629797</v>
      </c>
      <c r="V347" s="1">
        <f t="shared" si="174"/>
        <v>-0.58015138356737117</v>
      </c>
      <c r="W347" s="1">
        <f t="shared" si="175"/>
        <v>-7.2384648506297153E-2</v>
      </c>
      <c r="X347" s="1">
        <f t="shared" si="157"/>
        <v>-0.11603027671347424</v>
      </c>
      <c r="Y347" s="1">
        <f t="shared" si="158"/>
        <v>-1.571917701187473</v>
      </c>
      <c r="Z347" s="2">
        <f t="shared" si="159"/>
        <v>-0.35244185095012404</v>
      </c>
      <c r="AA347" s="2">
        <f t="shared" si="176"/>
        <v>-2.7229977183599727</v>
      </c>
      <c r="AB347" s="2">
        <f t="shared" si="160"/>
        <v>-2.4459428249473412</v>
      </c>
      <c r="AC347" s="2">
        <f t="shared" si="161"/>
        <v>-0.30209301510010622</v>
      </c>
      <c r="AD347" s="2">
        <f t="shared" si="177"/>
        <v>-1.815855582554136</v>
      </c>
      <c r="AE347" s="1">
        <f t="shared" si="178"/>
        <v>-0.10891990873439893</v>
      </c>
      <c r="AF347" s="1">
        <f t="shared" si="179"/>
        <v>-7.2634223302165457E-2</v>
      </c>
      <c r="AG347" s="1">
        <f t="shared" si="162"/>
        <v>14.418925439074783</v>
      </c>
      <c r="AH347" s="1">
        <f t="shared" si="163"/>
        <v>-4.1345603372549844</v>
      </c>
      <c r="AI347" s="1">
        <f t="shared" si="164"/>
        <v>16.352545725546786</v>
      </c>
      <c r="AJ347" s="1">
        <f t="shared" si="165"/>
        <v>25.803060018874589</v>
      </c>
      <c r="AK347" s="1">
        <f t="shared" si="166"/>
        <v>9.5216020215083788</v>
      </c>
      <c r="AL347" s="1">
        <f t="shared" si="167"/>
        <v>20.381071886772109</v>
      </c>
    </row>
    <row r="348" spans="1:38" x14ac:dyDescent="0.3">
      <c r="A348" s="1">
        <v>40</v>
      </c>
      <c r="B348" s="1">
        <v>15</v>
      </c>
      <c r="C348" s="1">
        <v>30</v>
      </c>
      <c r="D348" s="1">
        <v>35</v>
      </c>
      <c r="E348" s="1">
        <v>25</v>
      </c>
      <c r="F348" s="1">
        <f t="shared" si="168"/>
        <v>0.26166666666666666</v>
      </c>
      <c r="G348" s="1">
        <v>345</v>
      </c>
      <c r="H348" s="1">
        <f t="shared" si="169"/>
        <v>6.0213859193804371</v>
      </c>
      <c r="I348" s="1">
        <v>0.2</v>
      </c>
      <c r="J348" s="1">
        <v>0</v>
      </c>
      <c r="K348" s="1">
        <f t="shared" si="170"/>
        <v>-0.25881904510252068</v>
      </c>
      <c r="L348" s="1">
        <f t="shared" si="150"/>
        <v>-1.7007408403775983</v>
      </c>
      <c r="M348" s="1">
        <f t="shared" si="151"/>
        <v>0.37876556494790914</v>
      </c>
      <c r="N348" s="1">
        <f t="shared" si="152"/>
        <v>-0.94370381757439792</v>
      </c>
      <c r="O348" s="1">
        <f t="shared" si="171"/>
        <v>1.4998276560590027</v>
      </c>
      <c r="P348" s="1">
        <f t="shared" si="172"/>
        <v>2.3024616850504387</v>
      </c>
      <c r="Q348" s="1">
        <f t="shared" si="153"/>
        <v>-0.6367549478559722</v>
      </c>
      <c r="R348" s="1">
        <f t="shared" si="154"/>
        <v>1.6781070737726396</v>
      </c>
      <c r="S348" s="1">
        <f t="shared" si="173"/>
        <v>-0.37944834260453381</v>
      </c>
      <c r="T348" s="1">
        <f t="shared" si="155"/>
        <v>-0.84158314970799997</v>
      </c>
      <c r="U348" s="1">
        <f t="shared" si="156"/>
        <v>1.4383774918051198</v>
      </c>
      <c r="V348" s="1">
        <f t="shared" si="174"/>
        <v>-0.58509199045644056</v>
      </c>
      <c r="W348" s="1">
        <f t="shared" si="175"/>
        <v>-7.588966852090677E-2</v>
      </c>
      <c r="X348" s="1">
        <f t="shared" si="157"/>
        <v>-0.11701839809128811</v>
      </c>
      <c r="Y348" s="1">
        <f t="shared" si="158"/>
        <v>-1.5495474107254485</v>
      </c>
      <c r="Z348" s="2">
        <f t="shared" si="159"/>
        <v>-0.33339656324723677</v>
      </c>
      <c r="AA348" s="2">
        <f t="shared" si="176"/>
        <v>-2.6756930631150828</v>
      </c>
      <c r="AB348" s="2">
        <f t="shared" si="160"/>
        <v>-2.4320987249521773</v>
      </c>
      <c r="AC348" s="2">
        <f t="shared" si="161"/>
        <v>-0.28576848278334599</v>
      </c>
      <c r="AD348" s="2">
        <f t="shared" si="177"/>
        <v>-1.807105290622673</v>
      </c>
      <c r="AE348" s="1">
        <f t="shared" si="178"/>
        <v>-0.10702772252460334</v>
      </c>
      <c r="AF348" s="1">
        <f t="shared" si="179"/>
        <v>-7.2284211624906933E-2</v>
      </c>
      <c r="AG348" s="1">
        <f t="shared" si="162"/>
        <v>14.488887394336025</v>
      </c>
      <c r="AH348" s="1">
        <f t="shared" si="163"/>
        <v>-3.8822856765378102</v>
      </c>
      <c r="AI348" s="1">
        <f t="shared" si="164"/>
        <v>16.616160779339069</v>
      </c>
      <c r="AJ348" s="1">
        <f t="shared" si="165"/>
        <v>26.042197743321889</v>
      </c>
      <c r="AK348" s="1">
        <f t="shared" si="166"/>
        <v>9.7502802974587581</v>
      </c>
      <c r="AL348" s="1">
        <f t="shared" si="167"/>
        <v>20.664518652772031</v>
      </c>
    </row>
    <row r="349" spans="1:38" x14ac:dyDescent="0.3">
      <c r="A349" s="1">
        <v>40</v>
      </c>
      <c r="B349" s="1">
        <v>15</v>
      </c>
      <c r="C349" s="1">
        <v>30</v>
      </c>
      <c r="D349" s="1">
        <v>35</v>
      </c>
      <c r="E349" s="1">
        <v>25</v>
      </c>
      <c r="F349" s="1">
        <f t="shared" si="168"/>
        <v>0.26166666666666666</v>
      </c>
      <c r="G349" s="1">
        <v>346</v>
      </c>
      <c r="H349" s="1">
        <f t="shared" si="169"/>
        <v>6.0388392119003802</v>
      </c>
      <c r="I349" s="1">
        <v>0.2</v>
      </c>
      <c r="J349" s="1">
        <v>0</v>
      </c>
      <c r="K349" s="1">
        <f t="shared" si="170"/>
        <v>-0.24192189559966787</v>
      </c>
      <c r="L349" s="1">
        <f t="shared" si="150"/>
        <v>-1.6963709403906702</v>
      </c>
      <c r="M349" s="1">
        <f t="shared" si="151"/>
        <v>0.37293903163200492</v>
      </c>
      <c r="N349" s="1">
        <f t="shared" si="152"/>
        <v>-0.9387096461607658</v>
      </c>
      <c r="O349" s="1">
        <f t="shared" si="171"/>
        <v>1.4930535097125688</v>
      </c>
      <c r="P349" s="1">
        <f t="shared" si="172"/>
        <v>2.2922096019113196</v>
      </c>
      <c r="Q349" s="1">
        <f t="shared" si="153"/>
        <v>-0.66359121801747933</v>
      </c>
      <c r="R349" s="1">
        <f t="shared" si="154"/>
        <v>1.6724583850302062</v>
      </c>
      <c r="S349" s="1">
        <f t="shared" si="173"/>
        <v>-0.3967759221736894</v>
      </c>
      <c r="T349" s="1">
        <f t="shared" si="155"/>
        <v>-0.84527463898603128</v>
      </c>
      <c r="U349" s="1">
        <f t="shared" si="156"/>
        <v>1.4335357585973194</v>
      </c>
      <c r="V349" s="1">
        <f t="shared" si="174"/>
        <v>-0.58964321881521276</v>
      </c>
      <c r="W349" s="1">
        <f t="shared" si="175"/>
        <v>-7.935518443473788E-2</v>
      </c>
      <c r="X349" s="1">
        <f t="shared" si="157"/>
        <v>-0.11792864376304256</v>
      </c>
      <c r="Y349" s="1">
        <f t="shared" si="158"/>
        <v>-1.5253600456799215</v>
      </c>
      <c r="Z349" s="2">
        <f t="shared" si="159"/>
        <v>-0.31380685044007423</v>
      </c>
      <c r="AA349" s="2">
        <f t="shared" si="176"/>
        <v>-2.625549091331592</v>
      </c>
      <c r="AB349" s="2">
        <f t="shared" si="160"/>
        <v>-2.4163608691839293</v>
      </c>
      <c r="AC349" s="2">
        <f t="shared" si="161"/>
        <v>-0.26897730037720646</v>
      </c>
      <c r="AD349" s="2">
        <f t="shared" si="177"/>
        <v>-1.7962310984736862</v>
      </c>
      <c r="AE349" s="1">
        <f t="shared" si="178"/>
        <v>-0.1050219636532637</v>
      </c>
      <c r="AF349" s="1">
        <f t="shared" si="179"/>
        <v>-7.1849243938947469E-2</v>
      </c>
      <c r="AG349" s="1">
        <f t="shared" si="162"/>
        <v>14.554435894139948</v>
      </c>
      <c r="AH349" s="1">
        <f t="shared" si="163"/>
        <v>-3.6288284339950181</v>
      </c>
      <c r="AI349" s="1">
        <f t="shared" si="164"/>
        <v>16.884371749690619</v>
      </c>
      <c r="AJ349" s="1">
        <f t="shared" si="165"/>
        <v>26.280558034286464</v>
      </c>
      <c r="AK349" s="1">
        <f t="shared" si="166"/>
        <v>9.9822198950568559</v>
      </c>
      <c r="AL349" s="1">
        <f t="shared" si="167"/>
        <v>20.949512455042399</v>
      </c>
    </row>
    <row r="350" spans="1:38" x14ac:dyDescent="0.3">
      <c r="A350" s="1">
        <v>40</v>
      </c>
      <c r="B350" s="1">
        <v>15</v>
      </c>
      <c r="C350" s="1">
        <v>30</v>
      </c>
      <c r="D350" s="1">
        <v>35</v>
      </c>
      <c r="E350" s="1">
        <v>25</v>
      </c>
      <c r="F350" s="1">
        <f t="shared" si="168"/>
        <v>0.26166666666666666</v>
      </c>
      <c r="G350" s="1">
        <v>347</v>
      </c>
      <c r="H350" s="1">
        <f t="shared" si="169"/>
        <v>6.0562925044203233</v>
      </c>
      <c r="I350" s="1">
        <v>0.2</v>
      </c>
      <c r="J350" s="1">
        <v>0</v>
      </c>
      <c r="K350" s="1">
        <f t="shared" si="170"/>
        <v>-0.22495105434386534</v>
      </c>
      <c r="L350" s="1">
        <f t="shared" si="150"/>
        <v>-1.6922966018814314</v>
      </c>
      <c r="M350" s="1">
        <f t="shared" si="151"/>
        <v>0.3675065802863533</v>
      </c>
      <c r="N350" s="1">
        <f t="shared" si="152"/>
        <v>-0.9340532592930646</v>
      </c>
      <c r="O350" s="1">
        <f t="shared" si="171"/>
        <v>1.4859789094336098</v>
      </c>
      <c r="P350" s="1">
        <f t="shared" si="172"/>
        <v>2.2818816641753035</v>
      </c>
      <c r="Q350" s="1">
        <f t="shared" si="153"/>
        <v>-0.6899895190123031</v>
      </c>
      <c r="R350" s="1">
        <f t="shared" si="154"/>
        <v>1.6671561651615261</v>
      </c>
      <c r="S350" s="1">
        <f t="shared" si="173"/>
        <v>-0.41387215752847722</v>
      </c>
      <c r="T350" s="1">
        <f t="shared" si="155"/>
        <v>-0.84850650697496266</v>
      </c>
      <c r="U350" s="1">
        <f t="shared" si="156"/>
        <v>1.4289909987098797</v>
      </c>
      <c r="V350" s="1">
        <f t="shared" si="174"/>
        <v>-0.59378016218507357</v>
      </c>
      <c r="W350" s="1">
        <f t="shared" si="175"/>
        <v>-8.2774431505695453E-2</v>
      </c>
      <c r="X350" s="1">
        <f t="shared" si="157"/>
        <v>-0.11875603243701471</v>
      </c>
      <c r="Y350" s="1">
        <f t="shared" si="158"/>
        <v>-1.4993614041036643</v>
      </c>
      <c r="Z350" s="2">
        <f t="shared" si="159"/>
        <v>-0.29369863375570593</v>
      </c>
      <c r="AA350" s="2">
        <f t="shared" si="176"/>
        <v>-2.5725804071503773</v>
      </c>
      <c r="AB350" s="2">
        <f t="shared" si="160"/>
        <v>-2.3987327061291239</v>
      </c>
      <c r="AC350" s="2">
        <f t="shared" si="161"/>
        <v>-0.25174168607631975</v>
      </c>
      <c r="AD350" s="2">
        <f t="shared" si="177"/>
        <v>-1.7832246162619914</v>
      </c>
      <c r="AE350" s="1">
        <f t="shared" si="178"/>
        <v>-0.10290321628601511</v>
      </c>
      <c r="AF350" s="1">
        <f t="shared" si="179"/>
        <v>-7.1328984650479668E-2</v>
      </c>
      <c r="AG350" s="1">
        <f t="shared" si="162"/>
        <v>14.615550971778527</v>
      </c>
      <c r="AH350" s="1">
        <f t="shared" si="163"/>
        <v>-3.3742658151579801</v>
      </c>
      <c r="AI350" s="1">
        <f t="shared" si="164"/>
        <v>17.157023709749836</v>
      </c>
      <c r="AJ350" s="1">
        <f t="shared" si="165"/>
        <v>26.517888946955576</v>
      </c>
      <c r="AK350" s="1">
        <f t="shared" si="166"/>
        <v>10.217329878702262</v>
      </c>
      <c r="AL350" s="1">
        <f t="shared" si="167"/>
        <v>21.235806334602554</v>
      </c>
    </row>
    <row r="351" spans="1:38" x14ac:dyDescent="0.3">
      <c r="A351" s="1">
        <v>40</v>
      </c>
      <c r="B351" s="1">
        <v>15</v>
      </c>
      <c r="C351" s="1">
        <v>30</v>
      </c>
      <c r="D351" s="1">
        <v>35</v>
      </c>
      <c r="E351" s="1">
        <v>25</v>
      </c>
      <c r="F351" s="1">
        <f t="shared" si="168"/>
        <v>0.26166666666666666</v>
      </c>
      <c r="G351" s="1">
        <v>348</v>
      </c>
      <c r="H351" s="1">
        <f t="shared" si="169"/>
        <v>6.0737457969402664</v>
      </c>
      <c r="I351" s="1">
        <v>0.2</v>
      </c>
      <c r="J351" s="1">
        <v>0</v>
      </c>
      <c r="K351" s="1">
        <f t="shared" si="170"/>
        <v>-0.20791169081775987</v>
      </c>
      <c r="L351" s="1">
        <f t="shared" si="150"/>
        <v>-1.6885190659328608</v>
      </c>
      <c r="M351" s="1">
        <f t="shared" si="151"/>
        <v>0.36246986568825945</v>
      </c>
      <c r="N351" s="1">
        <f t="shared" si="152"/>
        <v>-0.92973607535184111</v>
      </c>
      <c r="O351" s="1">
        <f t="shared" si="171"/>
        <v>1.4786081905707593</v>
      </c>
      <c r="P351" s="1">
        <f t="shared" si="172"/>
        <v>2.2714853172017926</v>
      </c>
      <c r="Q351" s="1">
        <f t="shared" si="153"/>
        <v>-0.7159183414613276</v>
      </c>
      <c r="R351" s="1">
        <f t="shared" si="154"/>
        <v>1.662209223793869</v>
      </c>
      <c r="S351" s="1">
        <f t="shared" si="173"/>
        <v>-0.43070290503339714</v>
      </c>
      <c r="T351" s="1">
        <f t="shared" si="155"/>
        <v>-0.85125765361572081</v>
      </c>
      <c r="U351" s="1">
        <f t="shared" si="156"/>
        <v>1.4247507632518877</v>
      </c>
      <c r="V351" s="1">
        <f t="shared" si="174"/>
        <v>-0.59747829274559472</v>
      </c>
      <c r="W351" s="1">
        <f t="shared" si="175"/>
        <v>-8.6140581006679429E-2</v>
      </c>
      <c r="X351" s="1">
        <f t="shared" si="157"/>
        <v>-0.11949565854911895</v>
      </c>
      <c r="Y351" s="1">
        <f t="shared" si="158"/>
        <v>-1.4715645742756522</v>
      </c>
      <c r="Z351" s="2">
        <f t="shared" si="159"/>
        <v>-0.27309972304024749</v>
      </c>
      <c r="AA351" s="2">
        <f t="shared" si="176"/>
        <v>-2.5168123715434421</v>
      </c>
      <c r="AB351" s="2">
        <f t="shared" si="160"/>
        <v>-2.3792240359320509</v>
      </c>
      <c r="AC351" s="2">
        <f t="shared" si="161"/>
        <v>-0.23408547689164005</v>
      </c>
      <c r="AD351" s="2">
        <f t="shared" si="177"/>
        <v>-1.7680882102299651</v>
      </c>
      <c r="AE351" s="1">
        <f t="shared" si="178"/>
        <v>-0.1006724948617377</v>
      </c>
      <c r="AF351" s="1">
        <f t="shared" si="179"/>
        <v>-7.0723528409198613E-2</v>
      </c>
      <c r="AG351" s="1">
        <f t="shared" si="162"/>
        <v>14.672214011007084</v>
      </c>
      <c r="AH351" s="1">
        <f t="shared" si="163"/>
        <v>-3.1186753622663979</v>
      </c>
      <c r="AI351" s="1">
        <f t="shared" si="164"/>
        <v>17.433942387360958</v>
      </c>
      <c r="AJ351" s="1">
        <f t="shared" si="165"/>
        <v>26.753935109120967</v>
      </c>
      <c r="AK351" s="1">
        <f t="shared" si="166"/>
        <v>10.4555046701291</v>
      </c>
      <c r="AL351" s="1">
        <f t="shared" si="167"/>
        <v>21.523146046358256</v>
      </c>
    </row>
    <row r="352" spans="1:38" x14ac:dyDescent="0.3">
      <c r="A352" s="1">
        <v>40</v>
      </c>
      <c r="B352" s="1">
        <v>15</v>
      </c>
      <c r="C352" s="1">
        <v>30</v>
      </c>
      <c r="D352" s="1">
        <v>35</v>
      </c>
      <c r="E352" s="1">
        <v>25</v>
      </c>
      <c r="F352" s="1">
        <f t="shared" si="168"/>
        <v>0.26166666666666666</v>
      </c>
      <c r="G352" s="1">
        <v>349</v>
      </c>
      <c r="H352" s="1">
        <f t="shared" si="169"/>
        <v>6.0911990894602104</v>
      </c>
      <c r="I352" s="1">
        <v>0.2</v>
      </c>
      <c r="J352" s="1">
        <v>0</v>
      </c>
      <c r="K352" s="1">
        <f t="shared" si="170"/>
        <v>-0.19080899537654467</v>
      </c>
      <c r="L352" s="1">
        <f t="shared" si="150"/>
        <v>-1.6850394832190025</v>
      </c>
      <c r="M352" s="1">
        <f t="shared" si="151"/>
        <v>0.35783042206978144</v>
      </c>
      <c r="N352" s="1">
        <f t="shared" si="152"/>
        <v>-0.92575940939314583</v>
      </c>
      <c r="O352" s="1">
        <f t="shared" si="171"/>
        <v>1.4709462857970566</v>
      </c>
      <c r="P352" s="1">
        <f t="shared" si="172"/>
        <v>2.2610284298651191</v>
      </c>
      <c r="Q352" s="1">
        <f t="shared" si="153"/>
        <v>-0.74134647046777924</v>
      </c>
      <c r="R352" s="1">
        <f t="shared" si="154"/>
        <v>1.6576258690563836</v>
      </c>
      <c r="S352" s="1">
        <f t="shared" si="173"/>
        <v>-0.44723389294702337</v>
      </c>
      <c r="T352" s="1">
        <f t="shared" si="155"/>
        <v>-0.85350725511700476</v>
      </c>
      <c r="U352" s="1">
        <f t="shared" si="156"/>
        <v>1.4208221734769007</v>
      </c>
      <c r="V352" s="1">
        <f t="shared" si="174"/>
        <v>-0.60071363682928958</v>
      </c>
      <c r="W352" s="1">
        <f t="shared" si="175"/>
        <v>-8.9446778589404682E-2</v>
      </c>
      <c r="X352" s="1">
        <f t="shared" si="157"/>
        <v>-0.12014272736585792</v>
      </c>
      <c r="Y352" s="1">
        <f t="shared" si="158"/>
        <v>-1.4419902631556401</v>
      </c>
      <c r="Z352" s="2">
        <f t="shared" si="159"/>
        <v>-0.25203976623197955</v>
      </c>
      <c r="AA352" s="2">
        <f t="shared" si="176"/>
        <v>-2.4582816702648445</v>
      </c>
      <c r="AB352" s="2">
        <f t="shared" si="160"/>
        <v>-2.3578512923593076</v>
      </c>
      <c r="AC352" s="2">
        <f t="shared" si="161"/>
        <v>-0.21603408534169666</v>
      </c>
      <c r="AD352" s="2">
        <f t="shared" si="177"/>
        <v>-1.7508355091028218</v>
      </c>
      <c r="AE352" s="1">
        <f t="shared" si="178"/>
        <v>-9.8331266810593801E-2</v>
      </c>
      <c r="AF352" s="1">
        <f t="shared" si="179"/>
        <v>-7.0033420364112892E-2</v>
      </c>
      <c r="AG352" s="1">
        <f t="shared" si="162"/>
        <v>14.72440775171496</v>
      </c>
      <c r="AH352" s="1">
        <f t="shared" si="163"/>
        <v>-2.8621349306481698</v>
      </c>
      <c r="AI352" s="1">
        <f t="shared" si="164"/>
        <v>17.714933922508113</v>
      </c>
      <c r="AJ352" s="1">
        <f t="shared" si="165"/>
        <v>26.988438819646838</v>
      </c>
      <c r="AK352" s="1">
        <f t="shared" si="166"/>
        <v>10.696623622551432</v>
      </c>
      <c r="AL352" s="1">
        <f t="shared" si="167"/>
        <v>21.811270894427103</v>
      </c>
    </row>
    <row r="353" spans="1:38" x14ac:dyDescent="0.3">
      <c r="A353" s="1">
        <v>40</v>
      </c>
      <c r="B353" s="1">
        <v>15</v>
      </c>
      <c r="C353" s="1">
        <v>30</v>
      </c>
      <c r="D353" s="1">
        <v>35</v>
      </c>
      <c r="E353" s="1">
        <v>25</v>
      </c>
      <c r="F353" s="1">
        <f t="shared" si="168"/>
        <v>0.26166666666666666</v>
      </c>
      <c r="G353" s="1">
        <v>350</v>
      </c>
      <c r="H353" s="1">
        <f t="shared" si="169"/>
        <v>6.1086523819801535</v>
      </c>
      <c r="I353" s="1">
        <v>0.2</v>
      </c>
      <c r="J353" s="1">
        <v>0</v>
      </c>
      <c r="K353" s="1">
        <f t="shared" si="170"/>
        <v>-0.17364817766693039</v>
      </c>
      <c r="L353" s="1">
        <f t="shared" si="150"/>
        <v>-1.6818589136544584</v>
      </c>
      <c r="M353" s="1">
        <f t="shared" si="151"/>
        <v>0.35358966265038938</v>
      </c>
      <c r="N353" s="1">
        <f t="shared" si="152"/>
        <v>-0.92212447274795273</v>
      </c>
      <c r="O353" s="1">
        <f t="shared" si="171"/>
        <v>1.4629987255892045</v>
      </c>
      <c r="P353" s="1">
        <f t="shared" si="172"/>
        <v>2.2505192833116068</v>
      </c>
      <c r="Q353" s="1">
        <f t="shared" si="153"/>
        <v>-0.76624312102813374</v>
      </c>
      <c r="R353" s="1">
        <f t="shared" si="154"/>
        <v>1.6534138760494252</v>
      </c>
      <c r="S353" s="1">
        <f t="shared" si="173"/>
        <v>-0.46343092442102413</v>
      </c>
      <c r="T353" s="1">
        <f t="shared" si="155"/>
        <v>-0.85523487821489241</v>
      </c>
      <c r="U353" s="1">
        <f t="shared" si="156"/>
        <v>1.4172118937566505</v>
      </c>
      <c r="V353" s="1">
        <f t="shared" si="174"/>
        <v>-0.60346295566846608</v>
      </c>
      <c r="W353" s="1">
        <f t="shared" si="175"/>
        <v>-9.2686184884204825E-2</v>
      </c>
      <c r="X353" s="1">
        <f t="shared" si="157"/>
        <v>-0.12069259113369323</v>
      </c>
      <c r="Y353" s="1">
        <f t="shared" si="158"/>
        <v>-1.4106670653385587</v>
      </c>
      <c r="Z353" s="2">
        <f t="shared" si="159"/>
        <v>-0.23055018380585202</v>
      </c>
      <c r="AA353" s="2">
        <f t="shared" si="176"/>
        <v>-2.3970367907075492</v>
      </c>
      <c r="AB353" s="2">
        <f t="shared" si="160"/>
        <v>-2.3346377737327169</v>
      </c>
      <c r="AC353" s="2">
        <f t="shared" si="161"/>
        <v>-0.19761444326215893</v>
      </c>
      <c r="AD353" s="2">
        <f t="shared" si="177"/>
        <v>-1.7314917977733508</v>
      </c>
      <c r="AE353" s="1">
        <f t="shared" si="178"/>
        <v>-9.588147162830199E-2</v>
      </c>
      <c r="AF353" s="1">
        <f t="shared" si="179"/>
        <v>-6.9259671910934045E-2</v>
      </c>
      <c r="AG353" s="1">
        <f t="shared" si="162"/>
        <v>14.772116295183121</v>
      </c>
      <c r="AH353" s="1">
        <f t="shared" si="163"/>
        <v>-2.6047226650039557</v>
      </c>
      <c r="AI353" s="1">
        <f t="shared" si="164"/>
        <v>17.999784754746784</v>
      </c>
      <c r="AJ353" s="1">
        <f t="shared" si="165"/>
        <v>27.221141217122547</v>
      </c>
      <c r="AK353" s="1">
        <f t="shared" si="166"/>
        <v>10.940550684254017</v>
      </c>
      <c r="AL353" s="1">
        <f t="shared" si="167"/>
        <v>22.099914652089883</v>
      </c>
    </row>
    <row r="354" spans="1:38" x14ac:dyDescent="0.3">
      <c r="A354" s="1">
        <v>40</v>
      </c>
      <c r="B354" s="1">
        <v>15</v>
      </c>
      <c r="C354" s="1">
        <v>30</v>
      </c>
      <c r="D354" s="1">
        <v>35</v>
      </c>
      <c r="E354" s="1">
        <v>25</v>
      </c>
      <c r="F354" s="1">
        <f t="shared" si="168"/>
        <v>0.26166666666666666</v>
      </c>
      <c r="G354" s="1">
        <v>351</v>
      </c>
      <c r="H354" s="1">
        <f t="shared" si="169"/>
        <v>6.1261056745000966</v>
      </c>
      <c r="I354" s="1">
        <v>0.2</v>
      </c>
      <c r="J354" s="1">
        <v>0</v>
      </c>
      <c r="K354" s="1">
        <f t="shared" si="170"/>
        <v>-0.15643446504023112</v>
      </c>
      <c r="L354" s="1">
        <f t="shared" si="150"/>
        <v>-1.6789783260715287</v>
      </c>
      <c r="M354" s="1">
        <f t="shared" si="151"/>
        <v>0.34974887920648334</v>
      </c>
      <c r="N354" s="1">
        <f t="shared" si="152"/>
        <v>-0.91883237265317597</v>
      </c>
      <c r="O354" s="1">
        <f t="shared" si="171"/>
        <v>1.4547716350805897</v>
      </c>
      <c r="P354" s="1">
        <f t="shared" si="172"/>
        <v>2.2399665565311695</v>
      </c>
      <c r="Q354" s="1">
        <f t="shared" si="153"/>
        <v>-0.79057807755662324</v>
      </c>
      <c r="R354" s="1">
        <f t="shared" si="154"/>
        <v>1.6495804565901551</v>
      </c>
      <c r="S354" s="1">
        <f t="shared" si="173"/>
        <v>-0.47926008967809053</v>
      </c>
      <c r="T354" s="1">
        <f t="shared" si="155"/>
        <v>-0.85642059795165537</v>
      </c>
      <c r="U354" s="1">
        <f t="shared" si="156"/>
        <v>1.4139261056487045</v>
      </c>
      <c r="V354" s="1">
        <f t="shared" si="174"/>
        <v>-0.60570392931441952</v>
      </c>
      <c r="W354" s="1">
        <f t="shared" si="175"/>
        <v>-9.5852017935618108E-2</v>
      </c>
      <c r="X354" s="1">
        <f t="shared" si="157"/>
        <v>-0.1211407858628839</v>
      </c>
      <c r="Y354" s="1">
        <f t="shared" si="158"/>
        <v>-1.3776316641370046</v>
      </c>
      <c r="Z354" s="2">
        <f t="shared" si="159"/>
        <v>-0.20866408807728812</v>
      </c>
      <c r="AA354" s="2">
        <f t="shared" si="176"/>
        <v>-2.333138393186279</v>
      </c>
      <c r="AB354" s="2">
        <f t="shared" si="160"/>
        <v>-2.3096138156547328</v>
      </c>
      <c r="AC354" s="2">
        <f t="shared" si="161"/>
        <v>-0.17885493263767516</v>
      </c>
      <c r="AD354" s="2">
        <f t="shared" si="177"/>
        <v>-1.7100942839026885</v>
      </c>
      <c r="AE354" s="1">
        <f t="shared" si="178"/>
        <v>-9.3325535727451184E-2</v>
      </c>
      <c r="AF354" s="1">
        <f t="shared" si="179"/>
        <v>-6.8403771356107548E-2</v>
      </c>
      <c r="AG354" s="1">
        <f t="shared" si="162"/>
        <v>14.815325108927064</v>
      </c>
      <c r="AH354" s="1">
        <f t="shared" si="163"/>
        <v>-2.3465169756034667</v>
      </c>
      <c r="AI354" s="1">
        <f t="shared" si="164"/>
        <v>18.288261650280255</v>
      </c>
      <c r="AJ354" s="1">
        <f t="shared" si="165"/>
        <v>27.451783509151259</v>
      </c>
      <c r="AK354" s="1">
        <f t="shared" si="166"/>
        <v>11.187134161459301</v>
      </c>
      <c r="AL354" s="1">
        <f t="shared" si="167"/>
        <v>22.38880656076276</v>
      </c>
    </row>
    <row r="355" spans="1:38" x14ac:dyDescent="0.3">
      <c r="A355" s="1">
        <v>40</v>
      </c>
      <c r="B355" s="1">
        <v>15</v>
      </c>
      <c r="C355" s="1">
        <v>30</v>
      </c>
      <c r="D355" s="1">
        <v>35</v>
      </c>
      <c r="E355" s="1">
        <v>25</v>
      </c>
      <c r="F355" s="1">
        <f t="shared" si="168"/>
        <v>0.26166666666666666</v>
      </c>
      <c r="G355" s="1">
        <v>352</v>
      </c>
      <c r="H355" s="1">
        <f t="shared" si="169"/>
        <v>6.1435589670200397</v>
      </c>
      <c r="I355" s="1">
        <v>0.2</v>
      </c>
      <c r="J355" s="1">
        <v>0</v>
      </c>
      <c r="K355" s="1">
        <f t="shared" si="170"/>
        <v>-0.13917310096006588</v>
      </c>
      <c r="L355" s="1">
        <f t="shared" si="150"/>
        <v>-1.6763985979250964</v>
      </c>
      <c r="M355" s="1">
        <f t="shared" si="151"/>
        <v>0.34630924167790655</v>
      </c>
      <c r="N355" s="1">
        <f t="shared" si="152"/>
        <v>-0.91588411191439589</v>
      </c>
      <c r="O355" s="1">
        <f t="shared" si="171"/>
        <v>1.4462717271474914</v>
      </c>
      <c r="P355" s="1">
        <f t="shared" si="172"/>
        <v>2.2293793087075637</v>
      </c>
      <c r="Q355" s="1">
        <f t="shared" si="153"/>
        <v>-0.81432183627050325</v>
      </c>
      <c r="R355" s="1">
        <f t="shared" si="154"/>
        <v>1.6461322304980675</v>
      </c>
      <c r="S355" s="1">
        <f t="shared" si="173"/>
        <v>-0.49468798507402728</v>
      </c>
      <c r="T355" s="1">
        <f t="shared" si="155"/>
        <v>-0.85704511790050653</v>
      </c>
      <c r="U355" s="1">
        <f t="shared" si="156"/>
        <v>1.4109704832840575</v>
      </c>
      <c r="V355" s="1">
        <f t="shared" si="174"/>
        <v>-0.60741534146463472</v>
      </c>
      <c r="W355" s="1">
        <f t="shared" si="175"/>
        <v>-9.8937597014805465E-2</v>
      </c>
      <c r="X355" s="1">
        <f t="shared" si="157"/>
        <v>-0.12148306829292695</v>
      </c>
      <c r="Y355" s="1">
        <f t="shared" si="158"/>
        <v>-1.3429289571095453</v>
      </c>
      <c r="Z355" s="2">
        <f t="shared" si="159"/>
        <v>-0.18641618747322916</v>
      </c>
      <c r="AA355" s="2">
        <f t="shared" si="176"/>
        <v>-2.2666595633166717</v>
      </c>
      <c r="AB355" s="2">
        <f t="shared" si="160"/>
        <v>-2.2828168989414044</v>
      </c>
      <c r="AC355" s="2">
        <f t="shared" si="161"/>
        <v>-0.15978530354848153</v>
      </c>
      <c r="AD355" s="2">
        <f t="shared" si="177"/>
        <v>-1.6866922248565692</v>
      </c>
      <c r="AE355" s="1">
        <f t="shared" si="178"/>
        <v>-9.0666382532666887E-2</v>
      </c>
      <c r="AF355" s="1">
        <f t="shared" si="179"/>
        <v>-6.7467688994262781E-2</v>
      </c>
      <c r="AG355" s="1">
        <f t="shared" si="162"/>
        <v>14.854021031123553</v>
      </c>
      <c r="AH355" s="1">
        <f t="shared" si="163"/>
        <v>-2.087596514400988</v>
      </c>
      <c r="AI355" s="1">
        <f t="shared" si="164"/>
        <v>18.580111876930452</v>
      </c>
      <c r="AJ355" s="1">
        <f t="shared" si="165"/>
        <v>27.680108251146418</v>
      </c>
      <c r="AK355" s="1">
        <f t="shared" si="166"/>
        <v>11.436206589507865</v>
      </c>
      <c r="AL355" s="1">
        <f t="shared" si="167"/>
        <v>22.677672400809346</v>
      </c>
    </row>
    <row r="356" spans="1:38" x14ac:dyDescent="0.3">
      <c r="A356" s="1">
        <v>40</v>
      </c>
      <c r="B356" s="1">
        <v>15</v>
      </c>
      <c r="C356" s="1">
        <v>30</v>
      </c>
      <c r="D356" s="1">
        <v>35</v>
      </c>
      <c r="E356" s="1">
        <v>25</v>
      </c>
      <c r="F356" s="1">
        <f t="shared" si="168"/>
        <v>0.26166666666666666</v>
      </c>
      <c r="G356" s="1">
        <v>353</v>
      </c>
      <c r="H356" s="1">
        <f t="shared" si="169"/>
        <v>6.1610122595399837</v>
      </c>
      <c r="I356" s="1">
        <v>0.2</v>
      </c>
      <c r="J356" s="1">
        <v>0</v>
      </c>
      <c r="K356" s="1">
        <f t="shared" si="170"/>
        <v>-0.12186934340514723</v>
      </c>
      <c r="L356" s="1">
        <f t="shared" si="150"/>
        <v>-1.6741205150253444</v>
      </c>
      <c r="M356" s="1">
        <f t="shared" si="151"/>
        <v>0.34327179781157069</v>
      </c>
      <c r="N356" s="1">
        <f t="shared" si="152"/>
        <v>-0.91328058860039363</v>
      </c>
      <c r="O356" s="1">
        <f t="shared" si="171"/>
        <v>1.4375062916302765</v>
      </c>
      <c r="P356" s="1">
        <f t="shared" si="172"/>
        <v>2.2187669583524618</v>
      </c>
      <c r="Q356" s="1">
        <f t="shared" si="153"/>
        <v>-0.83744574905706237</v>
      </c>
      <c r="R356" s="1">
        <f t="shared" si="154"/>
        <v>1.6430751986801875</v>
      </c>
      <c r="S356" s="1">
        <f t="shared" si="173"/>
        <v>-0.50968193648698912</v>
      </c>
      <c r="T356" s="1">
        <f t="shared" si="155"/>
        <v>-0.85708989165479321</v>
      </c>
      <c r="U356" s="1">
        <f t="shared" si="156"/>
        <v>1.4083501702973042</v>
      </c>
      <c r="V356" s="1">
        <f t="shared" si="174"/>
        <v>-0.6085772627654531</v>
      </c>
      <c r="W356" s="1">
        <f t="shared" si="175"/>
        <v>-0.10193638729739783</v>
      </c>
      <c r="X356" s="1">
        <f t="shared" si="157"/>
        <v>-0.12171545255309063</v>
      </c>
      <c r="Y356" s="1">
        <f t="shared" si="158"/>
        <v>-1.3066120992952521</v>
      </c>
      <c r="Z356" s="2">
        <f t="shared" si="159"/>
        <v>-0.16384267611015788</v>
      </c>
      <c r="AA356" s="2">
        <f t="shared" si="176"/>
        <v>-2.1976859337597054</v>
      </c>
      <c r="AB356" s="2">
        <f t="shared" si="160"/>
        <v>-2.2542916869860128</v>
      </c>
      <c r="AC356" s="2">
        <f t="shared" si="161"/>
        <v>-0.14043657952299282</v>
      </c>
      <c r="AD356" s="2">
        <f t="shared" si="177"/>
        <v>-1.6613469046908507</v>
      </c>
      <c r="AE356" s="1">
        <f t="shared" si="178"/>
        <v>-8.7907437350388237E-2</v>
      </c>
      <c r="AF356" s="1">
        <f t="shared" si="179"/>
        <v>-6.6453876187634042E-2</v>
      </c>
      <c r="AG356" s="1">
        <f t="shared" si="162"/>
        <v>14.888192274619831</v>
      </c>
      <c r="AH356" s="1">
        <f t="shared" si="163"/>
        <v>-1.8280401510772084</v>
      </c>
      <c r="AI356" s="1">
        <f t="shared" si="164"/>
        <v>18.875063533572902</v>
      </c>
      <c r="AJ356" s="1">
        <f t="shared" si="165"/>
        <v>27.90586066204407</v>
      </c>
      <c r="AK356" s="1">
        <f t="shared" si="166"/>
        <v>11.687584720353858</v>
      </c>
      <c r="AL356" s="1">
        <f t="shared" si="167"/>
        <v>22.966235625472017</v>
      </c>
    </row>
    <row r="357" spans="1:38" x14ac:dyDescent="0.3">
      <c r="A357" s="1">
        <v>40</v>
      </c>
      <c r="B357" s="1">
        <v>15</v>
      </c>
      <c r="C357" s="1">
        <v>30</v>
      </c>
      <c r="D357" s="1">
        <v>35</v>
      </c>
      <c r="E357" s="1">
        <v>25</v>
      </c>
      <c r="F357" s="1">
        <f t="shared" si="168"/>
        <v>0.26166666666666666</v>
      </c>
      <c r="G357" s="1">
        <v>354</v>
      </c>
      <c r="H357" s="1">
        <f t="shared" si="169"/>
        <v>6.1784655520599268</v>
      </c>
      <c r="I357" s="1">
        <v>0.2</v>
      </c>
      <c r="J357" s="1">
        <v>0</v>
      </c>
      <c r="K357" s="1">
        <f t="shared" si="170"/>
        <v>-0.10452846326765342</v>
      </c>
      <c r="L357" s="1">
        <f t="shared" si="150"/>
        <v>-1.6721447712983932</v>
      </c>
      <c r="M357" s="1">
        <f t="shared" si="151"/>
        <v>0.3406374728423025</v>
      </c>
      <c r="N357" s="1">
        <f t="shared" si="152"/>
        <v>-0.91102259576959232</v>
      </c>
      <c r="O357" s="1">
        <f t="shared" si="171"/>
        <v>1.4284831806380263</v>
      </c>
      <c r="P357" s="1">
        <f t="shared" si="172"/>
        <v>2.2081392592721203</v>
      </c>
      <c r="Q357" s="1">
        <f t="shared" si="153"/>
        <v>-0.85992216733572213</v>
      </c>
      <c r="R357" s="1">
        <f t="shared" si="154"/>
        <v>1.6404147182676891</v>
      </c>
      <c r="S357" s="1">
        <f t="shared" si="173"/>
        <v>-0.52421022425586206</v>
      </c>
      <c r="T357" s="1">
        <f t="shared" si="155"/>
        <v>-0.85653724430793721</v>
      </c>
      <c r="U357" s="1">
        <f t="shared" si="156"/>
        <v>1.4060697585151622</v>
      </c>
      <c r="V357" s="1">
        <f t="shared" si="174"/>
        <v>-0.60917123003374862</v>
      </c>
      <c r="W357" s="1">
        <f t="shared" si="175"/>
        <v>-0.10484204485117242</v>
      </c>
      <c r="X357" s="1">
        <f t="shared" si="157"/>
        <v>-0.12183424600674973</v>
      </c>
      <c r="Y357" s="1">
        <f t="shared" si="158"/>
        <v>-1.2687424586038418</v>
      </c>
      <c r="Z357" s="2">
        <f t="shared" si="159"/>
        <v>-0.14098110925745352</v>
      </c>
      <c r="AA357" s="2">
        <f t="shared" si="176"/>
        <v>-2.126315665631934</v>
      </c>
      <c r="AB357" s="2">
        <f t="shared" si="160"/>
        <v>-2.2240899877956055</v>
      </c>
      <c r="AC357" s="2">
        <f t="shared" si="161"/>
        <v>-0.12084095079210277</v>
      </c>
      <c r="AD357" s="2">
        <f t="shared" si="177"/>
        <v>-1.6341314536588134</v>
      </c>
      <c r="AE357" s="1">
        <f t="shared" si="178"/>
        <v>-8.5052626625277378E-2</v>
      </c>
      <c r="AF357" s="1">
        <f t="shared" si="179"/>
        <v>-6.5365258146352551E-2</v>
      </c>
      <c r="AG357" s="1">
        <f t="shared" si="162"/>
        <v>14.9178284305241</v>
      </c>
      <c r="AH357" s="1">
        <f t="shared" si="163"/>
        <v>-1.5679269490148013</v>
      </c>
      <c r="AI357" s="1">
        <f t="shared" si="164"/>
        <v>19.172826038675549</v>
      </c>
      <c r="AJ357" s="1">
        <f t="shared" si="165"/>
        <v>28.128789963038379</v>
      </c>
      <c r="AK357" s="1">
        <f t="shared" si="166"/>
        <v>11.941069633102938</v>
      </c>
      <c r="AL357" s="1">
        <f t="shared" si="167"/>
        <v>23.254218547738208</v>
      </c>
    </row>
    <row r="358" spans="1:38" x14ac:dyDescent="0.3">
      <c r="A358" s="1">
        <v>40</v>
      </c>
      <c r="B358" s="1">
        <v>15</v>
      </c>
      <c r="C358" s="1">
        <v>30</v>
      </c>
      <c r="D358" s="1">
        <v>35</v>
      </c>
      <c r="E358" s="1">
        <v>25</v>
      </c>
      <c r="F358" s="1">
        <f t="shared" si="168"/>
        <v>0.26166666666666666</v>
      </c>
      <c r="G358" s="1">
        <v>355</v>
      </c>
      <c r="H358" s="1">
        <f t="shared" si="169"/>
        <v>6.1959188445798699</v>
      </c>
      <c r="I358" s="1">
        <v>0.2</v>
      </c>
      <c r="J358" s="1">
        <v>0</v>
      </c>
      <c r="K358" s="1">
        <f t="shared" si="170"/>
        <v>-8.7155742747658319E-2</v>
      </c>
      <c r="L358" s="1">
        <f t="shared" si="150"/>
        <v>-1.670471968574921</v>
      </c>
      <c r="M358" s="1">
        <f t="shared" si="151"/>
        <v>0.33840706921100616</v>
      </c>
      <c r="N358" s="1">
        <f t="shared" si="152"/>
        <v>-0.90911082122848108</v>
      </c>
      <c r="O358" s="1">
        <f t="shared" si="171"/>
        <v>1.419210789935063</v>
      </c>
      <c r="P358" s="1">
        <f t="shared" si="172"/>
        <v>2.1975062734607378</v>
      </c>
      <c r="Q358" s="1">
        <f t="shared" si="153"/>
        <v>-0.8817245843437882</v>
      </c>
      <c r="R358" s="1">
        <f t="shared" si="154"/>
        <v>1.6381554800434801</v>
      </c>
      <c r="S358" s="1">
        <f t="shared" si="173"/>
        <v>-0.53824230671949735</v>
      </c>
      <c r="T358" s="1">
        <f t="shared" si="155"/>
        <v>-0.85537049257771369</v>
      </c>
      <c r="U358" s="1">
        <f t="shared" si="156"/>
        <v>1.4041332686086974</v>
      </c>
      <c r="V358" s="1">
        <f t="shared" si="174"/>
        <v>-0.60918041876841789</v>
      </c>
      <c r="W358" s="1">
        <f t="shared" si="175"/>
        <v>-0.10764846134389948</v>
      </c>
      <c r="X358" s="1">
        <f t="shared" si="157"/>
        <v>-0.12183608375368359</v>
      </c>
      <c r="Y358" s="1">
        <f t="shared" si="158"/>
        <v>-1.2293894792282996</v>
      </c>
      <c r="Z358" s="2">
        <f t="shared" si="159"/>
        <v>-0.11787026550400374</v>
      </c>
      <c r="AA358" s="2">
        <f t="shared" si="176"/>
        <v>-2.0526592823108829</v>
      </c>
      <c r="AB358" s="2">
        <f t="shared" si="160"/>
        <v>-2.192270637157681</v>
      </c>
      <c r="AC358" s="2">
        <f t="shared" si="161"/>
        <v>-0.10103165614628939</v>
      </c>
      <c r="AD358" s="2">
        <f t="shared" si="177"/>
        <v>-1.6051305058749634</v>
      </c>
      <c r="AE358" s="1">
        <f t="shared" si="178"/>
        <v>-8.2106371292435337E-2</v>
      </c>
      <c r="AF358" s="1">
        <f t="shared" si="179"/>
        <v>-6.4205220234998556E-2</v>
      </c>
      <c r="AG358" s="1">
        <f t="shared" si="162"/>
        <v>14.942920471376183</v>
      </c>
      <c r="AH358" s="1">
        <f t="shared" si="163"/>
        <v>-1.3073361412148747</v>
      </c>
      <c r="AI358" s="1">
        <f t="shared" si="164"/>
        <v>19.473090780431015</v>
      </c>
      <c r="AJ358" s="1">
        <f t="shared" si="165"/>
        <v>28.348650724356773</v>
      </c>
      <c r="AK358" s="1">
        <f t="shared" si="166"/>
        <v>12.196446972825402</v>
      </c>
      <c r="AL358" s="1">
        <f t="shared" si="167"/>
        <v>23.54134356861595</v>
      </c>
    </row>
    <row r="359" spans="1:38" x14ac:dyDescent="0.3">
      <c r="A359" s="1">
        <v>40</v>
      </c>
      <c r="B359" s="1">
        <v>15</v>
      </c>
      <c r="C359" s="1">
        <v>30</v>
      </c>
      <c r="D359" s="1">
        <v>35</v>
      </c>
      <c r="E359" s="1">
        <v>25</v>
      </c>
      <c r="F359" s="1">
        <f t="shared" si="168"/>
        <v>0.26166666666666666</v>
      </c>
      <c r="G359" s="1">
        <v>356</v>
      </c>
      <c r="H359" s="1">
        <f t="shared" si="169"/>
        <v>6.213372137099813</v>
      </c>
      <c r="I359" s="1">
        <v>0.2</v>
      </c>
      <c r="J359" s="1">
        <v>0</v>
      </c>
      <c r="K359" s="1">
        <f t="shared" si="170"/>
        <v>-6.9756473744125636E-2</v>
      </c>
      <c r="L359" s="1">
        <f t="shared" si="150"/>
        <v>-1.6691026164068423</v>
      </c>
      <c r="M359" s="1">
        <f t="shared" si="151"/>
        <v>0.33658126632023455</v>
      </c>
      <c r="N359" s="1">
        <f t="shared" si="152"/>
        <v>-0.90754584732210564</v>
      </c>
      <c r="O359" s="1">
        <f t="shared" si="171"/>
        <v>1.4096980364603975</v>
      </c>
      <c r="P359" s="1">
        <f t="shared" si="172"/>
        <v>2.1868783410607371</v>
      </c>
      <c r="Q359" s="1">
        <f t="shared" si="153"/>
        <v>-0.90282777421609195</v>
      </c>
      <c r="R359" s="1">
        <f t="shared" si="154"/>
        <v>1.6363014883839861</v>
      </c>
      <c r="S359" s="1">
        <f t="shared" si="173"/>
        <v>-0.5517490392969856</v>
      </c>
      <c r="T359" s="1">
        <f t="shared" si="155"/>
        <v>-0.85357406217850806</v>
      </c>
      <c r="U359" s="1">
        <f t="shared" si="156"/>
        <v>1.4025441329005592</v>
      </c>
      <c r="V359" s="1">
        <f t="shared" si="174"/>
        <v>-0.60858980630667026</v>
      </c>
      <c r="W359" s="1">
        <f t="shared" si="175"/>
        <v>-0.11034980785939713</v>
      </c>
      <c r="X359" s="1">
        <f t="shared" si="157"/>
        <v>-0.12171796126133405</v>
      </c>
      <c r="Y359" s="1">
        <f t="shared" si="158"/>
        <v>-1.1886304505654552</v>
      </c>
      <c r="Z359" s="2">
        <f t="shared" si="159"/>
        <v>-9.4549996680635295E-2</v>
      </c>
      <c r="AA359" s="2">
        <f t="shared" si="176"/>
        <v>-1.9768393511379789</v>
      </c>
      <c r="AB359" s="2">
        <f t="shared" si="160"/>
        <v>-2.1588993007816191</v>
      </c>
      <c r="AC359" s="2">
        <f t="shared" si="161"/>
        <v>-8.104285429768765E-2</v>
      </c>
      <c r="AD359" s="2">
        <f t="shared" si="177"/>
        <v>-1.5744396942536365</v>
      </c>
      <c r="AE359" s="1">
        <f t="shared" si="178"/>
        <v>-7.9073574045519179E-2</v>
      </c>
      <c r="AF359" s="1">
        <f t="shared" si="179"/>
        <v>-6.2977587770145477E-2</v>
      </c>
      <c r="AG359" s="1">
        <f t="shared" si="162"/>
        <v>14.963460753897364</v>
      </c>
      <c r="AH359" s="1">
        <f t="shared" si="163"/>
        <v>-1.0463471061618845</v>
      </c>
      <c r="AI359" s="1">
        <f t="shared" si="164"/>
        <v>19.775531928640302</v>
      </c>
      <c r="AJ359" s="1">
        <f t="shared" si="165"/>
        <v>28.565204204250879</v>
      </c>
      <c r="AK359" s="1">
        <f t="shared" si="166"/>
        <v>12.453487321180965</v>
      </c>
      <c r="AL359" s="1">
        <f t="shared" si="167"/>
        <v>23.827334434113929</v>
      </c>
    </row>
    <row r="360" spans="1:38" x14ac:dyDescent="0.3">
      <c r="A360" s="1">
        <v>40</v>
      </c>
      <c r="B360" s="1">
        <v>15</v>
      </c>
      <c r="C360" s="1">
        <v>30</v>
      </c>
      <c r="D360" s="1">
        <v>35</v>
      </c>
      <c r="E360" s="1">
        <v>25</v>
      </c>
      <c r="F360" s="1">
        <f t="shared" si="168"/>
        <v>0.26166666666666666</v>
      </c>
      <c r="G360" s="1">
        <v>357</v>
      </c>
      <c r="H360" s="1">
        <f t="shared" si="169"/>
        <v>6.2308254296197561</v>
      </c>
      <c r="I360" s="1">
        <v>0.2</v>
      </c>
      <c r="J360" s="1">
        <v>0</v>
      </c>
      <c r="K360" s="1">
        <f t="shared" si="170"/>
        <v>-5.2335956242944369E-2</v>
      </c>
      <c r="L360" s="1">
        <f t="shared" si="150"/>
        <v>-1.6680371319120928</v>
      </c>
      <c r="M360" s="1">
        <f t="shared" si="151"/>
        <v>0.33516062032723504</v>
      </c>
      <c r="N360" s="1">
        <f t="shared" si="152"/>
        <v>-0.90632815075667739</v>
      </c>
      <c r="O360" s="1">
        <f t="shared" si="171"/>
        <v>1.3999543320849979</v>
      </c>
      <c r="P360" s="1">
        <f t="shared" si="172"/>
        <v>2.176266047576036</v>
      </c>
      <c r="Q360" s="1">
        <f t="shared" si="153"/>
        <v>-0.92320792620025394</v>
      </c>
      <c r="R360" s="1">
        <f t="shared" si="154"/>
        <v>1.6348560439180102</v>
      </c>
      <c r="S360" s="1">
        <f t="shared" si="173"/>
        <v>-0.5647028860031873</v>
      </c>
      <c r="T360" s="1">
        <f t="shared" si="155"/>
        <v>-0.85113360102072599</v>
      </c>
      <c r="U360" s="1">
        <f t="shared" si="156"/>
        <v>1.4013051805011514</v>
      </c>
      <c r="V360" s="1">
        <f t="shared" si="174"/>
        <v>-0.60738632302517681</v>
      </c>
      <c r="W360" s="1">
        <f t="shared" si="175"/>
        <v>-0.11294057720063747</v>
      </c>
      <c r="X360" s="1">
        <f t="shared" si="157"/>
        <v>-0.12147726460503537</v>
      </c>
      <c r="Y360" s="1">
        <f t="shared" si="158"/>
        <v>-1.1465501809114662</v>
      </c>
      <c r="Z360" s="2">
        <f t="shared" si="159"/>
        <v>-7.1061066813989715E-2</v>
      </c>
      <c r="AA360" s="2">
        <f t="shared" si="176"/>
        <v>-1.8989900115661174</v>
      </c>
      <c r="AB360" s="2">
        <f t="shared" si="160"/>
        <v>-2.1240481947864835</v>
      </c>
      <c r="AC360" s="2">
        <f t="shared" si="161"/>
        <v>-6.090948584056155E-2</v>
      </c>
      <c r="AD360" s="2">
        <f t="shared" si="177"/>
        <v>-1.5421649855427479</v>
      </c>
      <c r="AE360" s="1">
        <f t="shared" si="178"/>
        <v>-7.5959600462644702E-2</v>
      </c>
      <c r="AF360" s="1">
        <f t="shared" si="179"/>
        <v>-6.1686599421709933E-2</v>
      </c>
      <c r="AG360" s="1">
        <f t="shared" si="162"/>
        <v>14.979443021318607</v>
      </c>
      <c r="AH360" s="1">
        <f t="shared" si="163"/>
        <v>-0.7850393436441655</v>
      </c>
      <c r="AI360" s="1">
        <f t="shared" si="164"/>
        <v>20.079807406043464</v>
      </c>
      <c r="AJ360" s="1">
        <f t="shared" si="165"/>
        <v>28.77821966383048</v>
      </c>
      <c r="AK360" s="1">
        <f t="shared" si="166"/>
        <v>12.71194670052801</v>
      </c>
      <c r="AL360" s="1">
        <f t="shared" si="167"/>
        <v>24.111917507248297</v>
      </c>
    </row>
    <row r="361" spans="1:38" x14ac:dyDescent="0.3">
      <c r="A361" s="1">
        <v>40</v>
      </c>
      <c r="B361" s="1">
        <v>15</v>
      </c>
      <c r="C361" s="1">
        <v>30</v>
      </c>
      <c r="D361" s="1">
        <v>35</v>
      </c>
      <c r="E361" s="1">
        <v>25</v>
      </c>
      <c r="F361" s="1">
        <f t="shared" si="168"/>
        <v>0.26166666666666666</v>
      </c>
      <c r="G361" s="1">
        <v>358</v>
      </c>
      <c r="H361" s="1">
        <f t="shared" si="169"/>
        <v>6.2482787221397</v>
      </c>
      <c r="I361" s="1">
        <v>0.2</v>
      </c>
      <c r="J361" s="1">
        <v>0</v>
      </c>
      <c r="K361" s="1">
        <f t="shared" si="170"/>
        <v>-3.4899496702500823E-2</v>
      </c>
      <c r="L361" s="1">
        <f t="shared" si="150"/>
        <v>-1.6672758396475706</v>
      </c>
      <c r="M361" s="1">
        <f t="shared" si="151"/>
        <v>0.33414556397453921</v>
      </c>
      <c r="N361" s="1">
        <f t="shared" si="152"/>
        <v>-0.90545810245436664</v>
      </c>
      <c r="O361" s="1">
        <f t="shared" si="171"/>
        <v>1.3899895537658913</v>
      </c>
      <c r="P361" s="1">
        <f t="shared" si="172"/>
        <v>2.165680188568921</v>
      </c>
      <c r="Q361" s="1">
        <f t="shared" si="153"/>
        <v>-0.94284277235291958</v>
      </c>
      <c r="R361" s="1">
        <f t="shared" si="154"/>
        <v>1.6338217290814616</v>
      </c>
      <c r="S361" s="1">
        <f t="shared" si="173"/>
        <v>-0.57707812031792971</v>
      </c>
      <c r="T361" s="1">
        <f t="shared" si="155"/>
        <v>-0.84803608681964637</v>
      </c>
      <c r="U361" s="1">
        <f t="shared" si="156"/>
        <v>1.4004186249269668</v>
      </c>
      <c r="V361" s="1">
        <f t="shared" si="174"/>
        <v>-0.60555898909433048</v>
      </c>
      <c r="W361" s="1">
        <f t="shared" si="175"/>
        <v>-0.11541562406358595</v>
      </c>
      <c r="X361" s="1">
        <f t="shared" si="157"/>
        <v>-0.12111179781886611</v>
      </c>
      <c r="Y361" s="1">
        <f t="shared" si="158"/>
        <v>-1.1032405770971005</v>
      </c>
      <c r="Z361" s="2">
        <f t="shared" si="159"/>
        <v>-4.7444981593026819E-2</v>
      </c>
      <c r="AA361" s="2">
        <f t="shared" si="176"/>
        <v>-1.8192563515292459</v>
      </c>
      <c r="AB361" s="2">
        <f t="shared" si="160"/>
        <v>-2.0877957255336232</v>
      </c>
      <c r="AC361" s="2">
        <f t="shared" si="161"/>
        <v>-4.0667127079735743E-2</v>
      </c>
      <c r="AD361" s="2">
        <f t="shared" si="177"/>
        <v>-1.5084218620753944</v>
      </c>
      <c r="AE361" s="1">
        <f t="shared" si="178"/>
        <v>-7.2770254061169853E-2</v>
      </c>
      <c r="AF361" s="1">
        <f t="shared" si="179"/>
        <v>-6.0336874483015786E-2</v>
      </c>
      <c r="AG361" s="1">
        <f t="shared" si="162"/>
        <v>14.990862405286437</v>
      </c>
      <c r="AH361" s="1">
        <f t="shared" si="163"/>
        <v>-0.52349245053751237</v>
      </c>
      <c r="AI361" s="1">
        <f t="shared" si="164"/>
        <v>20.385560014252217</v>
      </c>
      <c r="AJ361" s="1">
        <f t="shared" si="165"/>
        <v>28.987475641136786</v>
      </c>
      <c r="AK361" s="1">
        <f t="shared" si="166"/>
        <v>12.971567211194969</v>
      </c>
      <c r="AL361" s="1">
        <f t="shared" si="167"/>
        <v>24.394823040665319</v>
      </c>
    </row>
    <row r="362" spans="1:38" x14ac:dyDescent="0.3">
      <c r="A362" s="1">
        <v>40</v>
      </c>
      <c r="B362" s="1">
        <v>15</v>
      </c>
      <c r="C362" s="1">
        <v>30</v>
      </c>
      <c r="D362" s="1">
        <v>35</v>
      </c>
      <c r="E362" s="1">
        <v>25</v>
      </c>
      <c r="F362" s="1">
        <f t="shared" si="168"/>
        <v>0.26166666666666666</v>
      </c>
      <c r="G362" s="1">
        <v>359</v>
      </c>
      <c r="H362" s="1">
        <f t="shared" si="169"/>
        <v>6.2657320146596431</v>
      </c>
      <c r="I362" s="1">
        <v>0.2</v>
      </c>
      <c r="J362" s="1">
        <v>0</v>
      </c>
      <c r="K362" s="1">
        <f t="shared" si="170"/>
        <v>-1.745240643728356E-2</v>
      </c>
      <c r="L362" s="1">
        <f t="shared" si="150"/>
        <v>-1.6668189715102752</v>
      </c>
      <c r="M362" s="1">
        <f t="shared" si="151"/>
        <v>0.3335364064581452</v>
      </c>
      <c r="N362" s="1">
        <f t="shared" si="152"/>
        <v>-0.90493596744031457</v>
      </c>
      <c r="O362" s="1">
        <f t="shared" si="171"/>
        <v>1.3798140103091554</v>
      </c>
      <c r="P362" s="1">
        <f t="shared" si="172"/>
        <v>2.1551317321132042</v>
      </c>
      <c r="Q362" s="1">
        <f t="shared" si="153"/>
        <v>-0.96171170709969922</v>
      </c>
      <c r="R362" s="1">
        <f t="shared" si="154"/>
        <v>1.6332003967192792</v>
      </c>
      <c r="S362" s="1">
        <f t="shared" si="173"/>
        <v>-0.58885101242416726</v>
      </c>
      <c r="T362" s="1">
        <f t="shared" si="155"/>
        <v>-0.84426992772806664</v>
      </c>
      <c r="U362" s="1">
        <f t="shared" si="156"/>
        <v>1.3998860543308105</v>
      </c>
      <c r="V362" s="1">
        <f t="shared" si="174"/>
        <v>-0.60309903446509738</v>
      </c>
      <c r="W362" s="1">
        <f t="shared" si="175"/>
        <v>-0.11777020248483346</v>
      </c>
      <c r="X362" s="1">
        <f t="shared" si="157"/>
        <v>-0.12061980689301949</v>
      </c>
      <c r="Y362" s="1">
        <f t="shared" si="158"/>
        <v>-1.0588001331875445</v>
      </c>
      <c r="Z362" s="2">
        <f t="shared" si="159"/>
        <v>-2.3743810011190469E-2</v>
      </c>
      <c r="AA362" s="2">
        <f t="shared" si="176"/>
        <v>-1.7377936371272544</v>
      </c>
      <c r="AB362" s="2">
        <f t="shared" si="160"/>
        <v>-2.0502260514823432</v>
      </c>
      <c r="AC362" s="2">
        <f t="shared" si="161"/>
        <v>-2.0351837152448704E-2</v>
      </c>
      <c r="AD362" s="2">
        <f t="shared" si="177"/>
        <v>-1.473334360634456</v>
      </c>
      <c r="AE362" s="1">
        <f t="shared" si="178"/>
        <v>-6.951174548509019E-2</v>
      </c>
      <c r="AF362" s="1">
        <f t="shared" si="179"/>
        <v>-5.893337442537825E-2</v>
      </c>
      <c r="AG362" s="1">
        <f t="shared" si="162"/>
        <v>14.997715427345868</v>
      </c>
      <c r="AH362" s="1">
        <f t="shared" si="163"/>
        <v>-0.26178609655925339</v>
      </c>
      <c r="AI362" s="1">
        <f t="shared" si="164"/>
        <v>20.692418706885064</v>
      </c>
      <c r="AJ362" s="1">
        <f t="shared" si="165"/>
        <v>29.192761167963511</v>
      </c>
      <c r="AK362" s="1">
        <f t="shared" si="166"/>
        <v>13.232077799510749</v>
      </c>
      <c r="AL362" s="1">
        <f t="shared" si="167"/>
        <v>24.675786435007904</v>
      </c>
    </row>
    <row r="363" spans="1:38" x14ac:dyDescent="0.3">
      <c r="A363" s="1">
        <v>40</v>
      </c>
      <c r="B363" s="1">
        <v>15</v>
      </c>
      <c r="C363" s="1">
        <v>30</v>
      </c>
      <c r="D363" s="1">
        <v>35</v>
      </c>
      <c r="E363" s="1">
        <v>25</v>
      </c>
      <c r="F363" s="1">
        <f t="shared" si="168"/>
        <v>0.26166666666666666</v>
      </c>
      <c r="G363" s="1">
        <v>360</v>
      </c>
      <c r="H363" s="1">
        <f t="shared" si="169"/>
        <v>6.2831853071795862</v>
      </c>
      <c r="I363" s="1">
        <v>0.2</v>
      </c>
      <c r="J363" s="1">
        <v>0</v>
      </c>
      <c r="K363" s="1">
        <f t="shared" si="170"/>
        <v>-2.45029690981724E-16</v>
      </c>
      <c r="L363" s="1">
        <f t="shared" si="150"/>
        <v>-1.6666666666666665</v>
      </c>
      <c r="M363" s="1">
        <f t="shared" si="151"/>
        <v>0.33333333333333348</v>
      </c>
      <c r="N363" s="1">
        <f t="shared" si="152"/>
        <v>-0.90476190476190466</v>
      </c>
      <c r="O363" s="1">
        <f t="shared" si="171"/>
        <v>1.3694384060045659</v>
      </c>
      <c r="P363" s="1">
        <f t="shared" si="172"/>
        <v>2.1446317793149272</v>
      </c>
      <c r="Q363" s="1">
        <f t="shared" si="153"/>
        <v>-0.97979589711327097</v>
      </c>
      <c r="R363" s="1">
        <f t="shared" si="154"/>
        <v>1.6329931618554521</v>
      </c>
      <c r="S363" s="1">
        <f t="shared" si="173"/>
        <v>-0.59999999999999987</v>
      </c>
      <c r="T363" s="1">
        <f t="shared" si="155"/>
        <v>-0.83982505466851809</v>
      </c>
      <c r="U363" s="1">
        <f t="shared" si="156"/>
        <v>1.3997084244475306</v>
      </c>
      <c r="V363" s="1">
        <f t="shared" si="174"/>
        <v>-0.59999999999999976</v>
      </c>
      <c r="W363" s="1">
        <f t="shared" si="175"/>
        <v>-0.11999999999999998</v>
      </c>
      <c r="X363" s="1">
        <f t="shared" si="157"/>
        <v>-0.11999999999999995</v>
      </c>
      <c r="Y363" s="1">
        <f t="shared" si="158"/>
        <v>-1.0133333333333334</v>
      </c>
      <c r="Z363" s="2">
        <f t="shared" si="159"/>
        <v>0</v>
      </c>
      <c r="AA363" s="2">
        <f t="shared" si="176"/>
        <v>-1.6547664040135248</v>
      </c>
      <c r="AB363" s="2">
        <f t="shared" si="160"/>
        <v>-2.011428571428572</v>
      </c>
      <c r="AC363" s="2">
        <f t="shared" si="161"/>
        <v>-1.1102230246251565E-15</v>
      </c>
      <c r="AD363" s="2">
        <f t="shared" si="177"/>
        <v>-1.4370339824327985</v>
      </c>
      <c r="AE363" s="1">
        <f t="shared" si="178"/>
        <v>-6.6190656160541012E-2</v>
      </c>
      <c r="AF363" s="1">
        <f t="shared" si="179"/>
        <v>-5.7481359297311949E-2</v>
      </c>
      <c r="AG363" s="1">
        <f t="shared" si="162"/>
        <v>15</v>
      </c>
      <c r="AH363" s="1">
        <f t="shared" si="163"/>
        <v>-3.67544536472586E-15</v>
      </c>
      <c r="AI363" s="1">
        <f t="shared" si="164"/>
        <v>20.999999999999996</v>
      </c>
      <c r="AJ363" s="1">
        <f t="shared" si="165"/>
        <v>29.393876913398138</v>
      </c>
      <c r="AK363" s="1">
        <f t="shared" si="166"/>
        <v>13.493195152074883</v>
      </c>
      <c r="AL363" s="1">
        <f t="shared" si="167"/>
        <v>24.954549467988183</v>
      </c>
    </row>
    <row r="364" spans="1:3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3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3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3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3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</sheetData>
  <mergeCells count="8">
    <mergeCell ref="AG1:AL1"/>
    <mergeCell ref="A1:E1"/>
    <mergeCell ref="K1:N1"/>
    <mergeCell ref="O1:P1"/>
    <mergeCell ref="W1:X1"/>
    <mergeCell ref="AE1:AF1"/>
    <mergeCell ref="Q1:V1"/>
    <mergeCell ref="Y1:AD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55C0-8800-4250-A0E1-608DC5A4EBB7}">
  <dimension ref="A1:AC365"/>
  <sheetViews>
    <sheetView workbookViewId="0">
      <selection sqref="A1:C1"/>
    </sheetView>
  </sheetViews>
  <sheetFormatPr defaultRowHeight="14.4" x14ac:dyDescent="0.3"/>
  <cols>
    <col min="1" max="1" width="5.5546875" customWidth="1"/>
    <col min="2" max="2" width="6.33203125" customWidth="1"/>
    <col min="3" max="3" width="5.33203125" customWidth="1"/>
    <col min="4" max="4" width="6.109375" customWidth="1"/>
    <col min="5" max="5" width="7.33203125" customWidth="1"/>
    <col min="8" max="8" width="8.33203125" customWidth="1"/>
    <col min="9" max="9" width="7.88671875" customWidth="1"/>
    <col min="10" max="10" width="8.33203125" customWidth="1"/>
    <col min="11" max="11" width="8.109375" customWidth="1"/>
    <col min="12" max="13" width="8.33203125" customWidth="1"/>
    <col min="14" max="15" width="8.21875" customWidth="1"/>
    <col min="16" max="16" width="8.109375" customWidth="1"/>
    <col min="17" max="18" width="8.77734375" customWidth="1"/>
    <col min="19" max="19" width="8.44140625" customWidth="1"/>
    <col min="20" max="21" width="8" customWidth="1"/>
    <col min="22" max="22" width="8.33203125" customWidth="1"/>
    <col min="23" max="23" width="8.5546875" customWidth="1"/>
    <col min="24" max="24" width="8.109375" customWidth="1"/>
    <col min="25" max="25" width="7.88671875" customWidth="1"/>
    <col min="26" max="27" width="8.109375" customWidth="1"/>
  </cols>
  <sheetData>
    <row r="1" spans="1:29" x14ac:dyDescent="0.3">
      <c r="A1" s="28" t="s">
        <v>17</v>
      </c>
      <c r="B1" s="29"/>
      <c r="C1" s="29"/>
      <c r="D1" s="5" t="s">
        <v>25</v>
      </c>
      <c r="E1" s="5" t="s">
        <v>19</v>
      </c>
      <c r="F1" s="5" t="s">
        <v>24</v>
      </c>
      <c r="G1" s="5" t="s">
        <v>27</v>
      </c>
      <c r="H1" s="5" t="s">
        <v>19</v>
      </c>
      <c r="I1" s="34"/>
      <c r="J1" s="34"/>
      <c r="K1" s="5"/>
      <c r="L1" s="5" t="s">
        <v>24</v>
      </c>
      <c r="M1" s="34"/>
      <c r="N1" s="34"/>
      <c r="O1" s="5"/>
      <c r="P1" s="5" t="s">
        <v>59</v>
      </c>
      <c r="Q1" s="34"/>
      <c r="R1" s="34"/>
      <c r="S1" s="5" t="s">
        <v>17</v>
      </c>
      <c r="T1" s="28"/>
      <c r="U1" s="29"/>
      <c r="V1" s="30"/>
      <c r="W1" s="5" t="s">
        <v>76</v>
      </c>
      <c r="X1" s="28"/>
      <c r="Y1" s="29"/>
      <c r="Z1" s="30"/>
      <c r="AA1" s="5" t="s">
        <v>77</v>
      </c>
      <c r="AB1" s="1"/>
      <c r="AC1" s="1"/>
    </row>
    <row r="2" spans="1:29" x14ac:dyDescent="0.3">
      <c r="A2" s="5" t="s">
        <v>53</v>
      </c>
      <c r="B2" s="5" t="s">
        <v>54</v>
      </c>
      <c r="C2" s="5" t="s">
        <v>55</v>
      </c>
      <c r="D2" s="5" t="s">
        <v>26</v>
      </c>
      <c r="E2" s="5" t="s">
        <v>26</v>
      </c>
      <c r="F2" s="5" t="s">
        <v>18</v>
      </c>
      <c r="G2" s="5" t="s">
        <v>12</v>
      </c>
      <c r="H2" s="8" t="s">
        <v>56</v>
      </c>
      <c r="I2" s="7" t="s">
        <v>61</v>
      </c>
      <c r="J2" s="7" t="s">
        <v>62</v>
      </c>
      <c r="K2" s="7" t="s">
        <v>71</v>
      </c>
      <c r="L2" s="8" t="s">
        <v>57</v>
      </c>
      <c r="M2" s="7" t="s">
        <v>63</v>
      </c>
      <c r="N2" s="7" t="s">
        <v>64</v>
      </c>
      <c r="O2" s="7" t="s">
        <v>72</v>
      </c>
      <c r="P2" s="8" t="s">
        <v>58</v>
      </c>
      <c r="Q2" s="9" t="s">
        <v>13</v>
      </c>
      <c r="R2" s="9" t="s">
        <v>14</v>
      </c>
      <c r="S2" s="8" t="s">
        <v>60</v>
      </c>
      <c r="T2" s="7" t="s">
        <v>65</v>
      </c>
      <c r="U2" s="7" t="s">
        <v>66</v>
      </c>
      <c r="V2" s="7" t="s">
        <v>73</v>
      </c>
      <c r="W2" s="8" t="s">
        <v>67</v>
      </c>
      <c r="X2" s="7" t="s">
        <v>68</v>
      </c>
      <c r="Y2" s="7" t="s">
        <v>69</v>
      </c>
      <c r="Z2" s="7" t="s">
        <v>74</v>
      </c>
      <c r="AA2" s="8" t="s">
        <v>70</v>
      </c>
      <c r="AB2" s="1"/>
      <c r="AC2" s="1"/>
    </row>
    <row r="3" spans="1:29" x14ac:dyDescent="0.3">
      <c r="A3" s="1">
        <v>20</v>
      </c>
      <c r="B3" s="1">
        <v>35</v>
      </c>
      <c r="C3" s="1">
        <v>8</v>
      </c>
      <c r="D3" s="1">
        <v>0</v>
      </c>
      <c r="E3" s="1">
        <f>RADIANS(D3)</f>
        <v>0</v>
      </c>
      <c r="F3" s="1">
        <v>0.3</v>
      </c>
      <c r="G3" s="1">
        <v>0</v>
      </c>
      <c r="H3" s="1">
        <f t="shared" ref="H3:H66" si="0">ASIN((_e-_r*SIN(E3))/(_l))</f>
        <v>0.23061001128611341</v>
      </c>
      <c r="I3" s="1">
        <f t="shared" ref="I3:I66" si="1">-_r*COS(E3)</f>
        <v>-20</v>
      </c>
      <c r="J3" s="1">
        <f t="shared" ref="J3:J66" si="2">_l*COS(H3)</f>
        <v>34.073450074801642</v>
      </c>
      <c r="K3" s="1">
        <f>I3/J3</f>
        <v>-0.58696727088374923</v>
      </c>
      <c r="L3" s="1">
        <f>K3*F3</f>
        <v>-0.17609018126512477</v>
      </c>
      <c r="M3" s="1">
        <f>(_r*SIN(E3))</f>
        <v>0</v>
      </c>
      <c r="N3" s="1">
        <f t="shared" ref="N3:N66" si="3">-_l*L3*SIN(H3)</f>
        <v>1.4087214501209981</v>
      </c>
      <c r="O3" s="1">
        <f>(M3*J3-I3*N3)/(J3^2)</f>
        <v>2.4267380708372061E-2</v>
      </c>
      <c r="P3" s="1">
        <f>O3*F3^2+K3*G3</f>
        <v>2.1840642637534855E-3</v>
      </c>
      <c r="Q3" s="1">
        <f t="shared" ref="Q3:Q66" si="4">_r*COS(E3)</f>
        <v>20</v>
      </c>
      <c r="R3" s="1">
        <f t="shared" ref="R3:R66" si="5">_r^2+_e^2-_l^2-(2*_e*_r*SIN(E3))</f>
        <v>-761</v>
      </c>
      <c r="S3" s="1">
        <f>Q3+SQRT(Q3^2-R3)</f>
        <v>54.073450074801642</v>
      </c>
      <c r="T3" s="1">
        <f t="shared" ref="T3:T66" si="6">_r*(_e*COS(E3)-S3*SIN(E3))</f>
        <v>160</v>
      </c>
      <c r="U3" s="1">
        <f t="shared" ref="U3:U66" si="7">S3-_r*COS(E3)</f>
        <v>34.073450074801642</v>
      </c>
      <c r="V3" s="1">
        <f>T3/U3</f>
        <v>4.6957381670699938</v>
      </c>
      <c r="W3" s="1">
        <f>V3*F3</f>
        <v>1.4087214501209981</v>
      </c>
      <c r="X3" s="1">
        <f t="shared" ref="X3:X66" si="8">-_r*((_e+V3)*SIN(E3)+S3*COS(E3))</f>
        <v>-1081.4690014960329</v>
      </c>
      <c r="Y3" s="1">
        <f t="shared" ref="Y3:Y66" si="9">V3+_r*SIN(E3)</f>
        <v>4.6957381670699938</v>
      </c>
      <c r="Z3" s="1">
        <f>(X3*U3-T3*Y3)/(U3^2)</f>
        <v>-32.386475569898238</v>
      </c>
      <c r="AA3" s="1">
        <f>Z3*F3^2+V3*G3</f>
        <v>-2.9147828012908414</v>
      </c>
      <c r="AB3" s="1"/>
      <c r="AC3" s="1"/>
    </row>
    <row r="4" spans="1:29" x14ac:dyDescent="0.3">
      <c r="A4" s="1">
        <v>20</v>
      </c>
      <c r="B4" s="1">
        <v>35</v>
      </c>
      <c r="C4" s="1">
        <v>8</v>
      </c>
      <c r="D4" s="1">
        <v>1</v>
      </c>
      <c r="E4" s="1">
        <f t="shared" ref="E4:E67" si="10">RADIANS(D4)</f>
        <v>1.7453292519943295E-2</v>
      </c>
      <c r="F4" s="1">
        <v>0.3</v>
      </c>
      <c r="G4" s="1">
        <v>0</v>
      </c>
      <c r="H4" s="1">
        <f t="shared" si="0"/>
        <v>0.22037813135258866</v>
      </c>
      <c r="I4" s="1">
        <f t="shared" si="1"/>
        <v>-19.996953903127825</v>
      </c>
      <c r="J4" s="1">
        <f t="shared" si="2"/>
        <v>34.153520103552282</v>
      </c>
      <c r="K4" s="1">
        <f t="shared" ref="K4:K67" si="11">I4/J4</f>
        <v>-0.58550198756959038</v>
      </c>
      <c r="L4" s="1">
        <f t="shared" ref="L4:L67" si="12">K4*F4</f>
        <v>-0.17565059627087712</v>
      </c>
      <c r="M4" s="1">
        <f t="shared" ref="M4:M67" si="13">_r*SIN(E4)</f>
        <v>0.34904812874567026</v>
      </c>
      <c r="N4" s="1">
        <f t="shared" si="3"/>
        <v>1.3438942582256059</v>
      </c>
      <c r="O4" s="1">
        <f t="shared" ref="O4:O67" si="14">(M4*J4-I4*N4)/(J4^2)</f>
        <v>3.3258676838466755E-2</v>
      </c>
      <c r="P4" s="1">
        <f t="shared" ref="P4:P67" si="15">O4*F4^2+K4*G4</f>
        <v>2.9932809154620079E-3</v>
      </c>
      <c r="Q4" s="1">
        <f t="shared" si="4"/>
        <v>19.996953903127825</v>
      </c>
      <c r="R4" s="1">
        <f t="shared" si="5"/>
        <v>-766.58477005993075</v>
      </c>
      <c r="S4" s="1">
        <f t="shared" ref="S4:S20" si="16">Q4+SQRT(Q4^2-R4)</f>
        <v>54.150474006680106</v>
      </c>
      <c r="T4" s="1">
        <f t="shared" si="6"/>
        <v>141.07450960229986</v>
      </c>
      <c r="U4" s="1">
        <f t="shared" si="7"/>
        <v>34.153520103552282</v>
      </c>
      <c r="V4" s="1">
        <f t="shared" ref="V4:V67" si="17">T4/U4</f>
        <v>4.1305993986730174</v>
      </c>
      <c r="W4" s="1">
        <f t="shared" ref="W4:W67" si="18">(T4/U4)*F4</f>
        <v>1.2391798196019053</v>
      </c>
      <c r="X4" s="1">
        <f t="shared" si="8"/>
        <v>-1087.0786955647739</v>
      </c>
      <c r="Y4" s="1">
        <f t="shared" si="9"/>
        <v>4.4796475274186873</v>
      </c>
      <c r="Z4" s="1">
        <f t="shared" ref="Z4:Z67" si="19">(X4*U4-T4*Y4)/(U4^2)</f>
        <v>-32.3709626883469</v>
      </c>
      <c r="AA4" s="1">
        <f t="shared" ref="AA4:AA67" si="20">Z4*F4^2+V4*G4</f>
        <v>-2.9133866419512211</v>
      </c>
      <c r="AB4" s="1"/>
      <c r="AC4" s="1"/>
    </row>
    <row r="5" spans="1:29" x14ac:dyDescent="0.3">
      <c r="A5" s="1">
        <v>20</v>
      </c>
      <c r="B5" s="1">
        <v>35</v>
      </c>
      <c r="C5" s="1">
        <v>8</v>
      </c>
      <c r="D5" s="1">
        <v>2</v>
      </c>
      <c r="E5" s="1">
        <f t="shared" si="10"/>
        <v>3.4906585039886591E-2</v>
      </c>
      <c r="F5" s="1">
        <v>0.3</v>
      </c>
      <c r="G5" s="1">
        <v>0</v>
      </c>
      <c r="H5" s="1">
        <f t="shared" si="0"/>
        <v>0.2101727576195217</v>
      </c>
      <c r="I5" s="1">
        <f t="shared" si="1"/>
        <v>-19.987816540381914</v>
      </c>
      <c r="J5" s="1">
        <f t="shared" si="2"/>
        <v>34.229821048272591</v>
      </c>
      <c r="K5" s="1">
        <f t="shared" si="11"/>
        <v>-0.58392991632045355</v>
      </c>
      <c r="L5" s="1">
        <f t="shared" si="12"/>
        <v>-0.17517897489613607</v>
      </c>
      <c r="M5" s="1">
        <f t="shared" si="13"/>
        <v>0.69798993405001941</v>
      </c>
      <c r="N5" s="1">
        <f t="shared" si="3"/>
        <v>1.2791586380343847</v>
      </c>
      <c r="O5" s="1">
        <f t="shared" si="14"/>
        <v>4.2212576235216438E-2</v>
      </c>
      <c r="P5" s="1">
        <f t="shared" si="15"/>
        <v>3.7991318611694793E-3</v>
      </c>
      <c r="Q5" s="1">
        <f t="shared" si="4"/>
        <v>19.987816540381914</v>
      </c>
      <c r="R5" s="1">
        <f t="shared" si="5"/>
        <v>-772.16783894480034</v>
      </c>
      <c r="S5" s="1">
        <f t="shared" si="16"/>
        <v>54.217637588654505</v>
      </c>
      <c r="T5" s="1">
        <f t="shared" si="6"/>
        <v>122.0591670382025</v>
      </c>
      <c r="U5" s="1">
        <f t="shared" si="7"/>
        <v>34.229821048272591</v>
      </c>
      <c r="V5" s="1">
        <f t="shared" si="17"/>
        <v>3.5658721927312622</v>
      </c>
      <c r="W5" s="1">
        <f t="shared" si="18"/>
        <v>1.0697616578193787</v>
      </c>
      <c r="X5" s="1">
        <f t="shared" si="8"/>
        <v>-1091.7650557439763</v>
      </c>
      <c r="Y5" s="1">
        <f t="shared" si="9"/>
        <v>4.263862126781282</v>
      </c>
      <c r="Z5" s="1">
        <f t="shared" si="19"/>
        <v>-32.339328960393992</v>
      </c>
      <c r="AA5" s="1">
        <f t="shared" si="20"/>
        <v>-2.9105396064354592</v>
      </c>
      <c r="AB5" s="1"/>
      <c r="AC5" s="1"/>
    </row>
    <row r="6" spans="1:29" x14ac:dyDescent="0.3">
      <c r="A6" s="1">
        <v>20</v>
      </c>
      <c r="B6" s="1">
        <v>35</v>
      </c>
      <c r="C6" s="1">
        <v>8</v>
      </c>
      <c r="D6" s="1">
        <v>3</v>
      </c>
      <c r="E6" s="1">
        <f t="shared" si="10"/>
        <v>5.235987755982989E-2</v>
      </c>
      <c r="F6" s="1">
        <v>0.3</v>
      </c>
      <c r="G6" s="1">
        <v>0</v>
      </c>
      <c r="H6" s="1">
        <f t="shared" si="0"/>
        <v>0.19999575239867559</v>
      </c>
      <c r="I6" s="1">
        <f t="shared" si="1"/>
        <v>-19.972590695091476</v>
      </c>
      <c r="J6" s="1">
        <f t="shared" si="2"/>
        <v>34.302359759517955</v>
      </c>
      <c r="K6" s="1">
        <f t="shared" si="11"/>
        <v>-0.58225121639188793</v>
      </c>
      <c r="L6" s="1">
        <f t="shared" si="12"/>
        <v>-0.17467536491756638</v>
      </c>
      <c r="M6" s="1">
        <f t="shared" si="13"/>
        <v>1.0467191248588767</v>
      </c>
      <c r="N6" s="1">
        <f t="shared" si="3"/>
        <v>1.2145668742396112</v>
      </c>
      <c r="O6" s="1">
        <f t="shared" si="14"/>
        <v>5.1130656230947036E-2</v>
      </c>
      <c r="P6" s="1">
        <f t="shared" si="15"/>
        <v>4.6017590607852332E-3</v>
      </c>
      <c r="Q6" s="1">
        <f t="shared" si="4"/>
        <v>19.972590695091476</v>
      </c>
      <c r="R6" s="1">
        <f t="shared" si="5"/>
        <v>-777.747505997742</v>
      </c>
      <c r="S6" s="1">
        <f t="shared" si="16"/>
        <v>54.274950454609431</v>
      </c>
      <c r="T6" s="1">
        <f t="shared" si="6"/>
        <v>102.97009691912415</v>
      </c>
      <c r="U6" s="1">
        <f t="shared" si="7"/>
        <v>34.302359759517955</v>
      </c>
      <c r="V6" s="1">
        <f t="shared" si="17"/>
        <v>3.0018371226064935</v>
      </c>
      <c r="W6" s="1">
        <f t="shared" si="18"/>
        <v>0.90055113678194798</v>
      </c>
      <c r="X6" s="1">
        <f t="shared" si="8"/>
        <v>-1095.5272037510977</v>
      </c>
      <c r="Y6" s="1">
        <f t="shared" si="9"/>
        <v>4.0485562474653705</v>
      </c>
      <c r="Z6" s="1">
        <f t="shared" si="19"/>
        <v>-32.291665003610987</v>
      </c>
      <c r="AA6" s="1">
        <f t="shared" si="20"/>
        <v>-2.9062498503249889</v>
      </c>
      <c r="AB6" s="1"/>
      <c r="AC6" s="1"/>
    </row>
    <row r="7" spans="1:29" x14ac:dyDescent="0.3">
      <c r="A7" s="1">
        <v>20</v>
      </c>
      <c r="B7" s="1">
        <v>35</v>
      </c>
      <c r="C7" s="1">
        <v>8</v>
      </c>
      <c r="D7" s="1">
        <v>4</v>
      </c>
      <c r="E7" s="1">
        <f t="shared" si="10"/>
        <v>6.9813170079773182E-2</v>
      </c>
      <c r="F7" s="1">
        <v>0.3</v>
      </c>
      <c r="G7" s="1">
        <v>0</v>
      </c>
      <c r="H7" s="1">
        <f t="shared" si="0"/>
        <v>0.18984897581287666</v>
      </c>
      <c r="I7" s="1">
        <f t="shared" si="1"/>
        <v>-19.951281005196485</v>
      </c>
      <c r="J7" s="1">
        <f t="shared" si="2"/>
        <v>34.37114611627657</v>
      </c>
      <c r="K7" s="1">
        <f t="shared" si="11"/>
        <v>-0.58046597974073633</v>
      </c>
      <c r="L7" s="1">
        <f t="shared" si="12"/>
        <v>-0.1741397939222209</v>
      </c>
      <c r="M7" s="1">
        <f t="shared" si="13"/>
        <v>1.395129474882506</v>
      </c>
      <c r="N7" s="1">
        <f t="shared" si="3"/>
        <v>1.1501707921269118</v>
      </c>
      <c r="O7" s="1">
        <f t="shared" si="14"/>
        <v>6.0014422667936683E-2</v>
      </c>
      <c r="P7" s="1">
        <f t="shared" si="15"/>
        <v>5.4012980401143013E-3</v>
      </c>
      <c r="Q7" s="1">
        <f t="shared" si="4"/>
        <v>19.951281005196485</v>
      </c>
      <c r="R7" s="1">
        <f t="shared" si="5"/>
        <v>-783.32207159812015</v>
      </c>
      <c r="S7" s="1">
        <f t="shared" si="16"/>
        <v>54.322427121473062</v>
      </c>
      <c r="T7" s="1">
        <f t="shared" si="6"/>
        <v>83.823428817247958</v>
      </c>
      <c r="U7" s="1">
        <f t="shared" si="7"/>
        <v>34.371146116276577</v>
      </c>
      <c r="V7" s="1">
        <f t="shared" si="17"/>
        <v>2.4387731655405309</v>
      </c>
      <c r="W7" s="1">
        <f t="shared" si="18"/>
        <v>0.73163194966215928</v>
      </c>
      <c r="X7" s="1">
        <f t="shared" si="8"/>
        <v>-1098.365448509674</v>
      </c>
      <c r="Y7" s="1">
        <f t="shared" si="9"/>
        <v>3.833902640423037</v>
      </c>
      <c r="Z7" s="1">
        <f t="shared" si="19"/>
        <v>-32.228063144623221</v>
      </c>
      <c r="AA7" s="1">
        <f t="shared" si="20"/>
        <v>-2.9005256830160899</v>
      </c>
      <c r="AB7" s="1"/>
      <c r="AC7" s="1" t="s">
        <v>75</v>
      </c>
    </row>
    <row r="8" spans="1:29" x14ac:dyDescent="0.3">
      <c r="A8" s="1">
        <v>20</v>
      </c>
      <c r="B8" s="1">
        <v>35</v>
      </c>
      <c r="C8" s="1">
        <v>8</v>
      </c>
      <c r="D8" s="1">
        <v>5</v>
      </c>
      <c r="E8" s="1">
        <f t="shared" si="10"/>
        <v>8.7266462599716474E-2</v>
      </c>
      <c r="F8" s="1">
        <v>0.3</v>
      </c>
      <c r="G8" s="1">
        <v>0</v>
      </c>
      <c r="H8" s="1">
        <f t="shared" si="0"/>
        <v>0.17973428695083579</v>
      </c>
      <c r="I8" s="1">
        <f t="shared" si="1"/>
        <v>-19.92389396183491</v>
      </c>
      <c r="J8" s="1">
        <f t="shared" si="2"/>
        <v>34.436192999251418</v>
      </c>
      <c r="K8" s="1">
        <f t="shared" si="11"/>
        <v>-0.57857423328612489</v>
      </c>
      <c r="L8" s="1">
        <f t="shared" si="12"/>
        <v>-0.17357226998583747</v>
      </c>
      <c r="M8" s="1">
        <f t="shared" si="13"/>
        <v>1.7431148549531632</v>
      </c>
      <c r="N8" s="1">
        <f t="shared" si="3"/>
        <v>1.0860217576664457</v>
      </c>
      <c r="O8" s="1">
        <f t="shared" si="14"/>
        <v>6.8865308682020343E-2</v>
      </c>
      <c r="P8" s="1">
        <f t="shared" si="15"/>
        <v>6.1978777813818308E-3</v>
      </c>
      <c r="Q8" s="1">
        <f t="shared" si="4"/>
        <v>19.92389396183491</v>
      </c>
      <c r="R8" s="1">
        <f t="shared" si="5"/>
        <v>-788.8898376792506</v>
      </c>
      <c r="S8" s="1">
        <f t="shared" si="16"/>
        <v>54.360086961086324</v>
      </c>
      <c r="T8" s="1">
        <f t="shared" si="6"/>
        <v>64.63527659626395</v>
      </c>
      <c r="U8" s="1">
        <f t="shared" si="7"/>
        <v>34.436192999251418</v>
      </c>
      <c r="V8" s="1">
        <f t="shared" si="17"/>
        <v>1.8769576706016546</v>
      </c>
      <c r="W8" s="1">
        <f t="shared" si="18"/>
        <v>0.56308730118049632</v>
      </c>
      <c r="X8" s="1">
        <f t="shared" si="8"/>
        <v>-1100.2812800061779</v>
      </c>
      <c r="Y8" s="1">
        <f t="shared" si="9"/>
        <v>3.6200725255548178</v>
      </c>
      <c r="Z8" s="1">
        <f t="shared" si="19"/>
        <v>-32.148617674584941</v>
      </c>
      <c r="AA8" s="1">
        <f t="shared" si="20"/>
        <v>-2.8933755907126444</v>
      </c>
      <c r="AB8" s="1"/>
      <c r="AC8" s="1"/>
    </row>
    <row r="9" spans="1:29" x14ac:dyDescent="0.3">
      <c r="A9" s="1">
        <v>20</v>
      </c>
      <c r="B9" s="1">
        <v>35</v>
      </c>
      <c r="C9" s="1">
        <v>8</v>
      </c>
      <c r="D9" s="1">
        <v>6</v>
      </c>
      <c r="E9" s="1">
        <f t="shared" si="10"/>
        <v>0.10471975511965978</v>
      </c>
      <c r="F9" s="1">
        <v>0.3</v>
      </c>
      <c r="G9" s="1">
        <v>0</v>
      </c>
      <c r="H9" s="1">
        <f t="shared" si="0"/>
        <v>0.16965354498268231</v>
      </c>
      <c r="I9" s="1">
        <f t="shared" si="1"/>
        <v>-19.890437907365467</v>
      </c>
      <c r="J9" s="1">
        <f t="shared" si="2"/>
        <v>34.497516264108206</v>
      </c>
      <c r="K9" s="1">
        <f t="shared" si="11"/>
        <v>-0.57657594115144495</v>
      </c>
      <c r="L9" s="1">
        <f t="shared" si="12"/>
        <v>-0.17297278234543348</v>
      </c>
      <c r="M9" s="1">
        <f t="shared" si="13"/>
        <v>2.0905692653530696</v>
      </c>
      <c r="N9" s="1">
        <f t="shared" si="3"/>
        <v>1.0221706762494984</v>
      </c>
      <c r="O9" s="1">
        <f t="shared" si="14"/>
        <v>7.7684673427265691E-2</v>
      </c>
      <c r="P9" s="1">
        <f t="shared" si="15"/>
        <v>6.9916206084539119E-3</v>
      </c>
      <c r="Q9" s="1">
        <f t="shared" si="4"/>
        <v>19.890437907365467</v>
      </c>
      <c r="R9" s="1">
        <f t="shared" si="5"/>
        <v>-794.44910824564909</v>
      </c>
      <c r="S9" s="1">
        <f t="shared" si="16"/>
        <v>54.387954171473673</v>
      </c>
      <c r="T9" s="1">
        <f t="shared" si="6"/>
        <v>45.421717862609597</v>
      </c>
      <c r="U9" s="1">
        <f t="shared" si="7"/>
        <v>34.497516264108206</v>
      </c>
      <c r="V9" s="1">
        <f t="shared" si="17"/>
        <v>1.3166663221452588</v>
      </c>
      <c r="W9" s="1">
        <f t="shared" si="18"/>
        <v>0.39499989664357765</v>
      </c>
      <c r="X9" s="1">
        <f t="shared" si="8"/>
        <v>-1101.2773616249626</v>
      </c>
      <c r="Y9" s="1">
        <f t="shared" si="9"/>
        <v>3.4072355874983282</v>
      </c>
      <c r="Z9" s="1">
        <f t="shared" si="19"/>
        <v>-32.05342510774004</v>
      </c>
      <c r="AA9" s="1">
        <f t="shared" si="20"/>
        <v>-2.8848082596966034</v>
      </c>
      <c r="AB9" s="1" t="s">
        <v>75</v>
      </c>
      <c r="AC9" s="1"/>
    </row>
    <row r="10" spans="1:29" x14ac:dyDescent="0.3">
      <c r="A10" s="1">
        <v>20</v>
      </c>
      <c r="B10" s="1">
        <v>35</v>
      </c>
      <c r="C10" s="1">
        <v>8</v>
      </c>
      <c r="D10" s="1">
        <v>7</v>
      </c>
      <c r="E10" s="1">
        <f t="shared" si="10"/>
        <v>0.12217304763960307</v>
      </c>
      <c r="F10" s="1">
        <v>0.3</v>
      </c>
      <c r="G10" s="1">
        <v>0</v>
      </c>
      <c r="H10" s="1">
        <f t="shared" si="0"/>
        <v>0.15960861023649228</v>
      </c>
      <c r="I10" s="1">
        <f t="shared" si="1"/>
        <v>-19.85092303282644</v>
      </c>
      <c r="J10" s="1">
        <f t="shared" si="2"/>
        <v>34.55513471461002</v>
      </c>
      <c r="K10" s="1">
        <f t="shared" si="11"/>
        <v>-0.57447100689303365</v>
      </c>
      <c r="L10" s="1">
        <f t="shared" si="12"/>
        <v>-0.1723413020679101</v>
      </c>
      <c r="M10" s="1">
        <f t="shared" si="13"/>
        <v>2.4373868681029496</v>
      </c>
      <c r="N10" s="1">
        <f t="shared" si="3"/>
        <v>0.95866799005119285</v>
      </c>
      <c r="O10" s="1">
        <f t="shared" si="14"/>
        <v>8.6473800733307377E-2</v>
      </c>
      <c r="P10" s="1">
        <f t="shared" si="15"/>
        <v>7.7826420659976633E-3</v>
      </c>
      <c r="Q10" s="1">
        <f t="shared" si="4"/>
        <v>19.85092303282644</v>
      </c>
      <c r="R10" s="1">
        <f t="shared" si="5"/>
        <v>-799.99818988964716</v>
      </c>
      <c r="S10" s="1">
        <f t="shared" si="16"/>
        <v>54.406057747436464</v>
      </c>
      <c r="T10" s="1">
        <f t="shared" si="6"/>
        <v>26.198773563759143</v>
      </c>
      <c r="U10" s="1">
        <f t="shared" si="7"/>
        <v>34.55513471461002</v>
      </c>
      <c r="V10" s="1">
        <f t="shared" si="17"/>
        <v>0.75817309873436034</v>
      </c>
      <c r="W10" s="1">
        <f t="shared" si="18"/>
        <v>0.22745192962030808</v>
      </c>
      <c r="X10" s="1">
        <f t="shared" si="8"/>
        <v>-1101.3575209632995</v>
      </c>
      <c r="Y10" s="1">
        <f t="shared" si="9"/>
        <v>3.19555996683731</v>
      </c>
      <c r="Z10" s="1">
        <f t="shared" si="19"/>
        <v>-31.942584443141129</v>
      </c>
      <c r="AA10" s="1">
        <f t="shared" si="20"/>
        <v>-2.8748325998827013</v>
      </c>
      <c r="AB10" s="1"/>
      <c r="AC10" s="1"/>
    </row>
    <row r="11" spans="1:29" x14ac:dyDescent="0.3">
      <c r="A11" s="1">
        <v>20</v>
      </c>
      <c r="B11" s="1">
        <v>35</v>
      </c>
      <c r="C11" s="1">
        <v>8</v>
      </c>
      <c r="D11" s="1">
        <v>8</v>
      </c>
      <c r="E11" s="1">
        <f t="shared" si="10"/>
        <v>0.13962634015954636</v>
      </c>
      <c r="F11" s="1">
        <v>0.3</v>
      </c>
      <c r="G11" s="1">
        <v>0</v>
      </c>
      <c r="H11" s="1">
        <f t="shared" si="0"/>
        <v>0.14960134523599233</v>
      </c>
      <c r="I11" s="1">
        <f t="shared" si="1"/>
        <v>-19.805361374831406</v>
      </c>
      <c r="J11" s="1">
        <f t="shared" si="2"/>
        <v>34.609070075558009</v>
      </c>
      <c r="K11" s="1">
        <f t="shared" si="11"/>
        <v>-0.57225927572144053</v>
      </c>
      <c r="L11" s="1">
        <f t="shared" si="12"/>
        <v>-0.17167778271643216</v>
      </c>
      <c r="M11" s="1">
        <f t="shared" si="13"/>
        <v>2.7834620192013086</v>
      </c>
      <c r="N11" s="1">
        <f t="shared" si="3"/>
        <v>0.89556367399957348</v>
      </c>
      <c r="O11" s="1">
        <f t="shared" si="14"/>
        <v>9.523389768783308E-2</v>
      </c>
      <c r="P11" s="1">
        <f t="shared" si="15"/>
        <v>8.5710507919049776E-3</v>
      </c>
      <c r="Q11" s="1">
        <f t="shared" si="4"/>
        <v>19.805361374831406</v>
      </c>
      <c r="R11" s="1">
        <f t="shared" si="5"/>
        <v>-805.53539230722095</v>
      </c>
      <c r="S11" s="1">
        <f t="shared" si="16"/>
        <v>54.414431450389415</v>
      </c>
      <c r="T11" s="1">
        <f t="shared" si="6"/>
        <v>6.9823877600591366</v>
      </c>
      <c r="U11" s="1">
        <f t="shared" si="7"/>
        <v>34.609070075558009</v>
      </c>
      <c r="V11" s="1">
        <f t="shared" si="17"/>
        <v>0.20175022746393623</v>
      </c>
      <c r="W11" s="1">
        <f t="shared" si="18"/>
        <v>6.0525068239180864E-2</v>
      </c>
      <c r="X11" s="1">
        <f t="shared" si="8"/>
        <v>-1100.5267391300754</v>
      </c>
      <c r="Y11" s="1">
        <f t="shared" si="9"/>
        <v>2.9852122466652449</v>
      </c>
      <c r="Z11" s="1">
        <f t="shared" si="19"/>
        <v>-31.816197429630428</v>
      </c>
      <c r="AA11" s="1">
        <f t="shared" si="20"/>
        <v>-2.8634577686667386</v>
      </c>
      <c r="AB11" s="1"/>
      <c r="AC11" s="1"/>
    </row>
    <row r="12" spans="1:29" x14ac:dyDescent="0.3">
      <c r="A12" s="1">
        <v>20</v>
      </c>
      <c r="B12" s="1">
        <v>35</v>
      </c>
      <c r="C12" s="1">
        <v>8</v>
      </c>
      <c r="D12" s="1">
        <v>9</v>
      </c>
      <c r="E12" s="1">
        <f t="shared" si="10"/>
        <v>0.15707963267948966</v>
      </c>
      <c r="F12" s="1">
        <v>0.3</v>
      </c>
      <c r="G12" s="1">
        <v>0</v>
      </c>
      <c r="H12" s="1">
        <f t="shared" si="0"/>
        <v>0.13963361569951596</v>
      </c>
      <c r="I12" s="1">
        <f t="shared" si="1"/>
        <v>-19.753766811902757</v>
      </c>
      <c r="J12" s="1">
        <f t="shared" si="2"/>
        <v>34.659346965456585</v>
      </c>
      <c r="K12" s="1">
        <f t="shared" si="11"/>
        <v>-0.56994053672131939</v>
      </c>
      <c r="L12" s="1">
        <f t="shared" si="12"/>
        <v>-0.17098216101639582</v>
      </c>
      <c r="M12" s="1">
        <f t="shared" si="13"/>
        <v>3.1286893008046173</v>
      </c>
      <c r="N12" s="1">
        <f t="shared" si="3"/>
        <v>0.83290723033071679</v>
      </c>
      <c r="O12" s="1">
        <f t="shared" si="14"/>
        <v>0.10396609313758039</v>
      </c>
      <c r="P12" s="1">
        <f t="shared" si="15"/>
        <v>9.3569483823822339E-3</v>
      </c>
      <c r="Q12" s="1">
        <f t="shared" si="4"/>
        <v>19.753766811902757</v>
      </c>
      <c r="R12" s="1">
        <f t="shared" si="5"/>
        <v>-811.05902881287386</v>
      </c>
      <c r="S12" s="1">
        <f t="shared" si="16"/>
        <v>54.413113777359342</v>
      </c>
      <c r="T12" s="1">
        <f t="shared" si="6"/>
        <v>-12.21159240346644</v>
      </c>
      <c r="U12" s="1">
        <f t="shared" si="7"/>
        <v>34.659346965456585</v>
      </c>
      <c r="V12" s="1">
        <f t="shared" si="17"/>
        <v>-0.35233186636889569</v>
      </c>
      <c r="W12" s="1">
        <f t="shared" si="18"/>
        <v>-0.10569955991066871</v>
      </c>
      <c r="X12" s="1">
        <f t="shared" si="8"/>
        <v>-1098.7911385332857</v>
      </c>
      <c r="Y12" s="1">
        <f t="shared" si="9"/>
        <v>2.7763574344357216</v>
      </c>
      <c r="Z12" s="1">
        <f t="shared" si="19"/>
        <v>-31.674368834209272</v>
      </c>
      <c r="AA12" s="1">
        <f t="shared" si="20"/>
        <v>-2.8506931950788346</v>
      </c>
      <c r="AB12" s="1"/>
      <c r="AC12" s="1"/>
    </row>
    <row r="13" spans="1:29" x14ac:dyDescent="0.3">
      <c r="A13" s="1">
        <v>20</v>
      </c>
      <c r="B13" s="1">
        <v>35</v>
      </c>
      <c r="C13" s="1">
        <v>8</v>
      </c>
      <c r="D13" s="1">
        <v>10</v>
      </c>
      <c r="E13" s="1">
        <f t="shared" si="10"/>
        <v>0.17453292519943295</v>
      </c>
      <c r="F13" s="1">
        <v>0.3</v>
      </c>
      <c r="G13" s="1">
        <v>0</v>
      </c>
      <c r="H13" s="1">
        <f t="shared" si="0"/>
        <v>0.12970729150018262</v>
      </c>
      <c r="I13" s="1">
        <f t="shared" si="1"/>
        <v>-19.696155060244159</v>
      </c>
      <c r="J13" s="1">
        <f t="shared" si="2"/>
        <v>34.705992868820211</v>
      </c>
      <c r="K13" s="1">
        <f t="shared" si="11"/>
        <v>-0.56751452507613298</v>
      </c>
      <c r="L13" s="1">
        <f t="shared" si="12"/>
        <v>-0.17025435752283988</v>
      </c>
      <c r="M13" s="1">
        <f t="shared" si="13"/>
        <v>3.4729635533386065</v>
      </c>
      <c r="N13" s="1">
        <f t="shared" si="3"/>
        <v>0.77074768170881569</v>
      </c>
      <c r="O13" s="1">
        <f t="shared" si="14"/>
        <v>0.1126714361020395</v>
      </c>
      <c r="P13" s="1">
        <f t="shared" si="15"/>
        <v>1.0140429249183555E-2</v>
      </c>
      <c r="Q13" s="1">
        <f t="shared" si="4"/>
        <v>19.696155060244159</v>
      </c>
      <c r="R13" s="1">
        <f t="shared" si="5"/>
        <v>-816.56741685341774</v>
      </c>
      <c r="S13" s="1">
        <f t="shared" si="16"/>
        <v>54.40214792906437</v>
      </c>
      <c r="T13" s="1">
        <f t="shared" si="6"/>
        <v>-31.367436499022627</v>
      </c>
      <c r="U13" s="1">
        <f t="shared" si="7"/>
        <v>34.705992868820211</v>
      </c>
      <c r="V13" s="1">
        <f t="shared" si="17"/>
        <v>-0.9038046143092211</v>
      </c>
      <c r="W13" s="1">
        <f t="shared" si="18"/>
        <v>-0.2711413842927663</v>
      </c>
      <c r="X13" s="1">
        <f t="shared" si="8"/>
        <v>-1096.1579691630661</v>
      </c>
      <c r="Y13" s="1">
        <f t="shared" si="9"/>
        <v>2.5691589390293856</v>
      </c>
      <c r="Z13" s="1">
        <f t="shared" si="19"/>
        <v>-31.517206713938368</v>
      </c>
      <c r="AA13" s="1">
        <f t="shared" si="20"/>
        <v>-2.8365486042544532</v>
      </c>
      <c r="AB13" s="1"/>
      <c r="AC13" s="1"/>
    </row>
    <row r="14" spans="1:29" x14ac:dyDescent="0.3">
      <c r="A14" s="1">
        <v>20</v>
      </c>
      <c r="B14" s="1">
        <v>35</v>
      </c>
      <c r="C14" s="1">
        <v>8</v>
      </c>
      <c r="D14" s="1">
        <v>11</v>
      </c>
      <c r="E14" s="1">
        <f t="shared" si="10"/>
        <v>0.19198621771937624</v>
      </c>
      <c r="F14" s="1">
        <v>0.3</v>
      </c>
      <c r="G14" s="1">
        <v>0</v>
      </c>
      <c r="H14" s="1">
        <f t="shared" si="0"/>
        <v>0.11982424758716057</v>
      </c>
      <c r="I14" s="1">
        <f t="shared" si="1"/>
        <v>-19.632543668953279</v>
      </c>
      <c r="J14" s="1">
        <f t="shared" si="2"/>
        <v>34.749038108037631</v>
      </c>
      <c r="K14" s="1">
        <f t="shared" si="11"/>
        <v>-0.56498092430397862</v>
      </c>
      <c r="L14" s="1">
        <f t="shared" si="12"/>
        <v>-0.16949427729119357</v>
      </c>
      <c r="M14" s="1">
        <f t="shared" si="13"/>
        <v>3.8161799075308962</v>
      </c>
      <c r="N14" s="1">
        <f t="shared" si="3"/>
        <v>0.70913356288942542</v>
      </c>
      <c r="O14" s="1">
        <f t="shared" si="14"/>
        <v>0.12135089409487175</v>
      </c>
      <c r="P14" s="1">
        <f t="shared" si="15"/>
        <v>1.0921580468538456E-2</v>
      </c>
      <c r="Q14" s="1">
        <f t="shared" si="4"/>
        <v>19.632543668953279</v>
      </c>
      <c r="R14" s="1">
        <f t="shared" si="5"/>
        <v>-822.05887852049432</v>
      </c>
      <c r="S14" s="1">
        <f t="shared" si="16"/>
        <v>54.381581776990913</v>
      </c>
      <c r="T14" s="1">
        <f t="shared" si="6"/>
        <v>-50.469550365474802</v>
      </c>
      <c r="U14" s="1">
        <f t="shared" si="7"/>
        <v>34.749038108037638</v>
      </c>
      <c r="V14" s="1">
        <f t="shared" si="17"/>
        <v>-1.452401364566144</v>
      </c>
      <c r="W14" s="1">
        <f t="shared" si="18"/>
        <v>-0.43572040936984319</v>
      </c>
      <c r="X14" s="1">
        <f t="shared" si="8"/>
        <v>-1092.6355933786474</v>
      </c>
      <c r="Y14" s="1">
        <f t="shared" si="9"/>
        <v>2.3637785429647522</v>
      </c>
      <c r="Z14" s="1">
        <f t="shared" si="19"/>
        <v>-31.344822691520051</v>
      </c>
      <c r="AA14" s="1">
        <f t="shared" si="20"/>
        <v>-2.8210340422368043</v>
      </c>
      <c r="AB14" s="1"/>
      <c r="AC14" s="1"/>
    </row>
    <row r="15" spans="1:29" x14ac:dyDescent="0.3">
      <c r="A15" s="1">
        <v>20</v>
      </c>
      <c r="B15" s="1">
        <v>35</v>
      </c>
      <c r="C15" s="1">
        <v>8</v>
      </c>
      <c r="D15" s="1">
        <v>12</v>
      </c>
      <c r="E15" s="1">
        <f t="shared" si="10"/>
        <v>0.20943951023931956</v>
      </c>
      <c r="F15" s="1">
        <v>0.3</v>
      </c>
      <c r="G15" s="1">
        <v>0</v>
      </c>
      <c r="H15" s="1">
        <f t="shared" si="0"/>
        <v>0.10998636486776352</v>
      </c>
      <c r="I15" s="1">
        <f t="shared" si="1"/>
        <v>-19.562952014676114</v>
      </c>
      <c r="J15" s="1">
        <f t="shared" si="2"/>
        <v>34.788515814708205</v>
      </c>
      <c r="K15" s="1">
        <f t="shared" si="11"/>
        <v>-0.56233936851094724</v>
      </c>
      <c r="L15" s="1">
        <f t="shared" si="12"/>
        <v>-0.16870181055328418</v>
      </c>
      <c r="M15" s="1">
        <f t="shared" si="13"/>
        <v>4.1582338163551871</v>
      </c>
      <c r="N15" s="1">
        <f t="shared" si="3"/>
        <v>0.64811291090326073</v>
      </c>
      <c r="O15" s="1">
        <f t="shared" si="14"/>
        <v>0.13000535134885444</v>
      </c>
      <c r="P15" s="1">
        <f t="shared" si="15"/>
        <v>1.17004816213969E-2</v>
      </c>
      <c r="Q15" s="1">
        <f t="shared" si="4"/>
        <v>19.562952014676114</v>
      </c>
      <c r="R15" s="1">
        <f t="shared" si="5"/>
        <v>-827.53174106168296</v>
      </c>
      <c r="S15" s="1">
        <f t="shared" si="16"/>
        <v>54.351467829384319</v>
      </c>
      <c r="T15" s="1">
        <f t="shared" si="6"/>
        <v>-69.502495379278002</v>
      </c>
      <c r="U15" s="1">
        <f t="shared" si="7"/>
        <v>34.788515814708205</v>
      </c>
      <c r="V15" s="1">
        <f t="shared" si="17"/>
        <v>-1.9978574466776506</v>
      </c>
      <c r="W15" s="1">
        <f t="shared" si="18"/>
        <v>-0.59935723400329521</v>
      </c>
      <c r="X15" s="1">
        <f t="shared" si="8"/>
        <v>-1088.2334692092675</v>
      </c>
      <c r="Y15" s="1">
        <f t="shared" si="9"/>
        <v>2.1603763696775364</v>
      </c>
      <c r="Z15" s="1">
        <f t="shared" si="19"/>
        <v>-31.157332234714431</v>
      </c>
      <c r="AA15" s="1">
        <f t="shared" si="20"/>
        <v>-2.8041599011242986</v>
      </c>
      <c r="AB15" s="1"/>
      <c r="AC15" s="1"/>
    </row>
    <row r="16" spans="1:29" x14ac:dyDescent="0.3">
      <c r="A16" s="1">
        <v>20</v>
      </c>
      <c r="B16" s="1">
        <v>35</v>
      </c>
      <c r="C16" s="1">
        <v>8</v>
      </c>
      <c r="D16" s="1">
        <v>13</v>
      </c>
      <c r="E16" s="1">
        <f t="shared" si="10"/>
        <v>0.22689280275926285</v>
      </c>
      <c r="F16" s="1">
        <v>0.3</v>
      </c>
      <c r="G16" s="1">
        <v>0</v>
      </c>
      <c r="H16" s="1">
        <f t="shared" si="0"/>
        <v>0.10019553105001844</v>
      </c>
      <c r="I16" s="1">
        <f t="shared" si="1"/>
        <v>-19.487401295704704</v>
      </c>
      <c r="J16" s="1">
        <f t="shared" si="2"/>
        <v>34.824461900363517</v>
      </c>
      <c r="K16" s="1">
        <f t="shared" si="11"/>
        <v>-0.55958944466852722</v>
      </c>
      <c r="L16" s="1">
        <f t="shared" si="12"/>
        <v>-0.16787683340055817</v>
      </c>
      <c r="M16" s="1">
        <f t="shared" si="13"/>
        <v>4.4990210868773</v>
      </c>
      <c r="N16" s="1">
        <f t="shared" si="3"/>
        <v>0.58773325373716656</v>
      </c>
      <c r="O16" s="1">
        <f t="shared" si="14"/>
        <v>0.13863560694096211</v>
      </c>
      <c r="P16" s="1">
        <f t="shared" si="15"/>
        <v>1.2477204624686589E-2</v>
      </c>
      <c r="Q16" s="1">
        <f t="shared" si="4"/>
        <v>19.487401295704704</v>
      </c>
      <c r="R16" s="1">
        <f t="shared" si="5"/>
        <v>-832.98433739003679</v>
      </c>
      <c r="S16" s="1">
        <f t="shared" si="16"/>
        <v>54.311863196068217</v>
      </c>
      <c r="T16" s="1">
        <f t="shared" si="6"/>
        <v>-88.451007421068425</v>
      </c>
      <c r="U16" s="1">
        <f t="shared" si="7"/>
        <v>34.824461900363517</v>
      </c>
      <c r="V16" s="1">
        <f t="shared" si="17"/>
        <v>-2.5399102410867438</v>
      </c>
      <c r="W16" s="1">
        <f t="shared" si="18"/>
        <v>-0.76197307232602307</v>
      </c>
      <c r="X16" s="1">
        <f t="shared" si="8"/>
        <v>-1082.9621321807899</v>
      </c>
      <c r="Y16" s="1">
        <f t="shared" si="9"/>
        <v>1.9591108457905562</v>
      </c>
      <c r="Z16" s="1">
        <f t="shared" si="19"/>
        <v>-30.954854939736762</v>
      </c>
      <c r="AA16" s="1">
        <f t="shared" si="20"/>
        <v>-2.7859369445763087</v>
      </c>
      <c r="AB16" s="1"/>
      <c r="AC16" s="1"/>
    </row>
    <row r="17" spans="1:29" x14ac:dyDescent="0.3">
      <c r="A17" s="1">
        <v>20</v>
      </c>
      <c r="B17" s="1">
        <v>35</v>
      </c>
      <c r="C17" s="1">
        <v>8</v>
      </c>
      <c r="D17" s="1">
        <v>14</v>
      </c>
      <c r="E17" s="1">
        <f t="shared" si="10"/>
        <v>0.24434609527920614</v>
      </c>
      <c r="F17" s="1">
        <v>0.3</v>
      </c>
      <c r="G17" s="1">
        <v>0</v>
      </c>
      <c r="H17" s="1">
        <f t="shared" si="0"/>
        <v>9.045364144522762E-2</v>
      </c>
      <c r="I17" s="1">
        <f t="shared" si="1"/>
        <v>-19.405914525519929</v>
      </c>
      <c r="J17" s="1">
        <f t="shared" si="2"/>
        <v>34.856915026486192</v>
      </c>
      <c r="K17" s="1">
        <f t="shared" si="11"/>
        <v>-0.55673069492163185</v>
      </c>
      <c r="L17" s="1">
        <f t="shared" si="12"/>
        <v>-0.16701920847648954</v>
      </c>
      <c r="M17" s="1">
        <f t="shared" si="13"/>
        <v>4.8384379119933545</v>
      </c>
      <c r="N17" s="1">
        <f t="shared" si="3"/>
        <v>0.52804159748814739</v>
      </c>
      <c r="O17" s="1">
        <f t="shared" si="14"/>
        <v>0.14724237281499439</v>
      </c>
      <c r="P17" s="1">
        <f t="shared" si="15"/>
        <v>1.3251813553349494E-2</v>
      </c>
      <c r="Q17" s="1">
        <f t="shared" si="4"/>
        <v>19.405914525519929</v>
      </c>
      <c r="R17" s="1">
        <f t="shared" si="5"/>
        <v>-838.41500659189364</v>
      </c>
      <c r="S17" s="1">
        <f t="shared" si="16"/>
        <v>54.262829552006124</v>
      </c>
      <c r="T17" s="1">
        <f t="shared" si="6"/>
        <v>-107.30001551230038</v>
      </c>
      <c r="U17" s="1">
        <f t="shared" si="7"/>
        <v>34.856915026486192</v>
      </c>
      <c r="V17" s="1">
        <f t="shared" si="17"/>
        <v>-3.0782992536995302</v>
      </c>
      <c r="W17" s="1">
        <f t="shared" si="18"/>
        <v>-0.92348977610985905</v>
      </c>
      <c r="X17" s="1">
        <f t="shared" si="8"/>
        <v>-1076.8331756814741</v>
      </c>
      <c r="Y17" s="1">
        <f t="shared" si="9"/>
        <v>1.7601386582938243</v>
      </c>
      <c r="Z17" s="1">
        <f t="shared" si="19"/>
        <v>-30.737514818770418</v>
      </c>
      <c r="AA17" s="1">
        <f t="shared" si="20"/>
        <v>-2.7663763336893377</v>
      </c>
      <c r="AB17" s="1"/>
      <c r="AC17" s="1"/>
    </row>
    <row r="18" spans="1:29" x14ac:dyDescent="0.3">
      <c r="A18" s="1">
        <v>20</v>
      </c>
      <c r="B18" s="1">
        <v>35</v>
      </c>
      <c r="C18" s="1">
        <v>8</v>
      </c>
      <c r="D18" s="1">
        <v>15</v>
      </c>
      <c r="E18" s="1">
        <f t="shared" si="10"/>
        <v>0.26179938779914941</v>
      </c>
      <c r="F18" s="1">
        <v>0.3</v>
      </c>
      <c r="G18" s="1">
        <v>0</v>
      </c>
      <c r="H18" s="1">
        <f t="shared" si="0"/>
        <v>8.0762599729932549E-2</v>
      </c>
      <c r="I18" s="1">
        <f t="shared" si="1"/>
        <v>-19.318516525781366</v>
      </c>
      <c r="J18" s="1">
        <f t="shared" si="2"/>
        <v>34.885916573736374</v>
      </c>
      <c r="K18" s="1">
        <f t="shared" si="11"/>
        <v>-0.55376261893388745</v>
      </c>
      <c r="L18" s="1">
        <f t="shared" si="12"/>
        <v>-0.16612878568016623</v>
      </c>
      <c r="M18" s="1">
        <f t="shared" si="13"/>
        <v>5.1763809020504148</v>
      </c>
      <c r="N18" s="1">
        <f t="shared" si="3"/>
        <v>0.46908441196569095</v>
      </c>
      <c r="O18" s="1">
        <f t="shared" si="14"/>
        <v>0.15582627169997193</v>
      </c>
      <c r="P18" s="1">
        <f t="shared" si="15"/>
        <v>1.4024364452997474E-2</v>
      </c>
      <c r="Q18" s="1">
        <f t="shared" si="4"/>
        <v>19.318516525781366</v>
      </c>
      <c r="R18" s="1">
        <f t="shared" si="5"/>
        <v>-843.82209443280658</v>
      </c>
      <c r="S18" s="1">
        <f t="shared" si="16"/>
        <v>54.204433099517743</v>
      </c>
      <c r="T18" s="1">
        <f t="shared" si="6"/>
        <v>-126.03466009656208</v>
      </c>
      <c r="U18" s="1">
        <f t="shared" si="7"/>
        <v>34.885916573736381</v>
      </c>
      <c r="V18" s="1">
        <f t="shared" si="17"/>
        <v>-3.6127661954981107</v>
      </c>
      <c r="W18" s="1">
        <f t="shared" si="18"/>
        <v>-1.0838298586494333</v>
      </c>
      <c r="X18" s="1">
        <f t="shared" si="8"/>
        <v>-1069.8592298820977</v>
      </c>
      <c r="Y18" s="1">
        <f t="shared" si="9"/>
        <v>1.5636147065523041</v>
      </c>
      <c r="Z18" s="1">
        <f t="shared" si="19"/>
        <v>-30.505440591710439</v>
      </c>
      <c r="AA18" s="1">
        <f t="shared" si="20"/>
        <v>-2.7454896532539395</v>
      </c>
      <c r="AB18" s="1"/>
      <c r="AC18" s="1"/>
    </row>
    <row r="19" spans="1:29" x14ac:dyDescent="0.3">
      <c r="A19" s="1">
        <v>20</v>
      </c>
      <c r="B19" s="1">
        <v>35</v>
      </c>
      <c r="C19" s="1">
        <v>8</v>
      </c>
      <c r="D19" s="1">
        <v>16</v>
      </c>
      <c r="E19" s="1">
        <f t="shared" si="10"/>
        <v>0.27925268031909273</v>
      </c>
      <c r="F19" s="1">
        <v>0.3</v>
      </c>
      <c r="G19" s="1">
        <v>0</v>
      </c>
      <c r="H19" s="1">
        <f t="shared" si="0"/>
        <v>7.1124318666570943E-2</v>
      </c>
      <c r="I19" s="1">
        <f t="shared" si="1"/>
        <v>-19.225233918766378</v>
      </c>
      <c r="J19" s="1">
        <f t="shared" si="2"/>
        <v>34.911510610294776</v>
      </c>
      <c r="K19" s="1">
        <f t="shared" si="11"/>
        <v>-0.55068467627686102</v>
      </c>
      <c r="L19" s="1">
        <f t="shared" si="12"/>
        <v>-0.16520540288305829</v>
      </c>
      <c r="M19" s="1">
        <f t="shared" si="13"/>
        <v>5.512747116339983</v>
      </c>
      <c r="N19" s="1">
        <f t="shared" si="3"/>
        <v>0.41090761471710158</v>
      </c>
      <c r="O19" s="1">
        <f t="shared" si="14"/>
        <v>0.1643878349233571</v>
      </c>
      <c r="P19" s="1">
        <f t="shared" si="15"/>
        <v>1.4794905143102138E-2</v>
      </c>
      <c r="Q19" s="1">
        <f t="shared" si="4"/>
        <v>19.225233918766378</v>
      </c>
      <c r="R19" s="1">
        <f t="shared" si="5"/>
        <v>-849.20395386143969</v>
      </c>
      <c r="S19" s="1">
        <f t="shared" si="16"/>
        <v>54.136744529061154</v>
      </c>
      <c r="T19" s="1">
        <f t="shared" si="6"/>
        <v>-144.64031094048522</v>
      </c>
      <c r="U19" s="1">
        <f t="shared" si="7"/>
        <v>34.911510610294776</v>
      </c>
      <c r="V19" s="1">
        <f t="shared" si="17"/>
        <v>-4.1430550672829778</v>
      </c>
      <c r="W19" s="1">
        <f t="shared" si="18"/>
        <v>-1.2429165201848933</v>
      </c>
      <c r="X19" s="1">
        <f t="shared" si="8"/>
        <v>-1062.0539392274145</v>
      </c>
      <c r="Y19" s="1">
        <f t="shared" si="9"/>
        <v>1.3696920490570053</v>
      </c>
      <c r="Z19" s="1">
        <f t="shared" si="19"/>
        <v>-30.25876598222721</v>
      </c>
      <c r="AA19" s="1">
        <f t="shared" si="20"/>
        <v>-2.7232889384004486</v>
      </c>
      <c r="AB19" s="1"/>
      <c r="AC19" s="1"/>
    </row>
    <row r="20" spans="1:29" x14ac:dyDescent="0.3">
      <c r="A20" s="1">
        <v>20</v>
      </c>
      <c r="B20" s="1">
        <v>35</v>
      </c>
      <c r="C20" s="1">
        <v>8</v>
      </c>
      <c r="D20" s="1">
        <v>17</v>
      </c>
      <c r="E20" s="1">
        <f t="shared" si="10"/>
        <v>0.29670597283903605</v>
      </c>
      <c r="F20" s="1">
        <v>0.3</v>
      </c>
      <c r="G20" s="1">
        <v>0</v>
      </c>
      <c r="H20" s="1">
        <f t="shared" si="0"/>
        <v>6.1540720782002095E-2</v>
      </c>
      <c r="I20" s="1">
        <f t="shared" si="1"/>
        <v>-19.126095119260707</v>
      </c>
      <c r="J20" s="1">
        <f t="shared" si="2"/>
        <v>34.933743859229921</v>
      </c>
      <c r="K20" s="1">
        <f t="shared" si="11"/>
        <v>-0.54749628886991908</v>
      </c>
      <c r="L20" s="1">
        <f t="shared" si="12"/>
        <v>-0.16424888666097573</v>
      </c>
      <c r="M20" s="1">
        <f t="shared" si="13"/>
        <v>5.8474340944547354</v>
      </c>
      <c r="N20" s="1">
        <f t="shared" si="3"/>
        <v>0.35355655345018477</v>
      </c>
      <c r="O20" s="1">
        <f t="shared" si="14"/>
        <v>0.17292750011900723</v>
      </c>
      <c r="P20" s="1">
        <f t="shared" si="15"/>
        <v>1.556347501071065E-2</v>
      </c>
      <c r="Q20" s="1">
        <f t="shared" si="4"/>
        <v>19.126095119260707</v>
      </c>
      <c r="R20" s="1">
        <f t="shared" si="5"/>
        <v>-854.55894551127574</v>
      </c>
      <c r="S20" s="1">
        <f t="shared" si="16"/>
        <v>54.059838978490617</v>
      </c>
      <c r="T20" s="1">
        <f t="shared" si="6"/>
        <v>-163.10258462947345</v>
      </c>
      <c r="U20" s="1">
        <f t="shared" si="7"/>
        <v>34.933743859229907</v>
      </c>
      <c r="V20" s="1">
        <f t="shared" si="17"/>
        <v>-4.6689122496207869</v>
      </c>
      <c r="W20" s="1">
        <f t="shared" si="18"/>
        <v>-1.4006736748862361</v>
      </c>
      <c r="X20" s="1">
        <f t="shared" si="8"/>
        <v>-1053.4319385177171</v>
      </c>
      <c r="Y20" s="1">
        <f t="shared" si="9"/>
        <v>1.1785218448339485</v>
      </c>
      <c r="Z20" s="1">
        <f t="shared" si="19"/>
        <v>-29.997630018205186</v>
      </c>
      <c r="AA20" s="1">
        <f t="shared" si="20"/>
        <v>-2.6997867016384665</v>
      </c>
      <c r="AB20" s="1"/>
      <c r="AC20" s="1"/>
    </row>
    <row r="21" spans="1:29" x14ac:dyDescent="0.3">
      <c r="A21" s="1">
        <v>20</v>
      </c>
      <c r="B21" s="1">
        <v>35</v>
      </c>
      <c r="C21" s="1">
        <v>8</v>
      </c>
      <c r="D21" s="1">
        <v>18</v>
      </c>
      <c r="E21" s="1">
        <f t="shared" si="10"/>
        <v>0.31415926535897931</v>
      </c>
      <c r="F21" s="1">
        <v>0.3</v>
      </c>
      <c r="G21" s="1">
        <v>0</v>
      </c>
      <c r="H21" s="1">
        <f t="shared" si="0"/>
        <v>5.2013739002957964E-2</v>
      </c>
      <c r="I21" s="1">
        <f t="shared" si="1"/>
        <v>-19.021130325903069</v>
      </c>
      <c r="J21" s="1">
        <f t="shared" si="2"/>
        <v>34.952665664795475</v>
      </c>
      <c r="K21" s="1">
        <f t="shared" si="11"/>
        <v>-0.54419684347741348</v>
      </c>
      <c r="L21" s="1">
        <f t="shared" si="12"/>
        <v>-0.16325905304322405</v>
      </c>
      <c r="M21" s="1">
        <f t="shared" si="13"/>
        <v>6.1803398874989481</v>
      </c>
      <c r="N21" s="1">
        <f t="shared" si="3"/>
        <v>0.29707598682744835</v>
      </c>
      <c r="O21" s="1">
        <f t="shared" si="14"/>
        <v>0.18144560883066177</v>
      </c>
      <c r="P21" s="1">
        <f t="shared" si="15"/>
        <v>1.6330104794759558E-2</v>
      </c>
      <c r="Q21" s="1">
        <f t="shared" si="4"/>
        <v>19.021130325903069</v>
      </c>
      <c r="R21" s="1">
        <f t="shared" si="5"/>
        <v>-859.88543819998313</v>
      </c>
      <c r="S21" s="1">
        <f t="shared" ref="S21:S84" si="21">Q21+SQRT(Q21^2-R21)</f>
        <v>53.973795990698548</v>
      </c>
      <c r="T21" s="1">
        <f t="shared" si="6"/>
        <v>-181.40736163382044</v>
      </c>
      <c r="U21" s="1">
        <f t="shared" si="7"/>
        <v>34.952665664795475</v>
      </c>
      <c r="V21" s="1">
        <f t="shared" si="17"/>
        <v>-5.19008659807412</v>
      </c>
      <c r="W21" s="1">
        <f t="shared" si="18"/>
        <v>-1.5570259794222359</v>
      </c>
      <c r="X21" s="1">
        <f t="shared" si="8"/>
        <v>-1044.008827601122</v>
      </c>
      <c r="Y21" s="1">
        <f t="shared" si="9"/>
        <v>0.99025328942482815</v>
      </c>
      <c r="Z21" s="1">
        <f t="shared" si="19"/>
        <v>-29.722177336572489</v>
      </c>
      <c r="AA21" s="1">
        <f t="shared" si="20"/>
        <v>-2.6749959602915241</v>
      </c>
      <c r="AB21" s="1"/>
      <c r="AC21" s="1"/>
    </row>
    <row r="22" spans="1:29" x14ac:dyDescent="0.3">
      <c r="A22" s="1">
        <v>20</v>
      </c>
      <c r="B22" s="1">
        <v>35</v>
      </c>
      <c r="C22" s="1">
        <v>8</v>
      </c>
      <c r="D22" s="1">
        <v>19</v>
      </c>
      <c r="E22" s="1">
        <f t="shared" si="10"/>
        <v>0.33161255787892263</v>
      </c>
      <c r="F22" s="1">
        <v>0.3</v>
      </c>
      <c r="G22" s="1">
        <v>0</v>
      </c>
      <c r="H22" s="1">
        <f t="shared" si="0"/>
        <v>4.2545317247360964E-2</v>
      </c>
      <c r="I22" s="1">
        <f t="shared" si="1"/>
        <v>-18.910371511986337</v>
      </c>
      <c r="J22" s="1">
        <f t="shared" si="2"/>
        <v>34.968327957562316</v>
      </c>
      <c r="K22" s="1">
        <f t="shared" si="11"/>
        <v>-0.54078569426985557</v>
      </c>
      <c r="L22" s="1">
        <f t="shared" si="12"/>
        <v>-0.16223570828095665</v>
      </c>
      <c r="M22" s="1">
        <f t="shared" si="13"/>
        <v>6.511363089143134</v>
      </c>
      <c r="N22" s="1">
        <f t="shared" si="3"/>
        <v>0.24151006360603902</v>
      </c>
      <c r="O22" s="1">
        <f t="shared" si="14"/>
        <v>0.18994240401268822</v>
      </c>
      <c r="P22" s="1">
        <f t="shared" si="15"/>
        <v>1.7094816361141938E-2</v>
      </c>
      <c r="Q22" s="1">
        <f t="shared" si="4"/>
        <v>18.910371511986337</v>
      </c>
      <c r="R22" s="1">
        <f t="shared" si="5"/>
        <v>-865.1818094262901</v>
      </c>
      <c r="S22" s="1">
        <f t="shared" si="21"/>
        <v>53.878699469548664</v>
      </c>
      <c r="T22" s="1">
        <f t="shared" si="6"/>
        <v>-199.54080292116424</v>
      </c>
      <c r="U22" s="1">
        <f t="shared" si="7"/>
        <v>34.968327957562323</v>
      </c>
      <c r="V22" s="1">
        <f t="shared" si="17"/>
        <v>-5.7063295437896722</v>
      </c>
      <c r="W22" s="1">
        <f t="shared" si="18"/>
        <v>-1.7118988631369016</v>
      </c>
      <c r="X22" s="1">
        <f t="shared" si="8"/>
        <v>-1033.8011446990524</v>
      </c>
      <c r="Y22" s="1">
        <f t="shared" si="9"/>
        <v>0.80503354535346183</v>
      </c>
      <c r="Z22" s="1">
        <f t="shared" si="19"/>
        <v>-29.432558492488106</v>
      </c>
      <c r="AA22" s="1">
        <f t="shared" si="20"/>
        <v>-2.6489302643239294</v>
      </c>
      <c r="AB22" s="1"/>
      <c r="AC22" s="1"/>
    </row>
    <row r="23" spans="1:29" x14ac:dyDescent="0.3">
      <c r="A23" s="1">
        <v>20</v>
      </c>
      <c r="B23" s="1">
        <v>35</v>
      </c>
      <c r="C23" s="1">
        <v>8</v>
      </c>
      <c r="D23" s="1">
        <v>20</v>
      </c>
      <c r="E23" s="1">
        <f t="shared" si="10"/>
        <v>0.3490658503988659</v>
      </c>
      <c r="F23" s="1">
        <v>0.3</v>
      </c>
      <c r="G23" s="1">
        <v>0</v>
      </c>
      <c r="H23" s="1">
        <f t="shared" si="0"/>
        <v>3.3137410970335221E-2</v>
      </c>
      <c r="I23" s="1">
        <f t="shared" si="1"/>
        <v>-18.79385241571817</v>
      </c>
      <c r="J23" s="1">
        <f t="shared" si="2"/>
        <v>34.98078521828819</v>
      </c>
      <c r="K23" s="1">
        <f t="shared" si="11"/>
        <v>-0.5372621654556976</v>
      </c>
      <c r="L23" s="1">
        <f t="shared" si="12"/>
        <v>-0.16117864963670928</v>
      </c>
      <c r="M23" s="1">
        <f t="shared" si="13"/>
        <v>6.840402866513374</v>
      </c>
      <c r="N23" s="1">
        <f t="shared" si="3"/>
        <v>0.18690230009797329</v>
      </c>
      <c r="O23" s="1">
        <f t="shared" si="14"/>
        <v>0.19841802743078374</v>
      </c>
      <c r="P23" s="1">
        <f t="shared" si="15"/>
        <v>1.7857622468770536E-2</v>
      </c>
      <c r="Q23" s="1">
        <f t="shared" si="4"/>
        <v>18.79385241571817</v>
      </c>
      <c r="R23" s="1">
        <f t="shared" si="5"/>
        <v>-870.44644586421396</v>
      </c>
      <c r="S23" s="1">
        <f t="shared" si="21"/>
        <v>53.774637634006361</v>
      </c>
      <c r="T23" s="1">
        <f t="shared" si="6"/>
        <v>-217.48936609162973</v>
      </c>
      <c r="U23" s="1">
        <f t="shared" si="7"/>
        <v>34.98078521828819</v>
      </c>
      <c r="V23" s="1">
        <f t="shared" si="17"/>
        <v>-6.2173951995201309</v>
      </c>
      <c r="W23" s="1">
        <f t="shared" si="18"/>
        <v>-1.8652185598560391</v>
      </c>
      <c r="X23" s="1">
        <f t="shared" si="8"/>
        <v>-1022.8263383893027</v>
      </c>
      <c r="Y23" s="1">
        <f t="shared" si="9"/>
        <v>0.62300766699324317</v>
      </c>
      <c r="Z23" s="1">
        <f t="shared" si="19"/>
        <v>-29.128930272799003</v>
      </c>
      <c r="AA23" s="1">
        <f t="shared" si="20"/>
        <v>-2.6216037245519104</v>
      </c>
      <c r="AB23" s="1"/>
      <c r="AC23" s="1"/>
    </row>
    <row r="24" spans="1:29" x14ac:dyDescent="0.3">
      <c r="A24" s="1">
        <v>20</v>
      </c>
      <c r="B24" s="1">
        <v>35</v>
      </c>
      <c r="C24" s="1">
        <v>8</v>
      </c>
      <c r="D24" s="1">
        <v>21</v>
      </c>
      <c r="E24" s="1">
        <f t="shared" si="10"/>
        <v>0.36651914291880922</v>
      </c>
      <c r="F24" s="1">
        <v>0.3</v>
      </c>
      <c r="G24" s="1">
        <v>0</v>
      </c>
      <c r="H24" s="1">
        <f t="shared" si="0"/>
        <v>2.3791987663619698E-2</v>
      </c>
      <c r="I24" s="1">
        <f t="shared" si="1"/>
        <v>-18.671608529944034</v>
      </c>
      <c r="J24" s="1">
        <f t="shared" si="2"/>
        <v>34.990094440426631</v>
      </c>
      <c r="K24" s="1">
        <f t="shared" si="11"/>
        <v>-0.53362555399025591</v>
      </c>
      <c r="L24" s="1">
        <f t="shared" si="12"/>
        <v>-0.16008766619707676</v>
      </c>
      <c r="M24" s="1">
        <f t="shared" si="13"/>
        <v>7.1673589909060054</v>
      </c>
      <c r="N24" s="1">
        <f t="shared" si="3"/>
        <v>0.13329555592583653</v>
      </c>
      <c r="O24" s="1">
        <f t="shared" si="14"/>
        <v>0.20687251696635062</v>
      </c>
      <c r="P24" s="1">
        <f t="shared" si="15"/>
        <v>1.8618526526971556E-2</v>
      </c>
      <c r="Q24" s="1">
        <f t="shared" si="4"/>
        <v>18.671608529944034</v>
      </c>
      <c r="R24" s="1">
        <f t="shared" si="5"/>
        <v>-875.67774385449604</v>
      </c>
      <c r="S24" s="1">
        <f t="shared" si="21"/>
        <v>53.661702970370669</v>
      </c>
      <c r="T24" s="1">
        <f t="shared" si="6"/>
        <v>-235.23982101246148</v>
      </c>
      <c r="U24" s="1">
        <f t="shared" si="7"/>
        <v>34.990094440426631</v>
      </c>
      <c r="V24" s="1">
        <f t="shared" si="17"/>
        <v>-6.7230404711532188</v>
      </c>
      <c r="W24" s="1">
        <f t="shared" si="18"/>
        <v>-2.0169121413459656</v>
      </c>
      <c r="X24" s="1">
        <f t="shared" si="8"/>
        <v>-1011.1027382729992</v>
      </c>
      <c r="Y24" s="1">
        <f t="shared" si="9"/>
        <v>0.44431851975278658</v>
      </c>
      <c r="Z24" s="1">
        <f t="shared" si="19"/>
        <v>-28.811456013615906</v>
      </c>
      <c r="AA24" s="1">
        <f t="shared" si="20"/>
        <v>-2.5930310412254314</v>
      </c>
      <c r="AB24" s="1"/>
      <c r="AC24" s="1"/>
    </row>
    <row r="25" spans="1:29" x14ac:dyDescent="0.3">
      <c r="A25" s="1">
        <v>20</v>
      </c>
      <c r="B25" s="1">
        <v>35</v>
      </c>
      <c r="C25" s="1">
        <v>8</v>
      </c>
      <c r="D25" s="1">
        <v>22</v>
      </c>
      <c r="E25" s="1">
        <f t="shared" si="10"/>
        <v>0.38397243543875248</v>
      </c>
      <c r="F25" s="1">
        <v>0.3</v>
      </c>
      <c r="G25" s="1">
        <v>0</v>
      </c>
      <c r="H25" s="1">
        <f t="shared" si="0"/>
        <v>1.4511027306982671E-2</v>
      </c>
      <c r="I25" s="1">
        <f t="shared" si="1"/>
        <v>-18.543677091335748</v>
      </c>
      <c r="J25" s="1">
        <f t="shared" si="2"/>
        <v>34.996315091175269</v>
      </c>
      <c r="K25" s="1">
        <f t="shared" si="11"/>
        <v>-0.5298751323682005</v>
      </c>
      <c r="L25" s="1">
        <f t="shared" si="12"/>
        <v>-0.15896253971046015</v>
      </c>
      <c r="M25" s="1">
        <f t="shared" si="13"/>
        <v>7.4921318683182401</v>
      </c>
      <c r="N25" s="1">
        <f t="shared" si="3"/>
        <v>8.073200805013897E-2</v>
      </c>
      <c r="O25" s="1">
        <f t="shared" si="14"/>
        <v>0.2153058038293344</v>
      </c>
      <c r="P25" s="1">
        <f t="shared" si="15"/>
        <v>1.9377522344640095E-2</v>
      </c>
      <c r="Q25" s="1">
        <f t="shared" si="4"/>
        <v>18.543677091335748</v>
      </c>
      <c r="R25" s="1">
        <f t="shared" si="5"/>
        <v>-880.87410989309183</v>
      </c>
      <c r="S25" s="1">
        <f t="shared" si="21"/>
        <v>53.539992182511014</v>
      </c>
      <c r="T25" s="1">
        <f t="shared" si="6"/>
        <v>-252.77926492941424</v>
      </c>
      <c r="U25" s="1">
        <f t="shared" si="7"/>
        <v>34.996315091175262</v>
      </c>
      <c r="V25" s="1">
        <f t="shared" si="17"/>
        <v>-7.2230251748177778</v>
      </c>
      <c r="W25" s="1">
        <f t="shared" si="18"/>
        <v>-2.1669075524453332</v>
      </c>
      <c r="X25" s="1">
        <f t="shared" si="8"/>
        <v>-998.64952435375335</v>
      </c>
      <c r="Y25" s="1">
        <f t="shared" si="9"/>
        <v>0.26910669350046224</v>
      </c>
      <c r="Z25" s="1">
        <f t="shared" si="19"/>
        <v>-28.480305921786002</v>
      </c>
      <c r="AA25" s="1">
        <f t="shared" si="20"/>
        <v>-2.5632275329607399</v>
      </c>
      <c r="AB25" s="1"/>
      <c r="AC25" s="1"/>
    </row>
    <row r="26" spans="1:29" x14ac:dyDescent="0.3">
      <c r="A26" s="1">
        <v>20</v>
      </c>
      <c r="B26" s="1">
        <v>35</v>
      </c>
      <c r="C26" s="1">
        <v>8</v>
      </c>
      <c r="D26" s="1">
        <v>23</v>
      </c>
      <c r="E26" s="1">
        <f t="shared" si="10"/>
        <v>0.4014257279586958</v>
      </c>
      <c r="F26" s="1">
        <v>0.3</v>
      </c>
      <c r="G26" s="1">
        <v>0</v>
      </c>
      <c r="H26" s="1">
        <f t="shared" si="0"/>
        <v>5.2965227701222061E-3</v>
      </c>
      <c r="I26" s="1">
        <f t="shared" si="1"/>
        <v>-18.410097069048806</v>
      </c>
      <c r="J26" s="1">
        <f t="shared" si="2"/>
        <v>34.999509070962226</v>
      </c>
      <c r="K26" s="1">
        <f t="shared" si="11"/>
        <v>-0.52601015150589558</v>
      </c>
      <c r="L26" s="1">
        <f t="shared" si="12"/>
        <v>-0.15780304545176868</v>
      </c>
      <c r="M26" s="1">
        <f t="shared" si="13"/>
        <v>7.8146225697854756</v>
      </c>
      <c r="N26" s="1">
        <f t="shared" si="3"/>
        <v>2.9253123045874664E-2</v>
      </c>
      <c r="O26" s="1">
        <f t="shared" si="14"/>
        <v>0.22371770968545163</v>
      </c>
      <c r="P26" s="1">
        <f t="shared" si="15"/>
        <v>2.0134593871690646E-2</v>
      </c>
      <c r="Q26" s="1">
        <f t="shared" si="4"/>
        <v>18.410097069048806</v>
      </c>
      <c r="R26" s="1">
        <f t="shared" si="5"/>
        <v>-886.03396111656764</v>
      </c>
      <c r="S26" s="1">
        <f t="shared" si="21"/>
        <v>53.409606140011036</v>
      </c>
      <c r="T26" s="1">
        <f t="shared" si="6"/>
        <v>-270.09513703269272</v>
      </c>
      <c r="U26" s="1">
        <f t="shared" si="7"/>
        <v>34.999509070962233</v>
      </c>
      <c r="V26" s="1">
        <f t="shared" si="17"/>
        <v>-7.7171121596325598</v>
      </c>
      <c r="W26" s="1">
        <f t="shared" si="18"/>
        <v>-2.3151336478897679</v>
      </c>
      <c r="X26" s="1">
        <f t="shared" si="8"/>
        <v>-985.4866951593217</v>
      </c>
      <c r="Y26" s="1">
        <f t="shared" si="9"/>
        <v>9.7510410152915838E-2</v>
      </c>
      <c r="Z26" s="1">
        <f t="shared" si="19"/>
        <v>-28.135657399961552</v>
      </c>
      <c r="AA26" s="1">
        <f t="shared" si="20"/>
        <v>-2.5322091659965396</v>
      </c>
      <c r="AB26" s="1"/>
      <c r="AC26" s="1"/>
    </row>
    <row r="27" spans="1:29" x14ac:dyDescent="0.3">
      <c r="A27" s="1">
        <v>20</v>
      </c>
      <c r="B27" s="1">
        <v>35</v>
      </c>
      <c r="C27" s="1">
        <v>8</v>
      </c>
      <c r="D27" s="1">
        <v>24</v>
      </c>
      <c r="E27" s="1">
        <f t="shared" si="10"/>
        <v>0.41887902047863912</v>
      </c>
      <c r="F27" s="1">
        <v>0.3</v>
      </c>
      <c r="G27" s="1">
        <v>0</v>
      </c>
      <c r="H27" s="1">
        <f t="shared" si="0"/>
        <v>-3.8495198365676646E-3</v>
      </c>
      <c r="I27" s="1">
        <f t="shared" si="1"/>
        <v>-18.270909152852017</v>
      </c>
      <c r="J27" s="1">
        <f t="shared" si="2"/>
        <v>34.999740671268235</v>
      </c>
      <c r="K27" s="1">
        <f t="shared" si="11"/>
        <v>-0.52202984371969519</v>
      </c>
      <c r="L27" s="1">
        <f t="shared" si="12"/>
        <v>-0.15660895311590856</v>
      </c>
      <c r="M27" s="1">
        <f t="shared" si="13"/>
        <v>8.1347328615160048</v>
      </c>
      <c r="N27" s="1">
        <f t="shared" si="3"/>
        <v>-2.1100372392332201E-2</v>
      </c>
      <c r="O27" s="1">
        <f t="shared" si="14"/>
        <v>0.23210794370492238</v>
      </c>
      <c r="P27" s="1">
        <f t="shared" si="15"/>
        <v>2.0889714933443014E-2</v>
      </c>
      <c r="Q27" s="1">
        <f t="shared" si="4"/>
        <v>18.270909152852017</v>
      </c>
      <c r="R27" s="1">
        <f t="shared" si="5"/>
        <v>-891.15572578425611</v>
      </c>
      <c r="S27" s="1">
        <f t="shared" si="21"/>
        <v>53.270649824120255</v>
      </c>
      <c r="T27" s="1">
        <f t="shared" si="6"/>
        <v>-287.17523245576666</v>
      </c>
      <c r="U27" s="1">
        <f t="shared" si="7"/>
        <v>34.999740671268242</v>
      </c>
      <c r="V27" s="1">
        <f t="shared" si="17"/>
        <v>-8.2050674361571101</v>
      </c>
      <c r="W27" s="1">
        <f t="shared" si="18"/>
        <v>-2.4615202308471331</v>
      </c>
      <c r="X27" s="1">
        <f t="shared" si="8"/>
        <v>-971.63503463815937</v>
      </c>
      <c r="Y27" s="1">
        <f t="shared" si="9"/>
        <v>-7.0334574641105263E-2</v>
      </c>
      <c r="Z27" s="1">
        <f t="shared" si="19"/>
        <v>-27.777695374877027</v>
      </c>
      <c r="AA27" s="1">
        <f t="shared" si="20"/>
        <v>-2.4999925837389325</v>
      </c>
      <c r="AB27" s="1"/>
      <c r="AC27" s="1"/>
    </row>
    <row r="28" spans="1:29" x14ac:dyDescent="0.3">
      <c r="A28" s="1">
        <v>20</v>
      </c>
      <c r="B28" s="1">
        <v>35</v>
      </c>
      <c r="C28" s="1">
        <v>8</v>
      </c>
      <c r="D28" s="1">
        <v>25</v>
      </c>
      <c r="E28" s="1">
        <f t="shared" si="10"/>
        <v>0.43633231299858238</v>
      </c>
      <c r="F28" s="1">
        <v>0.3</v>
      </c>
      <c r="G28" s="1">
        <v>0</v>
      </c>
      <c r="H28" s="1">
        <f t="shared" si="0"/>
        <v>-1.2925080864092735E-2</v>
      </c>
      <c r="I28" s="1">
        <f t="shared" si="1"/>
        <v>-18.126155740732997</v>
      </c>
      <c r="J28" s="1">
        <f t="shared" si="2"/>
        <v>34.997076530680843</v>
      </c>
      <c r="K28" s="1">
        <f t="shared" si="11"/>
        <v>-0.51793342580607737</v>
      </c>
      <c r="L28" s="1">
        <f t="shared" si="12"/>
        <v>-0.15538002774182322</v>
      </c>
      <c r="M28" s="1">
        <f t="shared" si="13"/>
        <v>8.452365234813989</v>
      </c>
      <c r="N28" s="1">
        <f t="shared" si="3"/>
        <v>-7.0288522734833978E-2</v>
      </c>
      <c r="O28" s="1">
        <f t="shared" si="14"/>
        <v>0.24047609954108823</v>
      </c>
      <c r="P28" s="1">
        <f t="shared" si="15"/>
        <v>2.164284895869794E-2</v>
      </c>
      <c r="Q28" s="1">
        <f t="shared" si="4"/>
        <v>18.126155740732997</v>
      </c>
      <c r="R28" s="1">
        <f t="shared" si="5"/>
        <v>-896.23784375702382</v>
      </c>
      <c r="S28" s="1">
        <f t="shared" si="21"/>
        <v>53.123232271413833</v>
      </c>
      <c r="T28" s="1">
        <f t="shared" si="6"/>
        <v>-304.00771568598287</v>
      </c>
      <c r="U28" s="1">
        <f t="shared" si="7"/>
        <v>34.997076530680836</v>
      </c>
      <c r="V28" s="1">
        <f t="shared" si="17"/>
        <v>-8.6866603105967695</v>
      </c>
      <c r="W28" s="1">
        <f t="shared" si="18"/>
        <v>-2.6059980931790308</v>
      </c>
      <c r="X28" s="1">
        <f t="shared" si="8"/>
        <v>-957.1160778653657</v>
      </c>
      <c r="Y28" s="1">
        <f t="shared" si="9"/>
        <v>-0.23429507578278042</v>
      </c>
      <c r="Z28" s="1">
        <f t="shared" si="19"/>
        <v>-27.406612628351354</v>
      </c>
      <c r="AA28" s="1">
        <f t="shared" si="20"/>
        <v>-2.4665951365516219</v>
      </c>
      <c r="AB28" s="1"/>
      <c r="AC28" s="1"/>
    </row>
    <row r="29" spans="1:29" x14ac:dyDescent="0.3">
      <c r="A29" s="1">
        <v>20</v>
      </c>
      <c r="B29" s="1">
        <v>35</v>
      </c>
      <c r="C29" s="1">
        <v>8</v>
      </c>
      <c r="D29" s="1">
        <v>26</v>
      </c>
      <c r="E29" s="1">
        <f t="shared" si="10"/>
        <v>0.4537856055185257</v>
      </c>
      <c r="F29" s="1">
        <v>0.3</v>
      </c>
      <c r="G29" s="1">
        <v>0</v>
      </c>
      <c r="H29" s="1">
        <f t="shared" si="0"/>
        <v>-2.1928126881642369E-2</v>
      </c>
      <c r="I29" s="1">
        <f t="shared" si="1"/>
        <v>-17.97588092598334</v>
      </c>
      <c r="J29" s="1">
        <f t="shared" si="2"/>
        <v>34.991585589076074</v>
      </c>
      <c r="K29" s="1">
        <f t="shared" si="11"/>
        <v>-0.51372010222923936</v>
      </c>
      <c r="L29" s="1">
        <f t="shared" si="12"/>
        <v>-0.1541160306687718</v>
      </c>
      <c r="M29" s="1">
        <f t="shared" si="13"/>
        <v>8.7674229357815481</v>
      </c>
      <c r="N29" s="1">
        <f t="shared" si="3"/>
        <v>-0.11827217670682795</v>
      </c>
      <c r="O29" s="1">
        <f t="shared" si="14"/>
        <v>0.24882165224861802</v>
      </c>
      <c r="P29" s="1">
        <f t="shared" si="15"/>
        <v>2.239394870237562E-2</v>
      </c>
      <c r="Q29" s="1">
        <f t="shared" si="4"/>
        <v>17.97588092598334</v>
      </c>
      <c r="R29" s="1">
        <f t="shared" si="5"/>
        <v>-901.27876697250474</v>
      </c>
      <c r="S29" s="1">
        <f t="shared" si="21"/>
        <v>52.967466515059414</v>
      </c>
      <c r="T29" s="1">
        <f t="shared" si="6"/>
        <v>-320.58113336650638</v>
      </c>
      <c r="U29" s="1">
        <f t="shared" si="7"/>
        <v>34.991585589076074</v>
      </c>
      <c r="V29" s="1">
        <f t="shared" si="17"/>
        <v>-9.1616635248043092</v>
      </c>
      <c r="W29" s="1">
        <f t="shared" si="18"/>
        <v>-2.7484990574412929</v>
      </c>
      <c r="X29" s="1">
        <f t="shared" si="8"/>
        <v>-941.9520755946877</v>
      </c>
      <c r="Y29" s="1">
        <f t="shared" si="9"/>
        <v>-0.39424058902276116</v>
      </c>
      <c r="Z29" s="1">
        <f t="shared" si="19"/>
        <v>-27.022610130428834</v>
      </c>
      <c r="AA29" s="1">
        <f t="shared" si="20"/>
        <v>-2.4320349117385951</v>
      </c>
      <c r="AB29" s="1"/>
      <c r="AC29" s="1"/>
    </row>
    <row r="30" spans="1:29" x14ac:dyDescent="0.3">
      <c r="A30" s="1">
        <v>20</v>
      </c>
      <c r="B30" s="1">
        <v>35</v>
      </c>
      <c r="C30" s="1">
        <v>8</v>
      </c>
      <c r="D30" s="1">
        <v>27</v>
      </c>
      <c r="E30" s="1">
        <f t="shared" si="10"/>
        <v>0.47123889803846897</v>
      </c>
      <c r="F30" s="1">
        <v>0.3</v>
      </c>
      <c r="G30" s="1">
        <v>0</v>
      </c>
      <c r="H30" s="1">
        <f t="shared" si="0"/>
        <v>-3.0856610489984001E-2</v>
      </c>
      <c r="I30" s="1">
        <f t="shared" si="1"/>
        <v>-17.820130483767358</v>
      </c>
      <c r="J30" s="1">
        <f t="shared" si="2"/>
        <v>34.983339039822219</v>
      </c>
      <c r="K30" s="1">
        <f t="shared" si="11"/>
        <v>-0.50938906842146636</v>
      </c>
      <c r="L30" s="1">
        <f t="shared" si="12"/>
        <v>-0.15281672052643991</v>
      </c>
      <c r="M30" s="1">
        <f t="shared" si="13"/>
        <v>9.079809994790935</v>
      </c>
      <c r="N30" s="1">
        <f t="shared" si="3"/>
        <v>-0.16501302219562286</v>
      </c>
      <c r="O30" s="1">
        <f t="shared" si="14"/>
        <v>0.2571439551524014</v>
      </c>
      <c r="P30" s="1">
        <f t="shared" si="15"/>
        <v>2.3142955963716124E-2</v>
      </c>
      <c r="Q30" s="1">
        <f t="shared" si="4"/>
        <v>17.820130483767358</v>
      </c>
      <c r="R30" s="1">
        <f t="shared" si="5"/>
        <v>-906.27695991665496</v>
      </c>
      <c r="S30" s="1">
        <f t="shared" si="21"/>
        <v>52.803469523589577</v>
      </c>
      <c r="T30" s="1">
        <f t="shared" si="6"/>
        <v>-336.88442646978837</v>
      </c>
      <c r="U30" s="1">
        <f t="shared" si="7"/>
        <v>34.983339039822219</v>
      </c>
      <c r="V30" s="1">
        <f t="shared" si="17"/>
        <v>-9.6298534021096795</v>
      </c>
      <c r="W30" s="1">
        <f t="shared" si="18"/>
        <v>-2.8889560206329037</v>
      </c>
      <c r="X30" s="1">
        <f t="shared" si="8"/>
        <v>-926.16595769547985</v>
      </c>
      <c r="Y30" s="1">
        <f t="shared" si="9"/>
        <v>-0.55004340731874457</v>
      </c>
      <c r="Z30" s="1">
        <f t="shared" si="19"/>
        <v>-26.625897373960044</v>
      </c>
      <c r="AA30" s="1">
        <f t="shared" si="20"/>
        <v>-2.3963307636564037</v>
      </c>
      <c r="AB30" s="1"/>
      <c r="AC30" s="1"/>
    </row>
    <row r="31" spans="1:29" x14ac:dyDescent="0.3">
      <c r="A31" s="1">
        <v>20</v>
      </c>
      <c r="B31" s="1">
        <v>35</v>
      </c>
      <c r="C31" s="1">
        <v>8</v>
      </c>
      <c r="D31" s="1">
        <v>28</v>
      </c>
      <c r="E31" s="1">
        <f t="shared" si="10"/>
        <v>0.48869219055841229</v>
      </c>
      <c r="F31" s="1">
        <v>0.3</v>
      </c>
      <c r="G31" s="1">
        <v>0</v>
      </c>
      <c r="H31" s="1">
        <f t="shared" si="0"/>
        <v>-3.9708470193480498E-2</v>
      </c>
      <c r="I31" s="1">
        <f t="shared" si="1"/>
        <v>-17.65895185717854</v>
      </c>
      <c r="J31" s="1">
        <f t="shared" si="2"/>
        <v>34.972410279899698</v>
      </c>
      <c r="K31" s="1">
        <f t="shared" si="11"/>
        <v>-0.50493951420122674</v>
      </c>
      <c r="L31" s="1">
        <f t="shared" si="12"/>
        <v>-0.151481854260368</v>
      </c>
      <c r="M31" s="1">
        <f t="shared" si="13"/>
        <v>9.3894312557178168</v>
      </c>
      <c r="N31" s="1">
        <f t="shared" si="3"/>
        <v>-0.21047362298344643</v>
      </c>
      <c r="O31" s="1">
        <f t="shared" si="14"/>
        <v>0.26544223667969064</v>
      </c>
      <c r="P31" s="1">
        <f t="shared" si="15"/>
        <v>2.3889801301172155E-2</v>
      </c>
      <c r="Q31" s="1">
        <f t="shared" si="4"/>
        <v>17.65895185717854</v>
      </c>
      <c r="R31" s="1">
        <f t="shared" si="5"/>
        <v>-911.23090009148507</v>
      </c>
      <c r="S31" s="1">
        <f t="shared" si="21"/>
        <v>52.631362137078241</v>
      </c>
      <c r="T31" s="1">
        <f t="shared" si="6"/>
        <v>-352.90694182345737</v>
      </c>
      <c r="U31" s="1">
        <f t="shared" si="7"/>
        <v>34.972410279899705</v>
      </c>
      <c r="V31" s="1">
        <f t="shared" si="17"/>
        <v>-10.09100999899597</v>
      </c>
      <c r="W31" s="1">
        <f t="shared" si="18"/>
        <v>-3.027302999698791</v>
      </c>
      <c r="X31" s="1">
        <f t="shared" si="8"/>
        <v>-909.78129551580298</v>
      </c>
      <c r="Y31" s="1">
        <f t="shared" si="9"/>
        <v>-0.70157874327815328</v>
      </c>
      <c r="Z31" s="1">
        <f t="shared" si="19"/>
        <v>-26.216692709803564</v>
      </c>
      <c r="AA31" s="1">
        <f t="shared" si="20"/>
        <v>-2.3595023438823208</v>
      </c>
      <c r="AB31" s="1"/>
      <c r="AC31" s="1"/>
    </row>
    <row r="32" spans="1:29" x14ac:dyDescent="0.3">
      <c r="A32" s="1">
        <v>20</v>
      </c>
      <c r="B32" s="1">
        <v>35</v>
      </c>
      <c r="C32" s="1">
        <v>8</v>
      </c>
      <c r="D32" s="1">
        <v>29</v>
      </c>
      <c r="E32" s="1">
        <f t="shared" si="10"/>
        <v>0.50614548307835561</v>
      </c>
      <c r="F32" s="1">
        <v>0.3</v>
      </c>
      <c r="G32" s="1">
        <v>0</v>
      </c>
      <c r="H32" s="1">
        <f t="shared" si="0"/>
        <v>-4.8481630332824766E-2</v>
      </c>
      <c r="I32" s="1">
        <f t="shared" si="1"/>
        <v>-17.492394142787916</v>
      </c>
      <c r="J32" s="1">
        <f t="shared" si="2"/>
        <v>34.958874857830722</v>
      </c>
      <c r="K32" s="1">
        <f t="shared" si="11"/>
        <v>-0.50037062731352899</v>
      </c>
      <c r="L32" s="1">
        <f t="shared" si="12"/>
        <v>-0.15011118819405869</v>
      </c>
      <c r="M32" s="1">
        <f t="shared" si="13"/>
        <v>9.6961924049267409</v>
      </c>
      <c r="N32" s="1">
        <f t="shared" si="3"/>
        <v>-0.25461745730929103</v>
      </c>
      <c r="O32" s="1">
        <f t="shared" si="14"/>
        <v>0.27371559716958471</v>
      </c>
      <c r="P32" s="1">
        <f t="shared" si="15"/>
        <v>2.4634403745262622E-2</v>
      </c>
      <c r="Q32" s="1">
        <f t="shared" si="4"/>
        <v>17.492394142787916</v>
      </c>
      <c r="R32" s="1">
        <f t="shared" si="5"/>
        <v>-916.13907847882786</v>
      </c>
      <c r="S32" s="1">
        <f t="shared" si="21"/>
        <v>52.451269000618638</v>
      </c>
      <c r="T32" s="1">
        <f t="shared" si="6"/>
        <v>-368.63844297026458</v>
      </c>
      <c r="U32" s="1">
        <f t="shared" si="7"/>
        <v>34.958874857830722</v>
      </c>
      <c r="V32" s="1">
        <f t="shared" si="17"/>
        <v>-10.544917262624379</v>
      </c>
      <c r="W32" s="1">
        <f t="shared" si="18"/>
        <v>-3.1634751787873134</v>
      </c>
      <c r="X32" s="1">
        <f t="shared" si="8"/>
        <v>-892.82226321518931</v>
      </c>
      <c r="Y32" s="1">
        <f t="shared" si="9"/>
        <v>-0.84872485769763806</v>
      </c>
      <c r="Z32" s="1">
        <f t="shared" si="19"/>
        <v>-25.795223681701199</v>
      </c>
      <c r="AA32" s="1">
        <f t="shared" si="20"/>
        <v>-2.3215701313531079</v>
      </c>
      <c r="AB32" s="1"/>
      <c r="AC32" s="1"/>
    </row>
    <row r="33" spans="1:29" x14ac:dyDescent="0.3">
      <c r="A33" s="1">
        <v>20</v>
      </c>
      <c r="B33" s="1">
        <v>35</v>
      </c>
      <c r="C33" s="1">
        <v>8</v>
      </c>
      <c r="D33" s="1">
        <v>30</v>
      </c>
      <c r="E33" s="1">
        <f t="shared" si="10"/>
        <v>0.52359877559829882</v>
      </c>
      <c r="F33" s="1">
        <v>0.3</v>
      </c>
      <c r="G33" s="1">
        <v>0</v>
      </c>
      <c r="H33" s="1">
        <f t="shared" si="0"/>
        <v>-5.7174001080662958E-2</v>
      </c>
      <c r="I33" s="1">
        <f t="shared" si="1"/>
        <v>-17.320508075688775</v>
      </c>
      <c r="J33" s="1">
        <f t="shared" si="2"/>
        <v>34.942810419312295</v>
      </c>
      <c r="K33" s="1">
        <f t="shared" si="11"/>
        <v>-0.49568159709660975</v>
      </c>
      <c r="L33" s="1">
        <f t="shared" si="12"/>
        <v>-0.14870447912898291</v>
      </c>
      <c r="M33" s="1">
        <f t="shared" si="13"/>
        <v>9.9999999999999982</v>
      </c>
      <c r="N33" s="1">
        <f t="shared" si="3"/>
        <v>-0.29740895825796554</v>
      </c>
      <c r="O33" s="1">
        <f t="shared" si="14"/>
        <v>0.28196300567553945</v>
      </c>
      <c r="P33" s="1">
        <f t="shared" si="15"/>
        <v>2.537667051079855E-2</v>
      </c>
      <c r="Q33" s="1">
        <f t="shared" si="4"/>
        <v>17.320508075688775</v>
      </c>
      <c r="R33" s="1">
        <f t="shared" si="5"/>
        <v>-921</v>
      </c>
      <c r="S33" s="1">
        <f t="shared" si="21"/>
        <v>52.263318495001073</v>
      </c>
      <c r="T33" s="1">
        <f t="shared" si="6"/>
        <v>-384.06912034450045</v>
      </c>
      <c r="U33" s="1">
        <f t="shared" si="7"/>
        <v>34.942810419312295</v>
      </c>
      <c r="V33" s="1">
        <f t="shared" si="17"/>
        <v>-10.991363194193218</v>
      </c>
      <c r="W33" s="1">
        <f t="shared" si="18"/>
        <v>-3.2974089582579653</v>
      </c>
      <c r="X33" s="1">
        <f t="shared" si="8"/>
        <v>-875.31359811302855</v>
      </c>
      <c r="Y33" s="1">
        <f t="shared" si="9"/>
        <v>-0.9913631941932195</v>
      </c>
      <c r="Z33" s="1">
        <f t="shared" si="19"/>
        <v>-25.361727359742325</v>
      </c>
      <c r="AA33" s="1">
        <f t="shared" si="20"/>
        <v>-2.2825554623768092</v>
      </c>
      <c r="AB33" s="1"/>
      <c r="AC33" s="1"/>
    </row>
    <row r="34" spans="1:29" x14ac:dyDescent="0.3">
      <c r="A34" s="1">
        <v>20</v>
      </c>
      <c r="B34" s="1">
        <v>35</v>
      </c>
      <c r="C34" s="1">
        <v>8</v>
      </c>
      <c r="D34" s="1">
        <v>31</v>
      </c>
      <c r="E34" s="1">
        <f t="shared" si="10"/>
        <v>0.54105206811824214</v>
      </c>
      <c r="F34" s="1">
        <v>0.3</v>
      </c>
      <c r="G34" s="1">
        <v>0</v>
      </c>
      <c r="H34" s="1">
        <f t="shared" si="0"/>
        <v>-6.5783478502341286E-2</v>
      </c>
      <c r="I34" s="1">
        <f t="shared" si="1"/>
        <v>-17.143346014042248</v>
      </c>
      <c r="J34" s="1">
        <f t="shared" si="2"/>
        <v>34.9242966504466</v>
      </c>
      <c r="K34" s="1">
        <f t="shared" si="11"/>
        <v>-0.49087161827847503</v>
      </c>
      <c r="L34" s="1">
        <f t="shared" si="12"/>
        <v>-0.14726148548354251</v>
      </c>
      <c r="M34" s="1">
        <f t="shared" si="13"/>
        <v>10.300761498201084</v>
      </c>
      <c r="N34" s="1">
        <f t="shared" si="3"/>
        <v>-0.33881355596843238</v>
      </c>
      <c r="O34" s="1">
        <f t="shared" si="14"/>
        <v>0.29018329677824961</v>
      </c>
      <c r="P34" s="1">
        <f t="shared" si="15"/>
        <v>2.6116496710042465E-2</v>
      </c>
      <c r="Q34" s="1">
        <f t="shared" si="4"/>
        <v>17.143346014042248</v>
      </c>
      <c r="R34" s="1">
        <f t="shared" si="5"/>
        <v>-925.81218397121734</v>
      </c>
      <c r="S34" s="1">
        <f t="shared" si="21"/>
        <v>52.067642664488844</v>
      </c>
      <c r="T34" s="1">
        <f t="shared" si="6"/>
        <v>-399.18960074812077</v>
      </c>
      <c r="U34" s="1">
        <f t="shared" si="7"/>
        <v>34.924296650446593</v>
      </c>
      <c r="V34" s="1">
        <f t="shared" si="17"/>
        <v>-11.430140018095859</v>
      </c>
      <c r="W34" s="1">
        <f t="shared" si="18"/>
        <v>-3.4290420054287574</v>
      </c>
      <c r="X34" s="1">
        <f t="shared" si="8"/>
        <v>-857.28056010100022</v>
      </c>
      <c r="Y34" s="1">
        <f t="shared" si="9"/>
        <v>-1.1293785198947752</v>
      </c>
      <c r="Z34" s="1">
        <f t="shared" si="19"/>
        <v>-24.916450671189104</v>
      </c>
      <c r="AA34" s="1">
        <f t="shared" si="20"/>
        <v>-2.242480560407019</v>
      </c>
      <c r="AB34" s="1"/>
      <c r="AC34" s="1"/>
    </row>
    <row r="35" spans="1:29" x14ac:dyDescent="0.3">
      <c r="A35" s="1">
        <v>20</v>
      </c>
      <c r="B35" s="1">
        <v>35</v>
      </c>
      <c r="C35" s="1">
        <v>8</v>
      </c>
      <c r="D35" s="1">
        <v>32</v>
      </c>
      <c r="E35" s="1">
        <f t="shared" si="10"/>
        <v>0.55850536063818546</v>
      </c>
      <c r="F35" s="1">
        <v>0.3</v>
      </c>
      <c r="G35" s="1">
        <v>0</v>
      </c>
      <c r="H35" s="1">
        <f t="shared" si="0"/>
        <v>-7.4307944684069857E-2</v>
      </c>
      <c r="I35" s="1">
        <f t="shared" si="1"/>
        <v>-16.960961923128519</v>
      </c>
      <c r="J35" s="1">
        <f t="shared" si="2"/>
        <v>34.903415218463095</v>
      </c>
      <c r="K35" s="1">
        <f t="shared" si="11"/>
        <v>-0.48593989490623152</v>
      </c>
      <c r="L35" s="1">
        <f t="shared" si="12"/>
        <v>-0.14578196847186944</v>
      </c>
      <c r="M35" s="1">
        <f t="shared" si="13"/>
        <v>10.598385284664097</v>
      </c>
      <c r="N35" s="1">
        <f t="shared" si="3"/>
        <v>-0.37879772164667086</v>
      </c>
      <c r="O35" s="1">
        <f t="shared" si="14"/>
        <v>0.298375167427956</v>
      </c>
      <c r="P35" s="1">
        <f t="shared" si="15"/>
        <v>2.6853765068516038E-2</v>
      </c>
      <c r="Q35" s="1">
        <f t="shared" si="4"/>
        <v>16.960961923128519</v>
      </c>
      <c r="R35" s="1">
        <f t="shared" si="5"/>
        <v>-930.57416455462555</v>
      </c>
      <c r="S35" s="1">
        <f t="shared" si="21"/>
        <v>51.864377141591618</v>
      </c>
      <c r="T35" s="1">
        <f t="shared" si="6"/>
        <v>-413.99095611068549</v>
      </c>
      <c r="U35" s="1">
        <f t="shared" si="7"/>
        <v>34.903415218463095</v>
      </c>
      <c r="V35" s="1">
        <f t="shared" si="17"/>
        <v>-11.86104435681967</v>
      </c>
      <c r="W35" s="1">
        <f t="shared" si="18"/>
        <v>-3.5583133070459012</v>
      </c>
      <c r="X35" s="1">
        <f t="shared" si="8"/>
        <v>-838.74889017055966</v>
      </c>
      <c r="Y35" s="1">
        <f t="shared" si="9"/>
        <v>-1.2626590721555733</v>
      </c>
      <c r="Z35" s="1">
        <f t="shared" si="19"/>
        <v>-24.459650727282892</v>
      </c>
      <c r="AA35" s="1">
        <f t="shared" si="20"/>
        <v>-2.2013685654554602</v>
      </c>
      <c r="AB35" s="1"/>
      <c r="AC35" s="1"/>
    </row>
    <row r="36" spans="1:29" x14ac:dyDescent="0.3">
      <c r="A36" s="1">
        <v>20</v>
      </c>
      <c r="B36" s="1">
        <v>35</v>
      </c>
      <c r="C36" s="1">
        <v>8</v>
      </c>
      <c r="D36" s="1">
        <v>33</v>
      </c>
      <c r="E36" s="1">
        <f t="shared" si="10"/>
        <v>0.57595865315812877</v>
      </c>
      <c r="F36" s="1">
        <v>0.3</v>
      </c>
      <c r="G36" s="1">
        <v>0</v>
      </c>
      <c r="H36" s="1">
        <f t="shared" si="0"/>
        <v>-8.2745267930842817E-2</v>
      </c>
      <c r="I36" s="1">
        <f t="shared" si="1"/>
        <v>-16.773411358908483</v>
      </c>
      <c r="J36" s="1">
        <f t="shared" si="2"/>
        <v>34.880249709828178</v>
      </c>
      <c r="K36" s="1">
        <f t="shared" si="11"/>
        <v>-0.48088564441046</v>
      </c>
      <c r="L36" s="1">
        <f t="shared" si="12"/>
        <v>-0.14426569332313799</v>
      </c>
      <c r="M36" s="1">
        <f t="shared" si="13"/>
        <v>10.892780700300541</v>
      </c>
      <c r="N36" s="1">
        <f t="shared" si="3"/>
        <v>-0.41732901336065026</v>
      </c>
      <c r="O36" s="1">
        <f t="shared" si="14"/>
        <v>0.3065371738369958</v>
      </c>
      <c r="P36" s="1">
        <f t="shared" si="15"/>
        <v>2.758834564532962E-2</v>
      </c>
      <c r="Q36" s="1">
        <f t="shared" si="4"/>
        <v>16.773411358908483</v>
      </c>
      <c r="R36" s="1">
        <f t="shared" si="5"/>
        <v>-935.28449120480866</v>
      </c>
      <c r="S36" s="1">
        <f t="shared" si="21"/>
        <v>51.65366106873666</v>
      </c>
      <c r="T36" s="1">
        <f t="shared" si="6"/>
        <v>-428.46471151813233</v>
      </c>
      <c r="U36" s="1">
        <f t="shared" si="7"/>
        <v>34.880249709828178</v>
      </c>
      <c r="V36" s="1">
        <f t="shared" si="17"/>
        <v>-12.283877411502711</v>
      </c>
      <c r="W36" s="1">
        <f t="shared" si="18"/>
        <v>-3.6851632234508132</v>
      </c>
      <c r="X36" s="1">
        <f t="shared" si="8"/>
        <v>-819.74476810908618</v>
      </c>
      <c r="Y36" s="1">
        <f t="shared" si="9"/>
        <v>-1.3910967112021702</v>
      </c>
      <c r="Z36" s="1">
        <f t="shared" si="19"/>
        <v>-23.991595144493605</v>
      </c>
      <c r="AA36" s="1">
        <f t="shared" si="20"/>
        <v>-2.1592435630044244</v>
      </c>
      <c r="AB36" s="1"/>
      <c r="AC36" s="1"/>
    </row>
    <row r="37" spans="1:29" x14ac:dyDescent="0.3">
      <c r="A37" s="1">
        <v>20</v>
      </c>
      <c r="B37" s="1">
        <v>35</v>
      </c>
      <c r="C37" s="1">
        <v>8</v>
      </c>
      <c r="D37" s="1">
        <v>34</v>
      </c>
      <c r="E37" s="1">
        <f t="shared" si="10"/>
        <v>0.59341194567807209</v>
      </c>
      <c r="F37" s="1">
        <v>0.3</v>
      </c>
      <c r="G37" s="1">
        <v>0</v>
      </c>
      <c r="H37" s="1">
        <f t="shared" si="0"/>
        <v>-9.1093303036484261E-2</v>
      </c>
      <c r="I37" s="1">
        <f t="shared" si="1"/>
        <v>-16.580751451100831</v>
      </c>
      <c r="J37" s="1">
        <f t="shared" si="2"/>
        <v>34.854885565639449</v>
      </c>
      <c r="K37" s="1">
        <f t="shared" si="11"/>
        <v>-0.47570810180614748</v>
      </c>
      <c r="L37" s="1">
        <f t="shared" si="12"/>
        <v>-0.14271243054184424</v>
      </c>
      <c r="M37" s="1">
        <f t="shared" si="13"/>
        <v>11.183858069414939</v>
      </c>
      <c r="N37" s="1">
        <f t="shared" si="3"/>
        <v>-0.45437612358646978</v>
      </c>
      <c r="O37" s="1">
        <f t="shared" si="14"/>
        <v>0.31466772844521224</v>
      </c>
      <c r="P37" s="1">
        <f t="shared" si="15"/>
        <v>2.8320095560069099E-2</v>
      </c>
      <c r="Q37" s="1">
        <f t="shared" si="4"/>
        <v>16.580751451100831</v>
      </c>
      <c r="R37" s="1">
        <f t="shared" si="5"/>
        <v>-939.94172911063902</v>
      </c>
      <c r="S37" s="1">
        <f t="shared" si="21"/>
        <v>51.43563701674028</v>
      </c>
      <c r="T37" s="1">
        <f t="shared" si="6"/>
        <v>-442.60285249636183</v>
      </c>
      <c r="U37" s="1">
        <f t="shared" si="7"/>
        <v>34.854885565639449</v>
      </c>
      <c r="V37" s="1">
        <f t="shared" si="17"/>
        <v>-12.698445148036503</v>
      </c>
      <c r="W37" s="1">
        <f t="shared" si="18"/>
        <v>-3.809533544410951</v>
      </c>
      <c r="X37" s="1">
        <f t="shared" si="8"/>
        <v>-800.29476942104054</v>
      </c>
      <c r="Y37" s="1">
        <f t="shared" si="9"/>
        <v>-1.5145870786215649</v>
      </c>
      <c r="Z37" s="1">
        <f t="shared" si="19"/>
        <v>-23.51256235851039</v>
      </c>
      <c r="AA37" s="1">
        <f t="shared" si="20"/>
        <v>-2.1161306122659349</v>
      </c>
      <c r="AB37" s="1"/>
      <c r="AC37" s="1"/>
    </row>
    <row r="38" spans="1:29" x14ac:dyDescent="0.3">
      <c r="A38" s="1">
        <v>20</v>
      </c>
      <c r="B38" s="1">
        <v>35</v>
      </c>
      <c r="C38" s="1">
        <v>8</v>
      </c>
      <c r="D38" s="1">
        <v>35</v>
      </c>
      <c r="E38" s="1">
        <f t="shared" si="10"/>
        <v>0.6108652381980153</v>
      </c>
      <c r="F38" s="1">
        <v>0.3</v>
      </c>
      <c r="G38" s="1">
        <v>0</v>
      </c>
      <c r="H38" s="1">
        <f t="shared" si="0"/>
        <v>-9.93498916282122E-2</v>
      </c>
      <c r="I38" s="1">
        <f t="shared" si="1"/>
        <v>-16.383040885779835</v>
      </c>
      <c r="J38" s="1">
        <f t="shared" si="2"/>
        <v>34.827410014203878</v>
      </c>
      <c r="K38" s="1">
        <f t="shared" si="11"/>
        <v>-0.4704065240308779</v>
      </c>
      <c r="L38" s="1">
        <f t="shared" si="12"/>
        <v>-0.14112195720926338</v>
      </c>
      <c r="M38" s="1">
        <f t="shared" si="13"/>
        <v>11.471528727020921</v>
      </c>
      <c r="N38" s="1">
        <f t="shared" si="3"/>
        <v>-0.48990892846537487</v>
      </c>
      <c r="O38" s="1">
        <f t="shared" si="14"/>
        <v>0.32276509698267308</v>
      </c>
      <c r="P38" s="1">
        <f t="shared" si="15"/>
        <v>2.9048858728440576E-2</v>
      </c>
      <c r="Q38" s="1">
        <f t="shared" si="4"/>
        <v>16.383040885779835</v>
      </c>
      <c r="R38" s="1">
        <f t="shared" si="5"/>
        <v>-944.54445963233479</v>
      </c>
      <c r="S38" s="1">
        <f t="shared" si="21"/>
        <v>51.210450899983712</v>
      </c>
      <c r="T38" s="1">
        <f t="shared" si="6"/>
        <v>-456.39783153661881</v>
      </c>
      <c r="U38" s="1">
        <f t="shared" si="7"/>
        <v>34.827410014203878</v>
      </c>
      <c r="V38" s="1">
        <f t="shared" si="17"/>
        <v>-13.10455848857217</v>
      </c>
      <c r="W38" s="1">
        <f t="shared" si="18"/>
        <v>-3.9313675465716509</v>
      </c>
      <c r="X38" s="1">
        <f t="shared" si="8"/>
        <v>-780.42582153323974</v>
      </c>
      <c r="Y38" s="1">
        <f t="shared" si="9"/>
        <v>-1.6330297615512492</v>
      </c>
      <c r="Z38" s="1">
        <f t="shared" si="19"/>
        <v>-23.022841929102782</v>
      </c>
      <c r="AA38" s="1">
        <f t="shared" si="20"/>
        <v>-2.0720557736192502</v>
      </c>
      <c r="AB38" s="1"/>
      <c r="AC38" s="1"/>
    </row>
    <row r="39" spans="1:29" x14ac:dyDescent="0.3">
      <c r="A39" s="1">
        <v>20</v>
      </c>
      <c r="B39" s="1">
        <v>35</v>
      </c>
      <c r="C39" s="1">
        <v>8</v>
      </c>
      <c r="D39" s="1">
        <v>36</v>
      </c>
      <c r="E39" s="1">
        <f t="shared" si="10"/>
        <v>0.62831853071795862</v>
      </c>
      <c r="F39" s="1">
        <v>0.3</v>
      </c>
      <c r="G39" s="1">
        <v>0</v>
      </c>
      <c r="H39" s="1">
        <f t="shared" si="0"/>
        <v>-0.10751286258811586</v>
      </c>
      <c r="I39" s="1">
        <f t="shared" si="1"/>
        <v>-16.180339887498949</v>
      </c>
      <c r="J39" s="1">
        <f t="shared" si="2"/>
        <v>34.797912000701722</v>
      </c>
      <c r="K39" s="1">
        <f t="shared" si="11"/>
        <v>-0.46498019442007504</v>
      </c>
      <c r="L39" s="1">
        <f t="shared" si="12"/>
        <v>-0.13949405832602252</v>
      </c>
      <c r="M39" s="1">
        <f t="shared" si="13"/>
        <v>11.755705045849464</v>
      </c>
      <c r="N39" s="1">
        <f t="shared" si="3"/>
        <v>-0.52389853872106218</v>
      </c>
      <c r="O39" s="1">
        <f t="shared" si="14"/>
        <v>0.33082739565599228</v>
      </c>
      <c r="P39" s="1">
        <f t="shared" si="15"/>
        <v>2.9774465609039305E-2</v>
      </c>
      <c r="Q39" s="1">
        <f t="shared" si="4"/>
        <v>16.180339887498949</v>
      </c>
      <c r="R39" s="1">
        <f t="shared" si="5"/>
        <v>-949.09128073359147</v>
      </c>
      <c r="S39" s="1">
        <f t="shared" si="21"/>
        <v>50.978251888200674</v>
      </c>
      <c r="T39" s="1">
        <f t="shared" si="6"/>
        <v>-469.84257385071396</v>
      </c>
      <c r="U39" s="1">
        <f t="shared" si="7"/>
        <v>34.797912000701729</v>
      </c>
      <c r="V39" s="1">
        <f t="shared" si="17"/>
        <v>-13.502033508253001</v>
      </c>
      <c r="W39" s="1">
        <f t="shared" si="18"/>
        <v>-4.0506100524758999</v>
      </c>
      <c r="X39" s="1">
        <f t="shared" si="8"/>
        <v>-760.1651593462193</v>
      </c>
      <c r="Y39" s="1">
        <f t="shared" si="9"/>
        <v>-1.7463284624035378</v>
      </c>
      <c r="Z39" s="1">
        <f t="shared" si="19"/>
        <v>-22.522734833808506</v>
      </c>
      <c r="AA39" s="1">
        <f t="shared" si="20"/>
        <v>-2.0270461350427653</v>
      </c>
      <c r="AB39" s="1"/>
      <c r="AC39" s="1"/>
    </row>
    <row r="40" spans="1:29" x14ac:dyDescent="0.3">
      <c r="A40" s="1">
        <v>20</v>
      </c>
      <c r="B40" s="1">
        <v>35</v>
      </c>
      <c r="C40" s="1">
        <v>8</v>
      </c>
      <c r="D40" s="1">
        <v>37</v>
      </c>
      <c r="E40" s="1">
        <f t="shared" si="10"/>
        <v>0.64577182323790194</v>
      </c>
      <c r="F40" s="1">
        <v>0.3</v>
      </c>
      <c r="G40" s="1">
        <v>0</v>
      </c>
      <c r="H40" s="1">
        <f t="shared" si="0"/>
        <v>-0.11558003255392706</v>
      </c>
      <c r="I40" s="1">
        <f t="shared" si="1"/>
        <v>-15.972710200945857</v>
      </c>
      <c r="J40" s="1">
        <f t="shared" si="2"/>
        <v>34.76648211384142</v>
      </c>
      <c r="K40" s="1">
        <f t="shared" si="11"/>
        <v>-0.45942842731812417</v>
      </c>
      <c r="L40" s="1">
        <f t="shared" si="12"/>
        <v>-0.13782852819543726</v>
      </c>
      <c r="M40" s="1">
        <f t="shared" si="13"/>
        <v>12.036300463040966</v>
      </c>
      <c r="N40" s="1">
        <f t="shared" si="3"/>
        <v>-0.55631735217549816</v>
      </c>
      <c r="O40" s="1">
        <f t="shared" si="14"/>
        <v>0.33885258848639715</v>
      </c>
      <c r="P40" s="1">
        <f t="shared" si="15"/>
        <v>3.0496732963775742E-2</v>
      </c>
      <c r="Q40" s="1">
        <f t="shared" si="4"/>
        <v>15.972710200945857</v>
      </c>
      <c r="R40" s="1">
        <f t="shared" si="5"/>
        <v>-953.58080740865546</v>
      </c>
      <c r="S40" s="1">
        <f t="shared" si="21"/>
        <v>50.739192314787275</v>
      </c>
      <c r="T40" s="1">
        <f t="shared" si="6"/>
        <v>-482.93048234523184</v>
      </c>
      <c r="U40" s="1">
        <f t="shared" si="7"/>
        <v>34.76648211384142</v>
      </c>
      <c r="V40" s="1">
        <f t="shared" si="17"/>
        <v>-13.890691636959293</v>
      </c>
      <c r="W40" s="1">
        <f t="shared" si="18"/>
        <v>-4.1672074910877877</v>
      </c>
      <c r="X40" s="1">
        <f t="shared" si="8"/>
        <v>-739.54028019659165</v>
      </c>
      <c r="Y40" s="1">
        <f t="shared" si="9"/>
        <v>-1.8543911739183265</v>
      </c>
      <c r="Z40" s="1">
        <f t="shared" si="19"/>
        <v>-22.012553748229394</v>
      </c>
      <c r="AA40" s="1">
        <f t="shared" si="20"/>
        <v>-1.9811298373406454</v>
      </c>
      <c r="AB40" s="1"/>
      <c r="AC40" s="1"/>
    </row>
    <row r="41" spans="1:29" x14ac:dyDescent="0.3">
      <c r="A41" s="1">
        <v>20</v>
      </c>
      <c r="B41" s="1">
        <v>35</v>
      </c>
      <c r="C41" s="1">
        <v>8</v>
      </c>
      <c r="D41" s="1">
        <v>38</v>
      </c>
      <c r="E41" s="1">
        <f t="shared" si="10"/>
        <v>0.66322511575784526</v>
      </c>
      <c r="F41" s="1">
        <v>0.3</v>
      </c>
      <c r="G41" s="1">
        <v>0</v>
      </c>
      <c r="H41" s="1">
        <f t="shared" si="0"/>
        <v>-0.1235492065014433</v>
      </c>
      <c r="I41" s="1">
        <f t="shared" si="1"/>
        <v>-15.760215072134438</v>
      </c>
      <c r="J41" s="1">
        <f t="shared" si="2"/>
        <v>34.73321250941445</v>
      </c>
      <c r="K41" s="1">
        <f t="shared" si="11"/>
        <v>-0.45375057282313364</v>
      </c>
      <c r="L41" s="1">
        <f t="shared" si="12"/>
        <v>-0.13612517184694009</v>
      </c>
      <c r="M41" s="1">
        <f t="shared" si="13"/>
        <v>12.313229506513165</v>
      </c>
      <c r="N41" s="1">
        <f t="shared" si="3"/>
        <v>-0.58713910778939715</v>
      </c>
      <c r="O41" s="1">
        <f t="shared" si="14"/>
        <v>0.34683848482951496</v>
      </c>
      <c r="P41" s="1">
        <f t="shared" si="15"/>
        <v>3.1215463634656344E-2</v>
      </c>
      <c r="Q41" s="1">
        <f t="shared" si="4"/>
        <v>15.760215072134438</v>
      </c>
      <c r="R41" s="1">
        <f t="shared" si="5"/>
        <v>-958.01167210421067</v>
      </c>
      <c r="S41" s="1">
        <f t="shared" si="21"/>
        <v>50.493427581548886</v>
      </c>
      <c r="T41" s="1">
        <f t="shared" si="6"/>
        <v>-495.65544180503798</v>
      </c>
      <c r="U41" s="1">
        <f t="shared" si="7"/>
        <v>34.73321250941445</v>
      </c>
      <c r="V41" s="1">
        <f t="shared" si="17"/>
        <v>-14.270359865811157</v>
      </c>
      <c r="W41" s="1">
        <f t="shared" si="18"/>
        <v>-4.2811079597433466</v>
      </c>
      <c r="X41" s="1">
        <f t="shared" si="8"/>
        <v>-718.57889829829355</v>
      </c>
      <c r="Y41" s="1">
        <f t="shared" si="9"/>
        <v>-1.9571303592979916</v>
      </c>
      <c r="Z41" s="1">
        <f t="shared" si="19"/>
        <v>-21.49262331053999</v>
      </c>
      <c r="AA41" s="1">
        <f t="shared" si="20"/>
        <v>-1.9343360979485991</v>
      </c>
      <c r="AB41" s="1"/>
      <c r="AC41" s="1"/>
    </row>
    <row r="42" spans="1:29" x14ac:dyDescent="0.3">
      <c r="A42" s="1">
        <v>20</v>
      </c>
      <c r="B42" s="1">
        <v>35</v>
      </c>
      <c r="C42" s="1">
        <v>8</v>
      </c>
      <c r="D42" s="1">
        <v>39</v>
      </c>
      <c r="E42" s="1">
        <f t="shared" si="10"/>
        <v>0.68067840827778847</v>
      </c>
      <c r="F42" s="1">
        <v>0.3</v>
      </c>
      <c r="G42" s="1">
        <v>0</v>
      </c>
      <c r="H42" s="1">
        <f t="shared" si="0"/>
        <v>-0.13141817841090364</v>
      </c>
      <c r="I42" s="1">
        <f t="shared" si="1"/>
        <v>-15.542919229139418</v>
      </c>
      <c r="J42" s="1">
        <f t="shared" si="2"/>
        <v>34.698196830663981</v>
      </c>
      <c r="K42" s="1">
        <f t="shared" si="11"/>
        <v>-0.44794602166195591</v>
      </c>
      <c r="L42" s="1">
        <f t="shared" si="12"/>
        <v>-0.13438380649858678</v>
      </c>
      <c r="M42" s="1">
        <f t="shared" si="13"/>
        <v>12.586407820996747</v>
      </c>
      <c r="N42" s="1">
        <f t="shared" si="3"/>
        <v>-0.61633894114043197</v>
      </c>
      <c r="O42" s="1">
        <f t="shared" si="14"/>
        <v>0.35478273710864699</v>
      </c>
      <c r="P42" s="1">
        <f t="shared" si="15"/>
        <v>3.1930446339778228E-2</v>
      </c>
      <c r="Q42" s="1">
        <f t="shared" si="4"/>
        <v>15.542919229139418</v>
      </c>
      <c r="R42" s="1">
        <f t="shared" si="5"/>
        <v>-962.38252513594796</v>
      </c>
      <c r="S42" s="1">
        <f t="shared" si="21"/>
        <v>50.241116059803403</v>
      </c>
      <c r="T42" s="1">
        <f t="shared" si="6"/>
        <v>-508.01182227759955</v>
      </c>
      <c r="U42" s="1">
        <f t="shared" si="7"/>
        <v>34.698196830663989</v>
      </c>
      <c r="V42" s="1">
        <f t="shared" si="17"/>
        <v>-14.64087095813152</v>
      </c>
      <c r="W42" s="1">
        <f t="shared" si="18"/>
        <v>-4.3922612874394558</v>
      </c>
      <c r="X42" s="1">
        <f t="shared" si="8"/>
        <v>-697.30889873368687</v>
      </c>
      <c r="Y42" s="1">
        <f t="shared" si="9"/>
        <v>-2.054463137134773</v>
      </c>
      <c r="Z42" s="1">
        <f t="shared" si="19"/>
        <v>-20.963280367638511</v>
      </c>
      <c r="AA42" s="1">
        <f t="shared" si="20"/>
        <v>-1.886695233087466</v>
      </c>
      <c r="AB42" s="1"/>
      <c r="AC42" s="1"/>
    </row>
    <row r="43" spans="1:29" x14ac:dyDescent="0.3">
      <c r="A43" s="1">
        <v>20</v>
      </c>
      <c r="B43" s="1">
        <v>35</v>
      </c>
      <c r="C43" s="1">
        <v>8</v>
      </c>
      <c r="D43" s="1">
        <v>40</v>
      </c>
      <c r="E43" s="1">
        <f t="shared" si="10"/>
        <v>0.69813170079773179</v>
      </c>
      <c r="F43" s="1">
        <v>0.3</v>
      </c>
      <c r="G43" s="1">
        <v>0</v>
      </c>
      <c r="H43" s="1">
        <f t="shared" si="0"/>
        <v>-0.13918473201955442</v>
      </c>
      <c r="I43" s="1">
        <f t="shared" si="1"/>
        <v>-15.32088886237956</v>
      </c>
      <c r="J43" s="1">
        <f t="shared" si="2"/>
        <v>34.661530125386541</v>
      </c>
      <c r="K43" s="1">
        <f t="shared" si="11"/>
        <v>-0.44201421019086368</v>
      </c>
      <c r="L43" s="1">
        <f t="shared" si="12"/>
        <v>-0.13260426305725909</v>
      </c>
      <c r="M43" s="1">
        <f t="shared" si="13"/>
        <v>12.855752193730785</v>
      </c>
      <c r="N43" s="1">
        <f t="shared" si="3"/>
        <v>-0.6438934412383398</v>
      </c>
      <c r="O43" s="1">
        <f t="shared" si="14"/>
        <v>0.36268283879503288</v>
      </c>
      <c r="P43" s="1">
        <f t="shared" si="15"/>
        <v>3.2641455491552958E-2</v>
      </c>
      <c r="Q43" s="1">
        <f t="shared" si="4"/>
        <v>15.32088886237956</v>
      </c>
      <c r="R43" s="1">
        <f t="shared" si="5"/>
        <v>-966.69203509969259</v>
      </c>
      <c r="S43" s="1">
        <f t="shared" si="21"/>
        <v>49.982418987766103</v>
      </c>
      <c r="T43" s="1">
        <f t="shared" si="6"/>
        <v>-519.99448165090882</v>
      </c>
      <c r="U43" s="1">
        <f t="shared" si="7"/>
        <v>34.661530125386541</v>
      </c>
      <c r="V43" s="1">
        <f t="shared" si="17"/>
        <v>-15.002063664525252</v>
      </c>
      <c r="W43" s="1">
        <f t="shared" si="18"/>
        <v>-4.5006190993575759</v>
      </c>
      <c r="X43" s="1">
        <f t="shared" si="8"/>
        <v>-675.75829106859123</v>
      </c>
      <c r="Y43" s="1">
        <f t="shared" si="9"/>
        <v>-2.1463114707944673</v>
      </c>
      <c r="Z43" s="1">
        <f t="shared" si="19"/>
        <v>-20.424874200196768</v>
      </c>
      <c r="AA43" s="1">
        <f t="shared" si="20"/>
        <v>-1.8382386780177091</v>
      </c>
      <c r="AB43" s="1"/>
      <c r="AC43" s="1"/>
    </row>
    <row r="44" spans="1:29" x14ac:dyDescent="0.3">
      <c r="A44" s="1">
        <v>20</v>
      </c>
      <c r="B44" s="1">
        <v>35</v>
      </c>
      <c r="C44" s="1">
        <v>8</v>
      </c>
      <c r="D44" s="1">
        <v>41</v>
      </c>
      <c r="E44" s="1">
        <f t="shared" si="10"/>
        <v>0.71558499331767511</v>
      </c>
      <c r="F44" s="1">
        <v>0.3</v>
      </c>
      <c r="G44" s="1">
        <v>0</v>
      </c>
      <c r="H44" s="1">
        <f t="shared" si="0"/>
        <v>-0.14684664166254788</v>
      </c>
      <c r="I44" s="1">
        <f t="shared" si="1"/>
        <v>-15.094191604455441</v>
      </c>
      <c r="J44" s="1">
        <f t="shared" si="2"/>
        <v>34.623308759692158</v>
      </c>
      <c r="K44" s="1">
        <f t="shared" si="11"/>
        <v>-0.43595462551597119</v>
      </c>
      <c r="L44" s="1">
        <f t="shared" si="12"/>
        <v>-0.13078638765479136</v>
      </c>
      <c r="M44" s="1">
        <f t="shared" si="13"/>
        <v>13.121180579810146</v>
      </c>
      <c r="N44" s="1">
        <f t="shared" si="3"/>
        <v>-0.66978070856123884</v>
      </c>
      <c r="O44" s="1">
        <f t="shared" si="14"/>
        <v>0.37053612267025787</v>
      </c>
      <c r="P44" s="1">
        <f t="shared" si="15"/>
        <v>3.3348251040323205E-2</v>
      </c>
      <c r="Q44" s="1">
        <f t="shared" si="4"/>
        <v>15.094191604455441</v>
      </c>
      <c r="R44" s="1">
        <f t="shared" si="5"/>
        <v>-970.9388892769623</v>
      </c>
      <c r="S44" s="1">
        <f t="shared" si="21"/>
        <v>49.71750036414759</v>
      </c>
      <c r="T44" s="1">
        <f t="shared" si="6"/>
        <v>-531.59876741911364</v>
      </c>
      <c r="U44" s="1">
        <f t="shared" si="7"/>
        <v>34.623308759692151</v>
      </c>
      <c r="V44" s="1">
        <f t="shared" si="17"/>
        <v>-15.35378294168094</v>
      </c>
      <c r="W44" s="1">
        <f t="shared" si="18"/>
        <v>-4.606134882504282</v>
      </c>
      <c r="X44" s="1">
        <f t="shared" si="8"/>
        <v>-653.95516266850382</v>
      </c>
      <c r="Y44" s="1">
        <f t="shared" si="9"/>
        <v>-2.2326023618707946</v>
      </c>
      <c r="Z44" s="1">
        <f t="shared" si="19"/>
        <v>-19.877766723698638</v>
      </c>
      <c r="AA44" s="1">
        <f t="shared" si="20"/>
        <v>-1.7889990051328775</v>
      </c>
      <c r="AB44" s="1"/>
      <c r="AC44" s="1"/>
    </row>
    <row r="45" spans="1:29" x14ac:dyDescent="0.3">
      <c r="A45" s="1">
        <v>20</v>
      </c>
      <c r="B45" s="1">
        <v>35</v>
      </c>
      <c r="C45" s="1">
        <v>8</v>
      </c>
      <c r="D45" s="1">
        <v>42</v>
      </c>
      <c r="E45" s="1">
        <f t="shared" si="10"/>
        <v>0.73303828583761843</v>
      </c>
      <c r="F45" s="1">
        <v>0.3</v>
      </c>
      <c r="G45" s="1">
        <v>0</v>
      </c>
      <c r="H45" s="1">
        <f t="shared" si="0"/>
        <v>-0.15440167320420159</v>
      </c>
      <c r="I45" s="1">
        <f t="shared" si="1"/>
        <v>-14.862896509547884</v>
      </c>
      <c r="J45" s="1">
        <f t="shared" si="2"/>
        <v>34.583630328355717</v>
      </c>
      <c r="K45" s="1">
        <f t="shared" si="11"/>
        <v>-0.42976681072610062</v>
      </c>
      <c r="L45" s="1">
        <f t="shared" si="12"/>
        <v>-0.12893004321783019</v>
      </c>
      <c r="M45" s="1">
        <f t="shared" si="13"/>
        <v>13.382612127177165</v>
      </c>
      <c r="N45" s="1">
        <f t="shared" si="3"/>
        <v>-0.69398041418176881</v>
      </c>
      <c r="O45" s="1">
        <f t="shared" si="14"/>
        <v>0.37833975940749615</v>
      </c>
      <c r="P45" s="1">
        <f t="shared" si="15"/>
        <v>3.4050578346674652E-2</v>
      </c>
      <c r="Q45" s="1">
        <f t="shared" si="4"/>
        <v>14.862896509547884</v>
      </c>
      <c r="R45" s="1">
        <f t="shared" si="5"/>
        <v>-975.12179403483469</v>
      </c>
      <c r="S45" s="1">
        <f t="shared" si="21"/>
        <v>49.446526837903605</v>
      </c>
      <c r="T45" s="1">
        <f t="shared" si="6"/>
        <v>-542.820517631337</v>
      </c>
      <c r="U45" s="1">
        <f t="shared" si="7"/>
        <v>34.583630328355724</v>
      </c>
      <c r="V45" s="1">
        <f t="shared" si="17"/>
        <v>-15.69588017444973</v>
      </c>
      <c r="W45" s="1">
        <f t="shared" si="18"/>
        <v>-4.708764052334919</v>
      </c>
      <c r="X45" s="1">
        <f t="shared" si="8"/>
        <v>-631.9276317964501</v>
      </c>
      <c r="Y45" s="1">
        <f t="shared" si="9"/>
        <v>-2.3132680472725653</v>
      </c>
      <c r="Z45" s="1">
        <f t="shared" si="19"/>
        <v>-19.3223326623962</v>
      </c>
      <c r="AA45" s="1">
        <f t="shared" si="20"/>
        <v>-1.739009939615658</v>
      </c>
      <c r="AB45" s="1"/>
      <c r="AC45" s="1"/>
    </row>
    <row r="46" spans="1:29" x14ac:dyDescent="0.3">
      <c r="A46" s="1">
        <v>20</v>
      </c>
      <c r="B46" s="1">
        <v>35</v>
      </c>
      <c r="C46" s="1">
        <v>8</v>
      </c>
      <c r="D46" s="1">
        <v>43</v>
      </c>
      <c r="E46" s="1">
        <f t="shared" si="10"/>
        <v>0.75049157835756175</v>
      </c>
      <c r="F46" s="1">
        <v>0.3</v>
      </c>
      <c r="G46" s="1">
        <v>0</v>
      </c>
      <c r="H46" s="1">
        <f t="shared" si="0"/>
        <v>-0.16184758506150757</v>
      </c>
      <c r="I46" s="1">
        <f t="shared" si="1"/>
        <v>-14.627074032383408</v>
      </c>
      <c r="J46" s="1">
        <f t="shared" si="2"/>
        <v>34.542593561700379</v>
      </c>
      <c r="K46" s="1">
        <f t="shared" si="11"/>
        <v>-0.42345037022933324</v>
      </c>
      <c r="L46" s="1">
        <f t="shared" si="12"/>
        <v>-0.12703511106879997</v>
      </c>
      <c r="M46" s="1">
        <f t="shared" si="13"/>
        <v>13.63996720124997</v>
      </c>
      <c r="N46" s="1">
        <f t="shared" si="3"/>
        <v>-0.71647385983517897</v>
      </c>
      <c r="O46" s="1">
        <f t="shared" si="14"/>
        <v>0.38609075650967489</v>
      </c>
      <c r="P46" s="1">
        <f t="shared" si="15"/>
        <v>3.4748168085870737E-2</v>
      </c>
      <c r="Q46" s="1">
        <f t="shared" si="4"/>
        <v>14.627074032383408</v>
      </c>
      <c r="R46" s="1">
        <f t="shared" si="5"/>
        <v>-979.23947521999958</v>
      </c>
      <c r="S46" s="1">
        <f t="shared" si="21"/>
        <v>49.169667594083791</v>
      </c>
      <c r="T46" s="1">
        <f t="shared" si="6"/>
        <v>-553.65606102059917</v>
      </c>
      <c r="U46" s="1">
        <f t="shared" si="7"/>
        <v>34.542593561700386</v>
      </c>
      <c r="V46" s="1">
        <f t="shared" si="17"/>
        <v>-16.028213400700565</v>
      </c>
      <c r="W46" s="1">
        <f t="shared" si="18"/>
        <v>-4.8084640202101694</v>
      </c>
      <c r="X46" s="1">
        <f t="shared" si="8"/>
        <v>-609.7038005761558</v>
      </c>
      <c r="Y46" s="1">
        <f t="shared" si="9"/>
        <v>-2.3882461994505952</v>
      </c>
      <c r="Z46" s="1">
        <f t="shared" si="19"/>
        <v>-18.758959692963614</v>
      </c>
      <c r="AA46" s="1">
        <f t="shared" si="20"/>
        <v>-1.6883063723667253</v>
      </c>
      <c r="AB46" s="1"/>
      <c r="AC46" s="1"/>
    </row>
    <row r="47" spans="1:29" x14ac:dyDescent="0.3">
      <c r="A47" s="1">
        <v>20</v>
      </c>
      <c r="B47" s="1">
        <v>35</v>
      </c>
      <c r="C47" s="1">
        <v>8</v>
      </c>
      <c r="D47" s="1">
        <v>44</v>
      </c>
      <c r="E47" s="1">
        <f t="shared" si="10"/>
        <v>0.76794487087750496</v>
      </c>
      <c r="F47" s="1">
        <v>0.3</v>
      </c>
      <c r="G47" s="1">
        <v>0</v>
      </c>
      <c r="H47" s="1">
        <f t="shared" si="0"/>
        <v>-0.16918212932161289</v>
      </c>
      <c r="I47" s="1">
        <f t="shared" si="1"/>
        <v>-14.386796006773023</v>
      </c>
      <c r="J47" s="1">
        <f t="shared" si="2"/>
        <v>34.500298228962876</v>
      </c>
      <c r="K47" s="1">
        <f t="shared" si="11"/>
        <v>-0.4170049751829496</v>
      </c>
      <c r="L47" s="1">
        <f t="shared" si="12"/>
        <v>-0.12510149255488487</v>
      </c>
      <c r="M47" s="1">
        <f t="shared" si="13"/>
        <v>13.893167409179945</v>
      </c>
      <c r="N47" s="1">
        <f t="shared" si="3"/>
        <v>-0.73724403876421496</v>
      </c>
      <c r="O47" s="1">
        <f t="shared" si="14"/>
        <v>0.39378595764387109</v>
      </c>
      <c r="P47" s="1">
        <f t="shared" si="15"/>
        <v>3.5440736187948393E-2</v>
      </c>
      <c r="Q47" s="1">
        <f t="shared" si="4"/>
        <v>14.386796006773023</v>
      </c>
      <c r="R47" s="1">
        <f t="shared" si="5"/>
        <v>-983.29067854687912</v>
      </c>
      <c r="S47" s="1">
        <f t="shared" si="21"/>
        <v>48.887094235735908</v>
      </c>
      <c r="T47" s="1">
        <f t="shared" si="6"/>
        <v>-564.10221631125069</v>
      </c>
      <c r="U47" s="1">
        <f t="shared" si="7"/>
        <v>34.500298228962883</v>
      </c>
      <c r="V47" s="1">
        <f t="shared" si="17"/>
        <v>-16.350647538393996</v>
      </c>
      <c r="W47" s="1">
        <f t="shared" si="18"/>
        <v>-4.9051942615181989</v>
      </c>
      <c r="X47" s="1">
        <f t="shared" si="8"/>
        <v>-587.31170790745762</v>
      </c>
      <c r="Y47" s="1">
        <f t="shared" si="9"/>
        <v>-2.4574801292140513</v>
      </c>
      <c r="Z47" s="1">
        <f t="shared" si="19"/>
        <v>-18.188048554492351</v>
      </c>
      <c r="AA47" s="1">
        <f t="shared" si="20"/>
        <v>-1.6369243699043114</v>
      </c>
      <c r="AB47" s="1"/>
      <c r="AC47" s="1"/>
    </row>
    <row r="48" spans="1:29" x14ac:dyDescent="0.3">
      <c r="A48" s="1">
        <v>20</v>
      </c>
      <c r="B48" s="1">
        <v>35</v>
      </c>
      <c r="C48" s="1">
        <v>8</v>
      </c>
      <c r="D48" s="1">
        <v>45</v>
      </c>
      <c r="E48" s="1">
        <f t="shared" si="10"/>
        <v>0.78539816339744828</v>
      </c>
      <c r="F48" s="1">
        <v>0.3</v>
      </c>
      <c r="G48" s="1">
        <v>0</v>
      </c>
      <c r="H48" s="1">
        <f t="shared" si="0"/>
        <v>-0.17640305295480013</v>
      </c>
      <c r="I48" s="1">
        <f t="shared" si="1"/>
        <v>-14.142135623730951</v>
      </c>
      <c r="J48" s="1">
        <f t="shared" si="2"/>
        <v>34.456845038100852</v>
      </c>
      <c r="K48" s="1">
        <f t="shared" si="11"/>
        <v>-0.41043036900485824</v>
      </c>
      <c r="L48" s="1">
        <f t="shared" si="12"/>
        <v>-0.12312911070145746</v>
      </c>
      <c r="M48" s="1">
        <f t="shared" si="13"/>
        <v>14.142135623730949</v>
      </c>
      <c r="N48" s="1">
        <f t="shared" si="3"/>
        <v>-0.75627569715773346</v>
      </c>
      <c r="O48" s="1">
        <f t="shared" si="14"/>
        <v>0.40142204241225726</v>
      </c>
      <c r="P48" s="1">
        <f t="shared" si="15"/>
        <v>3.6127983817103151E-2</v>
      </c>
      <c r="Q48" s="1">
        <f t="shared" si="4"/>
        <v>14.142135623730951</v>
      </c>
      <c r="R48" s="1">
        <f t="shared" si="5"/>
        <v>-987.27416997969522</v>
      </c>
      <c r="S48" s="1">
        <f t="shared" si="21"/>
        <v>48.598980661831803</v>
      </c>
      <c r="T48" s="1">
        <f t="shared" si="6"/>
        <v>-574.15629070485545</v>
      </c>
      <c r="U48" s="1">
        <f t="shared" si="7"/>
        <v>34.456845038100852</v>
      </c>
      <c r="V48" s="1">
        <f t="shared" si="17"/>
        <v>-16.66305461425673</v>
      </c>
      <c r="W48" s="1">
        <f t="shared" si="18"/>
        <v>-4.9989163842770186</v>
      </c>
      <c r="X48" s="1">
        <f t="shared" si="8"/>
        <v>-564.77928242409632</v>
      </c>
      <c r="Y48" s="1">
        <f t="shared" si="9"/>
        <v>-2.5209189905257805</v>
      </c>
      <c r="Z48" s="1">
        <f t="shared" si="19"/>
        <v>-17.61001312135188</v>
      </c>
      <c r="AA48" s="1">
        <f t="shared" si="20"/>
        <v>-1.5849011809216691</v>
      </c>
      <c r="AB48" s="1"/>
      <c r="AC48" s="1"/>
    </row>
    <row r="49" spans="1:29" x14ac:dyDescent="0.3">
      <c r="A49" s="1">
        <v>20</v>
      </c>
      <c r="B49" s="1">
        <v>35</v>
      </c>
      <c r="C49" s="1">
        <v>8</v>
      </c>
      <c r="D49" s="1">
        <v>46</v>
      </c>
      <c r="E49" s="1">
        <f t="shared" si="10"/>
        <v>0.8028514559173916</v>
      </c>
      <c r="F49" s="1">
        <v>0.3</v>
      </c>
      <c r="G49" s="1">
        <v>0</v>
      </c>
      <c r="H49" s="1">
        <f t="shared" si="0"/>
        <v>-0.18350809912427427</v>
      </c>
      <c r="I49" s="1">
        <f t="shared" si="1"/>
        <v>-13.893167409179945</v>
      </c>
      <c r="J49" s="1">
        <f t="shared" si="2"/>
        <v>34.412335532013344</v>
      </c>
      <c r="K49" s="1">
        <f t="shared" si="11"/>
        <v>-0.40372637295295793</v>
      </c>
      <c r="L49" s="1">
        <f t="shared" si="12"/>
        <v>-0.12111791188588737</v>
      </c>
      <c r="M49" s="1">
        <f t="shared" si="13"/>
        <v>14.386796006773022</v>
      </c>
      <c r="N49" s="1">
        <f t="shared" si="3"/>
        <v>-0.77355539598147238</v>
      </c>
      <c r="O49" s="1">
        <f t="shared" si="14"/>
        <v>0.40899552660068411</v>
      </c>
      <c r="P49" s="1">
        <f t="shared" si="15"/>
        <v>3.6809597394061568E-2</v>
      </c>
      <c r="Q49" s="1">
        <f t="shared" si="4"/>
        <v>13.893167409179945</v>
      </c>
      <c r="R49" s="1">
        <f t="shared" si="5"/>
        <v>-991.1887361083684</v>
      </c>
      <c r="S49" s="1">
        <f t="shared" si="21"/>
        <v>48.305502941193289</v>
      </c>
      <c r="T49" s="1">
        <f t="shared" si="6"/>
        <v>-583.81607754608251</v>
      </c>
      <c r="U49" s="1">
        <f t="shared" si="7"/>
        <v>34.412335532013344</v>
      </c>
      <c r="V49" s="1">
        <f t="shared" si="17"/>
        <v>-16.965313993377929</v>
      </c>
      <c r="W49" s="1">
        <f t="shared" si="18"/>
        <v>-5.089594198013379</v>
      </c>
      <c r="X49" s="1">
        <f t="shared" si="8"/>
        <v>-542.13429558723669</v>
      </c>
      <c r="Y49" s="1">
        <f t="shared" si="9"/>
        <v>-2.5785179866049077</v>
      </c>
      <c r="Z49" s="1">
        <f t="shared" si="19"/>
        <v>-17.025280435340562</v>
      </c>
      <c r="AA49" s="1">
        <f t="shared" si="20"/>
        <v>-1.5322752391806505</v>
      </c>
      <c r="AB49" s="1"/>
      <c r="AC49" s="1"/>
    </row>
    <row r="50" spans="1:29" x14ac:dyDescent="0.3">
      <c r="A50" s="1">
        <v>20</v>
      </c>
      <c r="B50" s="1">
        <v>35</v>
      </c>
      <c r="C50" s="1">
        <v>8</v>
      </c>
      <c r="D50" s="1">
        <v>47</v>
      </c>
      <c r="E50" s="1">
        <f t="shared" si="10"/>
        <v>0.82030474843733492</v>
      </c>
      <c r="F50" s="1">
        <v>0.3</v>
      </c>
      <c r="G50" s="1">
        <v>0</v>
      </c>
      <c r="H50" s="1">
        <f t="shared" si="0"/>
        <v>-0.19049500859381036</v>
      </c>
      <c r="I50" s="1">
        <f t="shared" si="1"/>
        <v>-13.63996720124997</v>
      </c>
      <c r="J50" s="1">
        <f t="shared" si="2"/>
        <v>34.366871981158098</v>
      </c>
      <c r="K50" s="1">
        <f t="shared" si="11"/>
        <v>-0.39689289175716042</v>
      </c>
      <c r="L50" s="1">
        <f t="shared" si="12"/>
        <v>-0.11906786752714812</v>
      </c>
      <c r="M50" s="1">
        <f t="shared" si="13"/>
        <v>14.627074032383408</v>
      </c>
      <c r="N50" s="1">
        <f t="shared" si="3"/>
        <v>-0.78907157298043107</v>
      </c>
      <c r="O50" s="1">
        <f t="shared" si="14"/>
        <v>0.41650276294646593</v>
      </c>
      <c r="P50" s="1">
        <f t="shared" si="15"/>
        <v>3.7485248665181929E-2</v>
      </c>
      <c r="Q50" s="1">
        <f t="shared" si="4"/>
        <v>13.63996720124997</v>
      </c>
      <c r="R50" s="1">
        <f t="shared" si="5"/>
        <v>-995.03318451813448</v>
      </c>
      <c r="S50" s="1">
        <f t="shared" si="21"/>
        <v>48.006839182408072</v>
      </c>
      <c r="T50" s="1">
        <f t="shared" si="6"/>
        <v>-593.07985317180771</v>
      </c>
      <c r="U50" s="1">
        <f t="shared" si="7"/>
        <v>34.366871981158098</v>
      </c>
      <c r="V50" s="1">
        <f t="shared" si="17"/>
        <v>-17.257312608984847</v>
      </c>
      <c r="W50" s="1">
        <f t="shared" si="18"/>
        <v>-5.1771937826954542</v>
      </c>
      <c r="X50" s="1">
        <f t="shared" si="8"/>
        <v>-519.40431501119019</v>
      </c>
      <c r="Y50" s="1">
        <f t="shared" si="9"/>
        <v>-2.6302385766014389</v>
      </c>
      <c r="Z50" s="1">
        <f t="shared" si="19"/>
        <v>-16.43429069347556</v>
      </c>
      <c r="AA50" s="1">
        <f t="shared" si="20"/>
        <v>-1.4790861624128004</v>
      </c>
      <c r="AB50" s="1"/>
      <c r="AC50" s="1"/>
    </row>
    <row r="51" spans="1:29" x14ac:dyDescent="0.3">
      <c r="A51" s="1">
        <v>20</v>
      </c>
      <c r="B51" s="1">
        <v>35</v>
      </c>
      <c r="C51" s="1">
        <v>8</v>
      </c>
      <c r="D51" s="1">
        <v>48</v>
      </c>
      <c r="E51" s="1">
        <f t="shared" si="10"/>
        <v>0.83775804095727824</v>
      </c>
      <c r="F51" s="1">
        <v>0.3</v>
      </c>
      <c r="G51" s="1">
        <v>0</v>
      </c>
      <c r="H51" s="1">
        <f t="shared" si="0"/>
        <v>-0.19736152123403677</v>
      </c>
      <c r="I51" s="1">
        <f t="shared" si="1"/>
        <v>-13.382612127177165</v>
      </c>
      <c r="J51" s="1">
        <f t="shared" si="2"/>
        <v>34.320557272562397</v>
      </c>
      <c r="K51" s="1">
        <f t="shared" si="11"/>
        <v>-0.38992991928705967</v>
      </c>
      <c r="L51" s="1">
        <f t="shared" si="12"/>
        <v>-0.11697897578611789</v>
      </c>
      <c r="M51" s="1">
        <f t="shared" si="13"/>
        <v>14.862896509547884</v>
      </c>
      <c r="N51" s="1">
        <f t="shared" si="3"/>
        <v>-0.802814604613035</v>
      </c>
      <c r="O51" s="1">
        <f t="shared" si="14"/>
        <v>0.42393994246709232</v>
      </c>
      <c r="P51" s="1">
        <f t="shared" si="15"/>
        <v>3.8154594822038305E-2</v>
      </c>
      <c r="Q51" s="1">
        <f t="shared" si="4"/>
        <v>13.382612127177165</v>
      </c>
      <c r="R51" s="1">
        <f t="shared" si="5"/>
        <v>-998.80634415276609</v>
      </c>
      <c r="S51" s="1">
        <f t="shared" si="21"/>
        <v>47.703169399739565</v>
      </c>
      <c r="T51" s="1">
        <f t="shared" si="6"/>
        <v>-601.94637294834342</v>
      </c>
      <c r="U51" s="1">
        <f t="shared" si="7"/>
        <v>34.320557272562397</v>
      </c>
      <c r="V51" s="1">
        <f t="shared" si="17"/>
        <v>-17.538945191591338</v>
      </c>
      <c r="W51" s="1">
        <f t="shared" si="18"/>
        <v>-5.2616835574774017</v>
      </c>
      <c r="X51" s="1">
        <f t="shared" si="8"/>
        <v>-496.61665812086983</v>
      </c>
      <c r="Y51" s="1">
        <f t="shared" si="9"/>
        <v>-2.6760486820434544</v>
      </c>
      <c r="Z51" s="1">
        <f t="shared" si="19"/>
        <v>-15.837497187722038</v>
      </c>
      <c r="AA51" s="1">
        <f t="shared" si="20"/>
        <v>-1.4253747468949833</v>
      </c>
      <c r="AB51" s="1"/>
      <c r="AC51" s="1"/>
    </row>
    <row r="52" spans="1:29" x14ac:dyDescent="0.3">
      <c r="A52" s="1">
        <v>20</v>
      </c>
      <c r="B52" s="1">
        <v>35</v>
      </c>
      <c r="C52" s="1">
        <v>8</v>
      </c>
      <c r="D52" s="1">
        <v>49</v>
      </c>
      <c r="E52" s="1">
        <f t="shared" si="10"/>
        <v>0.85521133347722145</v>
      </c>
      <c r="F52" s="1">
        <v>0.3</v>
      </c>
      <c r="G52" s="1">
        <v>0</v>
      </c>
      <c r="H52" s="1">
        <f t="shared" si="0"/>
        <v>-0.20410537762781239</v>
      </c>
      <c r="I52" s="1">
        <f t="shared" si="1"/>
        <v>-13.121180579810146</v>
      </c>
      <c r="J52" s="1">
        <f t="shared" si="2"/>
        <v>34.273494795238989</v>
      </c>
      <c r="K52" s="1">
        <f t="shared" si="11"/>
        <v>-0.38283754423645294</v>
      </c>
      <c r="L52" s="1">
        <f t="shared" si="12"/>
        <v>-0.11485126327093588</v>
      </c>
      <c r="M52" s="1">
        <f t="shared" si="13"/>
        <v>15.094191604455441</v>
      </c>
      <c r="N52" s="1">
        <f t="shared" si="3"/>
        <v>-0.81477686765777491</v>
      </c>
      <c r="O52" s="1">
        <f t="shared" si="14"/>
        <v>0.4313030963913872</v>
      </c>
      <c r="P52" s="1">
        <f t="shared" si="15"/>
        <v>3.8817278675224845E-2</v>
      </c>
      <c r="Q52" s="1">
        <f t="shared" si="4"/>
        <v>13.121180579810146</v>
      </c>
      <c r="R52" s="1">
        <f t="shared" si="5"/>
        <v>-1002.507065671287</v>
      </c>
      <c r="S52" s="1">
        <f t="shared" si="21"/>
        <v>47.394675375049133</v>
      </c>
      <c r="T52" s="1">
        <f t="shared" si="6"/>
        <v>-610.41486650347645</v>
      </c>
      <c r="U52" s="1">
        <f t="shared" si="7"/>
        <v>34.273494795238989</v>
      </c>
      <c r="V52" s="1">
        <f t="shared" si="17"/>
        <v>-17.810114496648023</v>
      </c>
      <c r="W52" s="1">
        <f t="shared" si="18"/>
        <v>-5.343034348994407</v>
      </c>
      <c r="X52" s="1">
        <f t="shared" si="8"/>
        <v>-473.79834624344966</v>
      </c>
      <c r="Y52" s="1">
        <f t="shared" si="9"/>
        <v>-2.715922892192582</v>
      </c>
      <c r="Z52" s="1">
        <f t="shared" si="19"/>
        <v>-15.235366192945188</v>
      </c>
      <c r="AA52" s="1">
        <f t="shared" si="20"/>
        <v>-1.3711829573650669</v>
      </c>
      <c r="AB52" s="1"/>
      <c r="AC52" s="1"/>
    </row>
    <row r="53" spans="1:29" x14ac:dyDescent="0.3">
      <c r="A53" s="1">
        <v>20</v>
      </c>
      <c r="B53" s="1">
        <v>35</v>
      </c>
      <c r="C53" s="1">
        <v>8</v>
      </c>
      <c r="D53" s="1">
        <v>50</v>
      </c>
      <c r="E53" s="1">
        <f t="shared" si="10"/>
        <v>0.87266462599716477</v>
      </c>
      <c r="F53" s="1">
        <v>0.3</v>
      </c>
      <c r="G53" s="1">
        <v>0</v>
      </c>
      <c r="H53" s="1">
        <f t="shared" si="0"/>
        <v>-0.21072432077481676</v>
      </c>
      <c r="I53" s="1">
        <f t="shared" si="1"/>
        <v>-12.855752193730787</v>
      </c>
      <c r="J53" s="1">
        <f t="shared" si="2"/>
        <v>34.22578832203412</v>
      </c>
      <c r="K53" s="1">
        <f t="shared" si="11"/>
        <v>-0.37561595580413321</v>
      </c>
      <c r="L53" s="1">
        <f t="shared" si="12"/>
        <v>-0.11268478674123995</v>
      </c>
      <c r="M53" s="1">
        <f t="shared" si="13"/>
        <v>15.32088886237956</v>
      </c>
      <c r="N53" s="1">
        <f t="shared" si="3"/>
        <v>-0.82495280021355932</v>
      </c>
      <c r="O53" s="1">
        <f t="shared" si="14"/>
        <v>0.43858809873402232</v>
      </c>
      <c r="P53" s="1">
        <f t="shared" si="15"/>
        <v>3.9472928886062006E-2</v>
      </c>
      <c r="Q53" s="1">
        <f t="shared" si="4"/>
        <v>12.855752193730787</v>
      </c>
      <c r="R53" s="1">
        <f t="shared" si="5"/>
        <v>-1006.134221798073</v>
      </c>
      <c r="S53" s="1">
        <f t="shared" si="21"/>
        <v>47.081540515764907</v>
      </c>
      <c r="T53" s="1">
        <f t="shared" si="6"/>
        <v>-618.48503216180825</v>
      </c>
      <c r="U53" s="1">
        <f t="shared" si="7"/>
        <v>34.22578832203412</v>
      </c>
      <c r="V53" s="1">
        <f t="shared" si="17"/>
        <v>-18.070731529758092</v>
      </c>
      <c r="W53" s="1">
        <f t="shared" si="18"/>
        <v>-5.4212194589274274</v>
      </c>
      <c r="X53" s="1">
        <f t="shared" si="8"/>
        <v>-450.97605923948424</v>
      </c>
      <c r="Y53" s="1">
        <f t="shared" si="9"/>
        <v>-2.7498426673785321</v>
      </c>
      <c r="Z53" s="1">
        <f t="shared" si="19"/>
        <v>-14.628376799386448</v>
      </c>
      <c r="AA53" s="1">
        <f t="shared" si="20"/>
        <v>-1.3165539119447802</v>
      </c>
      <c r="AB53" s="1"/>
      <c r="AC53" s="1"/>
    </row>
    <row r="54" spans="1:29" x14ac:dyDescent="0.3">
      <c r="A54" s="1">
        <v>20</v>
      </c>
      <c r="B54" s="1">
        <v>35</v>
      </c>
      <c r="C54" s="1">
        <v>8</v>
      </c>
      <c r="D54" s="1">
        <v>51</v>
      </c>
      <c r="E54" s="1">
        <f t="shared" si="10"/>
        <v>0.89011791851710809</v>
      </c>
      <c r="F54" s="1">
        <v>0.3</v>
      </c>
      <c r="G54" s="1">
        <v>0</v>
      </c>
      <c r="H54" s="1">
        <f t="shared" si="0"/>
        <v>-0.21721609789509519</v>
      </c>
      <c r="I54" s="1">
        <f t="shared" si="1"/>
        <v>-12.586407820996751</v>
      </c>
      <c r="J54" s="1">
        <f t="shared" si="2"/>
        <v>34.177541887951492</v>
      </c>
      <c r="K54" s="1">
        <f t="shared" si="11"/>
        <v>-0.36826544934859112</v>
      </c>
      <c r="L54" s="1">
        <f t="shared" si="12"/>
        <v>-0.11047963480457733</v>
      </c>
      <c r="M54" s="1">
        <f t="shared" si="13"/>
        <v>15.542919229139418</v>
      </c>
      <c r="N54" s="1">
        <f t="shared" si="3"/>
        <v>-0.83333896179574685</v>
      </c>
      <c r="O54" s="1">
        <f t="shared" si="14"/>
        <v>0.44579066955324637</v>
      </c>
      <c r="P54" s="1">
        <f t="shared" si="15"/>
        <v>4.012116025979217E-2</v>
      </c>
      <c r="Q54" s="1">
        <f t="shared" si="4"/>
        <v>12.586407820996751</v>
      </c>
      <c r="R54" s="1">
        <f t="shared" si="5"/>
        <v>-1009.6867076662306</v>
      </c>
      <c r="S54" s="1">
        <f t="shared" si="21"/>
        <v>46.763949708948246</v>
      </c>
      <c r="T54" s="1">
        <f t="shared" si="6"/>
        <v>-626.15703059374641</v>
      </c>
      <c r="U54" s="1">
        <f t="shared" si="7"/>
        <v>34.177541887951492</v>
      </c>
      <c r="V54" s="1">
        <f t="shared" si="17"/>
        <v>-18.320715768458577</v>
      </c>
      <c r="W54" s="1">
        <f t="shared" si="18"/>
        <v>-5.4962147305375728</v>
      </c>
      <c r="X54" s="1">
        <f t="shared" si="8"/>
        <v>-428.17609078134763</v>
      </c>
      <c r="Y54" s="1">
        <f t="shared" si="9"/>
        <v>-2.7777965393191586</v>
      </c>
      <c r="Z54" s="1">
        <f t="shared" si="19"/>
        <v>-14.017020686022654</v>
      </c>
      <c r="AA54" s="1">
        <f t="shared" si="20"/>
        <v>-1.2615318617420388</v>
      </c>
      <c r="AB54" s="1"/>
      <c r="AC54" s="1"/>
    </row>
    <row r="55" spans="1:29" x14ac:dyDescent="0.3">
      <c r="A55" s="1">
        <v>20</v>
      </c>
      <c r="B55" s="1">
        <v>35</v>
      </c>
      <c r="C55" s="1">
        <v>8</v>
      </c>
      <c r="D55" s="1">
        <v>52</v>
      </c>
      <c r="E55" s="1">
        <f t="shared" si="10"/>
        <v>0.90757121103705141</v>
      </c>
      <c r="F55" s="1">
        <v>0.3</v>
      </c>
      <c r="G55" s="1">
        <v>0</v>
      </c>
      <c r="H55" s="1">
        <f t="shared" si="0"/>
        <v>-0.22357846233089398</v>
      </c>
      <c r="I55" s="1">
        <f t="shared" si="1"/>
        <v>-12.313229506513165</v>
      </c>
      <c r="J55" s="1">
        <f t="shared" si="2"/>
        <v>34.12885966501397</v>
      </c>
      <c r="K55" s="1">
        <f t="shared" si="11"/>
        <v>-0.36078643199250077</v>
      </c>
      <c r="L55" s="1">
        <f t="shared" si="12"/>
        <v>-0.10823592959775023</v>
      </c>
      <c r="M55" s="1">
        <f t="shared" si="13"/>
        <v>15.760215072134439</v>
      </c>
      <c r="N55" s="1">
        <f t="shared" si="3"/>
        <v>-0.83993409221094362</v>
      </c>
      <c r="O55" s="1">
        <f t="shared" si="14"/>
        <v>0.45290637893015179</v>
      </c>
      <c r="P55" s="1">
        <f t="shared" si="15"/>
        <v>4.0761574103713658E-2</v>
      </c>
      <c r="Q55" s="1">
        <f t="shared" si="4"/>
        <v>12.313229506513165</v>
      </c>
      <c r="R55" s="1">
        <f t="shared" si="5"/>
        <v>-1013.1634411541511</v>
      </c>
      <c r="S55" s="1">
        <f t="shared" si="21"/>
        <v>46.442089171527137</v>
      </c>
      <c r="T55" s="1">
        <f t="shared" si="6"/>
        <v>-633.43147769040843</v>
      </c>
      <c r="U55" s="1">
        <f t="shared" si="7"/>
        <v>34.12885966501397</v>
      </c>
      <c r="V55" s="1">
        <f t="shared" si="17"/>
        <v>-18.559995379504254</v>
      </c>
      <c r="W55" s="1">
        <f t="shared" si="18"/>
        <v>-5.5679986138512758</v>
      </c>
      <c r="X55" s="1">
        <f t="shared" si="8"/>
        <v>-405.42430438923049</v>
      </c>
      <c r="Y55" s="1">
        <f t="shared" si="9"/>
        <v>-2.7997803073698151</v>
      </c>
      <c r="Z55" s="1">
        <f t="shared" si="19"/>
        <v>-13.401801831267074</v>
      </c>
      <c r="AA55" s="1">
        <f t="shared" si="20"/>
        <v>-1.2061621648140366</v>
      </c>
      <c r="AB55" s="1"/>
      <c r="AC55" s="1"/>
    </row>
    <row r="56" spans="1:29" x14ac:dyDescent="0.3">
      <c r="A56" s="1">
        <v>20</v>
      </c>
      <c r="B56" s="1">
        <v>35</v>
      </c>
      <c r="C56" s="1">
        <v>8</v>
      </c>
      <c r="D56" s="1">
        <v>53</v>
      </c>
      <c r="E56" s="1">
        <f t="shared" si="10"/>
        <v>0.92502450355699462</v>
      </c>
      <c r="F56" s="1">
        <v>0.3</v>
      </c>
      <c r="G56" s="1">
        <v>0</v>
      </c>
      <c r="H56" s="1">
        <f t="shared" si="0"/>
        <v>-0.22980917554568894</v>
      </c>
      <c r="I56" s="1">
        <f t="shared" si="1"/>
        <v>-12.036300463040968</v>
      </c>
      <c r="J56" s="1">
        <f t="shared" si="2"/>
        <v>34.07984583374364</v>
      </c>
      <c r="K56" s="1">
        <f t="shared" si="11"/>
        <v>-0.35317942815115111</v>
      </c>
      <c r="L56" s="1">
        <f t="shared" si="12"/>
        <v>-0.10595382844534533</v>
      </c>
      <c r="M56" s="1">
        <f t="shared" si="13"/>
        <v>15.972710200945857</v>
      </c>
      <c r="N56" s="1">
        <f t="shared" si="3"/>
        <v>-0.84473916887547207</v>
      </c>
      <c r="O56" s="1">
        <f t="shared" si="14"/>
        <v>0.45993065170575981</v>
      </c>
      <c r="P56" s="1">
        <f t="shared" si="15"/>
        <v>4.1393758653518381E-2</v>
      </c>
      <c r="Q56" s="1">
        <f t="shared" si="4"/>
        <v>12.036300463040968</v>
      </c>
      <c r="R56" s="1">
        <f t="shared" si="5"/>
        <v>-1016.5633632151337</v>
      </c>
      <c r="S56" s="1">
        <f t="shared" si="21"/>
        <v>46.116146296784606</v>
      </c>
      <c r="T56" s="1">
        <f t="shared" si="6"/>
        <v>-640.30943667863528</v>
      </c>
      <c r="U56" s="1">
        <f t="shared" si="7"/>
        <v>34.07984583374364</v>
      </c>
      <c r="V56" s="1">
        <f t="shared" si="17"/>
        <v>-18.788507430530764</v>
      </c>
      <c r="W56" s="1">
        <f t="shared" si="18"/>
        <v>-5.6365522291592294</v>
      </c>
      <c r="X56" s="1">
        <f t="shared" si="8"/>
        <v>-382.74609033703473</v>
      </c>
      <c r="Y56" s="1">
        <f t="shared" si="9"/>
        <v>-2.8157972295849074</v>
      </c>
      <c r="Z56" s="1">
        <f t="shared" si="19"/>
        <v>-12.783236157617996</v>
      </c>
      <c r="AA56" s="1">
        <f t="shared" si="20"/>
        <v>-1.1504912541856196</v>
      </c>
      <c r="AB56" s="1"/>
      <c r="AC56" s="1"/>
    </row>
    <row r="57" spans="1:29" x14ac:dyDescent="0.3">
      <c r="A57" s="1">
        <v>20</v>
      </c>
      <c r="B57" s="1">
        <v>35</v>
      </c>
      <c r="C57" s="1">
        <v>8</v>
      </c>
      <c r="D57" s="1">
        <v>54</v>
      </c>
      <c r="E57" s="1">
        <f t="shared" si="10"/>
        <v>0.94247779607693793</v>
      </c>
      <c r="F57" s="1">
        <v>0.3</v>
      </c>
      <c r="G57" s="1">
        <v>0</v>
      </c>
      <c r="H57" s="1">
        <f t="shared" si="0"/>
        <v>-0.23590600921883983</v>
      </c>
      <c r="I57" s="1">
        <f t="shared" si="1"/>
        <v>-11.755705045849464</v>
      </c>
      <c r="J57" s="1">
        <f t="shared" si="2"/>
        <v>34.030604451361036</v>
      </c>
      <c r="K57" s="1">
        <f t="shared" si="11"/>
        <v>-0.3454450849573229</v>
      </c>
      <c r="L57" s="1">
        <f t="shared" si="12"/>
        <v>-0.10363352548719687</v>
      </c>
      <c r="M57" s="1">
        <f t="shared" si="13"/>
        <v>16.180339887498949</v>
      </c>
      <c r="N57" s="1">
        <f t="shared" si="3"/>
        <v>-0.84775746222505566</v>
      </c>
      <c r="O57" s="1">
        <f t="shared" si="14"/>
        <v>0.46685877300959894</v>
      </c>
      <c r="P57" s="1">
        <f t="shared" si="15"/>
        <v>4.2017289570863904E-2</v>
      </c>
      <c r="Q57" s="1">
        <f t="shared" si="4"/>
        <v>11.755705045849464</v>
      </c>
      <c r="R57" s="1">
        <f t="shared" si="5"/>
        <v>-1019.8854381999831</v>
      </c>
      <c r="S57" s="1">
        <f t="shared" si="21"/>
        <v>45.786309497210496</v>
      </c>
      <c r="T57" s="1">
        <f t="shared" si="6"/>
        <v>-646.7924094922912</v>
      </c>
      <c r="U57" s="1">
        <f t="shared" si="7"/>
        <v>34.030604451361029</v>
      </c>
      <c r="V57" s="1">
        <f t="shared" si="17"/>
        <v>-19.006198094915803</v>
      </c>
      <c r="W57" s="1">
        <f t="shared" si="18"/>
        <v>-5.7018594284747408</v>
      </c>
      <c r="X57" s="1">
        <f t="shared" si="8"/>
        <v>-360.16632354230154</v>
      </c>
      <c r="Y57" s="1">
        <f t="shared" si="9"/>
        <v>-2.8258582074168537</v>
      </c>
      <c r="Z57" s="1">
        <f t="shared" si="19"/>
        <v>-12.161851107057174</v>
      </c>
      <c r="AA57" s="1">
        <f t="shared" si="20"/>
        <v>-1.0945665996351457</v>
      </c>
      <c r="AB57" s="1"/>
      <c r="AC57" s="1"/>
    </row>
    <row r="58" spans="1:29" x14ac:dyDescent="0.3">
      <c r="A58" s="1">
        <v>20</v>
      </c>
      <c r="B58" s="1">
        <v>35</v>
      </c>
      <c r="C58" s="1">
        <v>8</v>
      </c>
      <c r="D58" s="1">
        <v>55</v>
      </c>
      <c r="E58" s="1">
        <f t="shared" si="10"/>
        <v>0.95993108859688125</v>
      </c>
      <c r="F58" s="1">
        <v>0.3</v>
      </c>
      <c r="G58" s="1">
        <v>0</v>
      </c>
      <c r="H58" s="1">
        <f t="shared" si="0"/>
        <v>-0.24186674743381281</v>
      </c>
      <c r="I58" s="1">
        <f t="shared" si="1"/>
        <v>-11.471528727020923</v>
      </c>
      <c r="J58" s="1">
        <f t="shared" si="2"/>
        <v>33.981239316825153</v>
      </c>
      <c r="K58" s="1">
        <f t="shared" si="11"/>
        <v>-0.3375841775535543</v>
      </c>
      <c r="L58" s="1">
        <f t="shared" si="12"/>
        <v>-0.10127525326606629</v>
      </c>
      <c r="M58" s="1">
        <f t="shared" si="13"/>
        <v>16.383040885779835</v>
      </c>
      <c r="N58" s="1">
        <f t="shared" si="3"/>
        <v>-0.84899458884714141</v>
      </c>
      <c r="O58" s="1">
        <f t="shared" si="14"/>
        <v>0.47368589461028326</v>
      </c>
      <c r="P58" s="1">
        <f t="shared" si="15"/>
        <v>4.2631730514925491E-2</v>
      </c>
      <c r="Q58" s="1">
        <f t="shared" si="4"/>
        <v>11.471528727020923</v>
      </c>
      <c r="R58" s="1">
        <f t="shared" si="5"/>
        <v>-1023.1286541724774</v>
      </c>
      <c r="S58" s="1">
        <f t="shared" si="21"/>
        <v>45.452768043846078</v>
      </c>
      <c r="T58" s="1">
        <f t="shared" si="6"/>
        <v>-652.88232741803017</v>
      </c>
      <c r="U58" s="1">
        <f t="shared" si="7"/>
        <v>33.981239316825153</v>
      </c>
      <c r="V58" s="1">
        <f t="shared" si="17"/>
        <v>-19.213022848603643</v>
      </c>
      <c r="W58" s="1">
        <f t="shared" si="18"/>
        <v>-5.7639068545810925</v>
      </c>
      <c r="X58" s="1">
        <f t="shared" si="8"/>
        <v>-337.70932255574195</v>
      </c>
      <c r="Y58" s="1">
        <f t="shared" si="9"/>
        <v>-2.8299819628238083</v>
      </c>
      <c r="Z58" s="1">
        <f t="shared" si="19"/>
        <v>-11.53818514425047</v>
      </c>
      <c r="AA58" s="1">
        <f t="shared" si="20"/>
        <v>-1.0384366629825423</v>
      </c>
      <c r="AB58" s="1"/>
      <c r="AC58" s="1"/>
    </row>
    <row r="59" spans="1:29" x14ac:dyDescent="0.3">
      <c r="A59" s="1">
        <v>20</v>
      </c>
      <c r="B59" s="1">
        <v>35</v>
      </c>
      <c r="C59" s="1">
        <v>8</v>
      </c>
      <c r="D59" s="1">
        <v>56</v>
      </c>
      <c r="E59" s="1">
        <f t="shared" si="10"/>
        <v>0.97738438111682457</v>
      </c>
      <c r="F59" s="1">
        <v>0.3</v>
      </c>
      <c r="G59" s="1">
        <v>0</v>
      </c>
      <c r="H59" s="1">
        <f t="shared" si="0"/>
        <v>-0.24768918895739292</v>
      </c>
      <c r="I59" s="1">
        <f t="shared" si="1"/>
        <v>-11.183858069414935</v>
      </c>
      <c r="J59" s="1">
        <f t="shared" si="2"/>
        <v>33.931853832857861</v>
      </c>
      <c r="K59" s="1">
        <f t="shared" si="11"/>
        <v>-0.32959761422127376</v>
      </c>
      <c r="L59" s="1">
        <f t="shared" si="12"/>
        <v>-9.8879284266382123E-2</v>
      </c>
      <c r="M59" s="1">
        <f t="shared" si="13"/>
        <v>16.580751451100834</v>
      </c>
      <c r="N59" s="1">
        <f t="shared" si="3"/>
        <v>-0.8484585619525703</v>
      </c>
      <c r="O59" s="1">
        <f t="shared" si="14"/>
        <v>0.48040704211481983</v>
      </c>
      <c r="P59" s="1">
        <f t="shared" si="15"/>
        <v>4.3236633790333781E-2</v>
      </c>
      <c r="Q59" s="1">
        <f t="shared" si="4"/>
        <v>11.183858069414935</v>
      </c>
      <c r="R59" s="1">
        <f t="shared" si="5"/>
        <v>-1026.2920232176134</v>
      </c>
      <c r="S59" s="1">
        <f t="shared" si="21"/>
        <v>45.115711902272793</v>
      </c>
      <c r="T59" s="1">
        <f t="shared" si="6"/>
        <v>-658.58154103573736</v>
      </c>
      <c r="U59" s="1">
        <f t="shared" si="7"/>
        <v>33.931853832857854</v>
      </c>
      <c r="V59" s="1">
        <f t="shared" si="17"/>
        <v>-19.408946657609405</v>
      </c>
      <c r="W59" s="1">
        <f t="shared" si="18"/>
        <v>-5.8226839972828213</v>
      </c>
      <c r="X59" s="1">
        <f t="shared" si="8"/>
        <v>-315.39880976694388</v>
      </c>
      <c r="Y59" s="1">
        <f t="shared" si="9"/>
        <v>-2.8281952065085711</v>
      </c>
      <c r="Z59" s="1">
        <f t="shared" si="19"/>
        <v>-10.912787184907788</v>
      </c>
      <c r="AA59" s="1">
        <f t="shared" si="20"/>
        <v>-0.98215084664170094</v>
      </c>
      <c r="AB59" s="1"/>
      <c r="AC59" s="1"/>
    </row>
    <row r="60" spans="1:29" x14ac:dyDescent="0.3">
      <c r="A60" s="1">
        <v>20</v>
      </c>
      <c r="B60" s="1">
        <v>35</v>
      </c>
      <c r="C60" s="1">
        <v>8</v>
      </c>
      <c r="D60" s="1">
        <v>57</v>
      </c>
      <c r="E60" s="1">
        <f t="shared" si="10"/>
        <v>0.99483767363676789</v>
      </c>
      <c r="F60" s="1">
        <v>0.3</v>
      </c>
      <c r="G60" s="1">
        <v>0</v>
      </c>
      <c r="H60" s="1">
        <f t="shared" si="0"/>
        <v>-0.25337114960676155</v>
      </c>
      <c r="I60" s="1">
        <f t="shared" si="1"/>
        <v>-10.892780700300541</v>
      </c>
      <c r="J60" s="1">
        <f t="shared" si="2"/>
        <v>33.882550865118986</v>
      </c>
      <c r="K60" s="1">
        <f t="shared" si="11"/>
        <v>-0.3214864413149694</v>
      </c>
      <c r="L60" s="1">
        <f t="shared" si="12"/>
        <v>-9.6445932394490813E-2</v>
      </c>
      <c r="M60" s="1">
        <f t="shared" si="13"/>
        <v>16.773411358908483</v>
      </c>
      <c r="N60" s="1">
        <f t="shared" si="3"/>
        <v>-0.84615983879034529</v>
      </c>
      <c r="O60" s="1">
        <f t="shared" si="14"/>
        <v>0.4870171230389792</v>
      </c>
      <c r="P60" s="1">
        <f t="shared" si="15"/>
        <v>4.3831541073508125E-2</v>
      </c>
      <c r="Q60" s="1">
        <f t="shared" si="4"/>
        <v>10.892780700300541</v>
      </c>
      <c r="R60" s="1">
        <f t="shared" si="5"/>
        <v>-1029.3745817425356</v>
      </c>
      <c r="S60" s="1">
        <f t="shared" si="21"/>
        <v>44.775331565419535</v>
      </c>
      <c r="T60" s="1">
        <f t="shared" si="6"/>
        <v>-663.89280947589714</v>
      </c>
      <c r="U60" s="1">
        <f t="shared" si="7"/>
        <v>33.882550865118993</v>
      </c>
      <c r="V60" s="1">
        <f t="shared" si="17"/>
        <v>-19.593944154876297</v>
      </c>
      <c r="W60" s="1">
        <f t="shared" si="18"/>
        <v>-5.8781832464628891</v>
      </c>
      <c r="X60" s="1">
        <f t="shared" si="8"/>
        <v>-293.25787294340688</v>
      </c>
      <c r="Y60" s="1">
        <f t="shared" si="9"/>
        <v>-2.8205327959678144</v>
      </c>
      <c r="Z60" s="1">
        <f t="shared" si="19"/>
        <v>-10.286215947022775</v>
      </c>
      <c r="AA60" s="1">
        <f t="shared" si="20"/>
        <v>-0.92575943523204973</v>
      </c>
      <c r="AB60" s="1"/>
      <c r="AC60" s="1"/>
    </row>
    <row r="61" spans="1:29" x14ac:dyDescent="0.3">
      <c r="A61" s="1">
        <v>20</v>
      </c>
      <c r="B61" s="1">
        <v>35</v>
      </c>
      <c r="C61" s="1">
        <v>8</v>
      </c>
      <c r="D61" s="1">
        <v>58</v>
      </c>
      <c r="E61" s="1">
        <f t="shared" si="10"/>
        <v>1.0122909661567112</v>
      </c>
      <c r="F61" s="1">
        <v>0.3</v>
      </c>
      <c r="G61" s="1">
        <v>0</v>
      </c>
      <c r="H61" s="1">
        <f t="shared" si="0"/>
        <v>-0.25891046470075152</v>
      </c>
      <c r="I61" s="1">
        <f t="shared" si="1"/>
        <v>-10.598385284664097</v>
      </c>
      <c r="J61" s="1">
        <f t="shared" si="2"/>
        <v>33.83343259872165</v>
      </c>
      <c r="K61" s="1">
        <f t="shared" si="11"/>
        <v>-0.31325184796840694</v>
      </c>
      <c r="L61" s="1">
        <f t="shared" si="12"/>
        <v>-9.3975554390522076E-2</v>
      </c>
      <c r="M61" s="1">
        <f t="shared" si="13"/>
        <v>16.960961923128519</v>
      </c>
      <c r="N61" s="1">
        <f t="shared" si="3"/>
        <v>-0.84211136459836133</v>
      </c>
      <c r="O61" s="1">
        <f t="shared" si="14"/>
        <v>0.49351093576605526</v>
      </c>
      <c r="P61" s="1">
        <f t="shared" si="15"/>
        <v>4.4415984218944972E-2</v>
      </c>
      <c r="Q61" s="1">
        <f t="shared" si="4"/>
        <v>10.598385284664097</v>
      </c>
      <c r="R61" s="1">
        <f t="shared" si="5"/>
        <v>-1032.3753907700564</v>
      </c>
      <c r="S61" s="1">
        <f t="shared" si="21"/>
        <v>44.431817883385747</v>
      </c>
      <c r="T61" s="1">
        <f t="shared" si="6"/>
        <v>-668.81928901817378</v>
      </c>
      <c r="U61" s="1">
        <f t="shared" si="7"/>
        <v>33.83343259872165</v>
      </c>
      <c r="V61" s="1">
        <f t="shared" si="17"/>
        <v>-19.767999805123061</v>
      </c>
      <c r="W61" s="1">
        <f t="shared" si="18"/>
        <v>-5.9303999415369182</v>
      </c>
      <c r="X61" s="1">
        <f t="shared" si="8"/>
        <v>-271.30892822007456</v>
      </c>
      <c r="Y61" s="1">
        <f t="shared" si="9"/>
        <v>-2.8070378819945425</v>
      </c>
      <c r="Z61" s="1">
        <f t="shared" si="19"/>
        <v>-9.6590392231340818</v>
      </c>
      <c r="AA61" s="1">
        <f t="shared" si="20"/>
        <v>-0.86931353008206735</v>
      </c>
      <c r="AB61" s="1"/>
      <c r="AC61" s="1"/>
    </row>
    <row r="62" spans="1:29" x14ac:dyDescent="0.3">
      <c r="A62" s="1">
        <v>20</v>
      </c>
      <c r="B62" s="1">
        <v>35</v>
      </c>
      <c r="C62" s="1">
        <v>8</v>
      </c>
      <c r="D62" s="1">
        <v>59</v>
      </c>
      <c r="E62" s="1">
        <f t="shared" si="10"/>
        <v>1.0297442586766545</v>
      </c>
      <c r="F62" s="1">
        <v>0.3</v>
      </c>
      <c r="G62" s="1">
        <v>0</v>
      </c>
      <c r="H62" s="1">
        <f t="shared" si="0"/>
        <v>-0.26430499159100634</v>
      </c>
      <c r="I62" s="1">
        <f t="shared" si="1"/>
        <v>-10.300761498201084</v>
      </c>
      <c r="J62" s="1">
        <f t="shared" si="2"/>
        <v>33.784600392301485</v>
      </c>
      <c r="K62" s="1">
        <f t="shared" si="11"/>
        <v>-0.30489517053895132</v>
      </c>
      <c r="L62" s="1">
        <f t="shared" si="12"/>
        <v>-9.1468551161685396E-2</v>
      </c>
      <c r="M62" s="1">
        <f t="shared" si="13"/>
        <v>17.143346014042248</v>
      </c>
      <c r="N62" s="1">
        <f t="shared" si="3"/>
        <v>-0.83632861267441549</v>
      </c>
      <c r="O62" s="1">
        <f t="shared" si="14"/>
        <v>0.49988317940568672</v>
      </c>
      <c r="P62" s="1">
        <f t="shared" si="15"/>
        <v>4.4989486146511805E-2</v>
      </c>
      <c r="Q62" s="1">
        <f t="shared" si="4"/>
        <v>10.300761498201084</v>
      </c>
      <c r="R62" s="1">
        <f t="shared" si="5"/>
        <v>-1035.293536224676</v>
      </c>
      <c r="S62" s="1">
        <f t="shared" si="21"/>
        <v>44.085361890502568</v>
      </c>
      <c r="T62" s="1">
        <f t="shared" si="6"/>
        <v>-673.36452105754859</v>
      </c>
      <c r="U62" s="1">
        <f t="shared" si="7"/>
        <v>33.784600392301485</v>
      </c>
      <c r="V62" s="1">
        <f t="shared" si="17"/>
        <v>-19.931108056290302</v>
      </c>
      <c r="W62" s="1">
        <f t="shared" si="18"/>
        <v>-5.9793324168870905</v>
      </c>
      <c r="X62" s="1">
        <f t="shared" si="8"/>
        <v>-249.57368465603849</v>
      </c>
      <c r="Y62" s="1">
        <f t="shared" si="9"/>
        <v>-2.7877620422480547</v>
      </c>
      <c r="Z62" s="1">
        <f t="shared" si="19"/>
        <v>-9.0318330722313558</v>
      </c>
      <c r="AA62" s="1">
        <f t="shared" si="20"/>
        <v>-0.81286497650082201</v>
      </c>
      <c r="AB62" s="1"/>
      <c r="AC62" s="1"/>
    </row>
    <row r="63" spans="1:29" x14ac:dyDescent="0.3">
      <c r="A63" s="1">
        <v>20</v>
      </c>
      <c r="B63" s="1">
        <v>35</v>
      </c>
      <c r="C63" s="1">
        <v>8</v>
      </c>
      <c r="D63" s="1">
        <v>60</v>
      </c>
      <c r="E63" s="1">
        <f t="shared" si="10"/>
        <v>1.0471975511965976</v>
      </c>
      <c r="F63" s="1">
        <v>0.3</v>
      </c>
      <c r="G63" s="1">
        <v>0</v>
      </c>
      <c r="H63" s="1">
        <f t="shared" si="0"/>
        <v>-0.26955261226816801</v>
      </c>
      <c r="I63" s="1">
        <f t="shared" si="1"/>
        <v>-10.000000000000002</v>
      </c>
      <c r="J63" s="1">
        <f t="shared" si="2"/>
        <v>33.736154629877724</v>
      </c>
      <c r="K63" s="1">
        <f t="shared" si="11"/>
        <v>-0.29641789675530211</v>
      </c>
      <c r="L63" s="1">
        <f t="shared" si="12"/>
        <v>-8.8925369026590637E-2</v>
      </c>
      <c r="M63" s="1">
        <f t="shared" si="13"/>
        <v>17.320508075688771</v>
      </c>
      <c r="N63" s="1">
        <f t="shared" si="3"/>
        <v>-0.82882962014594208</v>
      </c>
      <c r="O63" s="1">
        <f t="shared" si="14"/>
        <v>0.5061284645581583</v>
      </c>
      <c r="P63" s="1">
        <f t="shared" si="15"/>
        <v>4.5551561810234245E-2</v>
      </c>
      <c r="Q63" s="1">
        <f t="shared" si="4"/>
        <v>10.000000000000002</v>
      </c>
      <c r="R63" s="1">
        <f t="shared" si="5"/>
        <v>-1038.1281292110202</v>
      </c>
      <c r="S63" s="1">
        <f t="shared" si="21"/>
        <v>43.736154629877724</v>
      </c>
      <c r="T63" s="1">
        <f t="shared" si="6"/>
        <v>-677.53241946637002</v>
      </c>
      <c r="U63" s="1">
        <f t="shared" si="7"/>
        <v>33.736154629877724</v>
      </c>
      <c r="V63" s="1">
        <f t="shared" si="17"/>
        <v>-20.083273476175247</v>
      </c>
      <c r="W63" s="1">
        <f t="shared" si="18"/>
        <v>-6.0249820428525735</v>
      </c>
      <c r="X63" s="1">
        <f t="shared" si="8"/>
        <v>-228.07311047392801</v>
      </c>
      <c r="Y63" s="1">
        <f t="shared" si="9"/>
        <v>-2.7627654004864759</v>
      </c>
      <c r="Z63" s="1">
        <f t="shared" si="19"/>
        <v>-8.4051809304693261</v>
      </c>
      <c r="AA63" s="1">
        <f t="shared" si="20"/>
        <v>-0.75646628374223934</v>
      </c>
      <c r="AB63" s="1"/>
      <c r="AC63" s="1"/>
    </row>
    <row r="64" spans="1:29" x14ac:dyDescent="0.3">
      <c r="A64" s="1">
        <v>20</v>
      </c>
      <c r="B64" s="1">
        <v>35</v>
      </c>
      <c r="C64" s="1">
        <v>8</v>
      </c>
      <c r="D64" s="1">
        <v>61</v>
      </c>
      <c r="E64" s="1">
        <f t="shared" si="10"/>
        <v>1.064650843716541</v>
      </c>
      <c r="F64" s="1">
        <v>0.3</v>
      </c>
      <c r="G64" s="1">
        <v>0</v>
      </c>
      <c r="H64" s="1">
        <f t="shared" si="0"/>
        <v>-0.27465123603761571</v>
      </c>
      <c r="I64" s="1">
        <f t="shared" si="1"/>
        <v>-9.6961924049267427</v>
      </c>
      <c r="J64" s="1">
        <f t="shared" si="2"/>
        <v>33.688194570768644</v>
      </c>
      <c r="K64" s="1">
        <f t="shared" si="11"/>
        <v>-0.28782166953346205</v>
      </c>
      <c r="L64" s="1">
        <f t="shared" si="12"/>
        <v>-8.6346500860038616E-2</v>
      </c>
      <c r="M64" s="1">
        <f t="shared" si="13"/>
        <v>17.492394142787916</v>
      </c>
      <c r="N64" s="1">
        <f t="shared" si="3"/>
        <v>-0.81963501901406222</v>
      </c>
      <c r="O64" s="1">
        <f t="shared" si="14"/>
        <v>0.51224132498274955</v>
      </c>
      <c r="P64" s="1">
        <f t="shared" si="15"/>
        <v>4.6101719248447456E-2</v>
      </c>
      <c r="Q64" s="1">
        <f t="shared" si="4"/>
        <v>9.6961924049267427</v>
      </c>
      <c r="R64" s="1">
        <f t="shared" si="5"/>
        <v>-1040.8783062846067</v>
      </c>
      <c r="S64" s="1">
        <f t="shared" si="21"/>
        <v>43.384386975695378</v>
      </c>
      <c r="T64" s="1">
        <f t="shared" si="6"/>
        <v>-681.32725738268414</v>
      </c>
      <c r="U64" s="1">
        <f t="shared" si="7"/>
        <v>33.688194570768637</v>
      </c>
      <c r="V64" s="1">
        <f t="shared" si="17"/>
        <v>-20.224510872834788</v>
      </c>
      <c r="W64" s="1">
        <f t="shared" si="18"/>
        <v>-6.0673532618504362</v>
      </c>
      <c r="X64" s="1">
        <f t="shared" si="8"/>
        <v>-206.82740109571782</v>
      </c>
      <c r="Y64" s="1">
        <f t="shared" si="9"/>
        <v>-2.7321167300468723</v>
      </c>
      <c r="Z64" s="1">
        <f t="shared" si="19"/>
        <v>-7.7796726404511753</v>
      </c>
      <c r="AA64" s="1">
        <f t="shared" si="20"/>
        <v>-0.70017053764060577</v>
      </c>
      <c r="AB64" s="1"/>
      <c r="AC64" s="1"/>
    </row>
    <row r="65" spans="1:29" x14ac:dyDescent="0.3">
      <c r="A65" s="1">
        <v>20</v>
      </c>
      <c r="B65" s="1">
        <v>35</v>
      </c>
      <c r="C65" s="1">
        <v>8</v>
      </c>
      <c r="D65" s="1">
        <v>62</v>
      </c>
      <c r="E65" s="1">
        <f t="shared" si="10"/>
        <v>1.0821041362364843</v>
      </c>
      <c r="F65" s="1">
        <v>0.3</v>
      </c>
      <c r="G65" s="1">
        <v>0</v>
      </c>
      <c r="H65" s="1">
        <f t="shared" si="0"/>
        <v>-0.27959880225864975</v>
      </c>
      <c r="I65" s="1">
        <f t="shared" si="1"/>
        <v>-9.3894312557178168</v>
      </c>
      <c r="J65" s="1">
        <f t="shared" si="2"/>
        <v>33.640818197848688</v>
      </c>
      <c r="K65" s="1">
        <f t="shared" si="11"/>
        <v>-0.27910829042553625</v>
      </c>
      <c r="L65" s="1">
        <f t="shared" si="12"/>
        <v>-8.3732487127660876E-2</v>
      </c>
      <c r="M65" s="1">
        <f t="shared" si="13"/>
        <v>17.658951857178536</v>
      </c>
      <c r="N65" s="1">
        <f t="shared" si="3"/>
        <v>-0.80876806204789786</v>
      </c>
      <c r="O65" s="1">
        <f t="shared" si="14"/>
        <v>0.5182162301612635</v>
      </c>
      <c r="P65" s="1">
        <f t="shared" si="15"/>
        <v>4.6639460714513713E-2</v>
      </c>
      <c r="Q65" s="1">
        <f t="shared" si="4"/>
        <v>9.3894312557178168</v>
      </c>
      <c r="R65" s="1">
        <f t="shared" si="5"/>
        <v>-1043.5432297148566</v>
      </c>
      <c r="S65" s="1">
        <f t="shared" si="21"/>
        <v>43.030249453566498</v>
      </c>
      <c r="T65" s="1">
        <f t="shared" si="6"/>
        <v>-684.75365345717125</v>
      </c>
      <c r="U65" s="1">
        <f t="shared" si="7"/>
        <v>33.640818197848681</v>
      </c>
      <c r="V65" s="1">
        <f t="shared" si="17"/>
        <v>-20.354845397338195</v>
      </c>
      <c r="W65" s="1">
        <f t="shared" si="18"/>
        <v>-6.1064536192014582</v>
      </c>
      <c r="X65" s="1">
        <f t="shared" si="8"/>
        <v>-185.85594908617276</v>
      </c>
      <c r="Y65" s="1">
        <f t="shared" si="9"/>
        <v>-2.6958935401596591</v>
      </c>
      <c r="Z65" s="1">
        <f t="shared" si="19"/>
        <v>-7.155903399495795</v>
      </c>
      <c r="AA65" s="1">
        <f t="shared" si="20"/>
        <v>-0.64403130595462155</v>
      </c>
      <c r="AB65" s="1"/>
      <c r="AC65" s="1"/>
    </row>
    <row r="66" spans="1:29" x14ac:dyDescent="0.3">
      <c r="A66" s="1">
        <v>20</v>
      </c>
      <c r="B66" s="1">
        <v>35</v>
      </c>
      <c r="C66" s="1">
        <v>8</v>
      </c>
      <c r="D66" s="1">
        <v>63</v>
      </c>
      <c r="E66" s="1">
        <f t="shared" si="10"/>
        <v>1.0995574287564276</v>
      </c>
      <c r="F66" s="1">
        <v>0.3</v>
      </c>
      <c r="G66" s="1">
        <v>0</v>
      </c>
      <c r="H66" s="1">
        <f t="shared" si="0"/>
        <v>-0.28439328314041057</v>
      </c>
      <c r="I66" s="1">
        <f t="shared" si="1"/>
        <v>-9.0798099947909368</v>
      </c>
      <c r="J66" s="1">
        <f t="shared" si="2"/>
        <v>33.594122064459178</v>
      </c>
      <c r="K66" s="1">
        <f t="shared" si="11"/>
        <v>-0.27027972266603451</v>
      </c>
      <c r="L66" s="1">
        <f t="shared" si="12"/>
        <v>-8.1083916799810349E-2</v>
      </c>
      <c r="M66" s="1">
        <f t="shared" si="13"/>
        <v>17.820130483767358</v>
      </c>
      <c r="N66" s="1">
        <f t="shared" si="3"/>
        <v>-0.79625464310907368</v>
      </c>
      <c r="O66" s="1">
        <f t="shared" si="14"/>
        <v>0.52404759873994089</v>
      </c>
      <c r="P66" s="1">
        <f t="shared" si="15"/>
        <v>4.7164283886594681E-2</v>
      </c>
      <c r="Q66" s="1">
        <f t="shared" si="4"/>
        <v>9.0798099947909368</v>
      </c>
      <c r="R66" s="1">
        <f t="shared" si="5"/>
        <v>-1046.1220877402777</v>
      </c>
      <c r="S66" s="1">
        <f t="shared" si="21"/>
        <v>42.673932059250113</v>
      </c>
      <c r="T66" s="1">
        <f t="shared" si="6"/>
        <v>-687.81655759293244</v>
      </c>
      <c r="U66" s="1">
        <f t="shared" si="7"/>
        <v>33.594122064459178</v>
      </c>
      <c r="V66" s="1">
        <f t="shared" si="17"/>
        <v>-20.474312627464265</v>
      </c>
      <c r="W66" s="1">
        <f t="shared" si="18"/>
        <v>-6.1422937882392796</v>
      </c>
      <c r="X66" s="1">
        <f t="shared" si="8"/>
        <v>-165.17731611188853</v>
      </c>
      <c r="Y66" s="1">
        <f t="shared" si="9"/>
        <v>-2.6541821436969073</v>
      </c>
      <c r="Z66" s="1">
        <f t="shared" si="19"/>
        <v>-6.5344726280081247</v>
      </c>
      <c r="AA66" s="1">
        <f t="shared" si="20"/>
        <v>-0.58810253652073119</v>
      </c>
      <c r="AB66" s="1"/>
      <c r="AC66" s="1"/>
    </row>
    <row r="67" spans="1:29" x14ac:dyDescent="0.3">
      <c r="A67" s="1">
        <v>20</v>
      </c>
      <c r="B67" s="1">
        <v>35</v>
      </c>
      <c r="C67" s="1">
        <v>8</v>
      </c>
      <c r="D67" s="1">
        <v>64</v>
      </c>
      <c r="E67" s="1">
        <f t="shared" si="10"/>
        <v>1.1170107212763709</v>
      </c>
      <c r="F67" s="1">
        <v>0.3</v>
      </c>
      <c r="G67" s="1">
        <v>0</v>
      </c>
      <c r="H67" s="1">
        <f t="shared" ref="H67:H130" si="22">ASIN((_e-_r*SIN(E67))/(_l))</f>
        <v>-0.28903268658719544</v>
      </c>
      <c r="I67" s="1">
        <f t="shared" ref="I67:I130" si="23">-_r*COS(E67)</f>
        <v>-8.7674229357815499</v>
      </c>
      <c r="J67" s="1">
        <f t="shared" ref="J67:J130" si="24">_l*COS(H67)</f>
        <v>33.548201140308578</v>
      </c>
      <c r="K67" s="1">
        <f t="shared" si="11"/>
        <v>-0.26133809378075368</v>
      </c>
      <c r="L67" s="1">
        <f t="shared" si="12"/>
        <v>-7.8401428134226098E-2</v>
      </c>
      <c r="M67" s="1">
        <f t="shared" si="13"/>
        <v>17.97588092598334</v>
      </c>
      <c r="N67" s="1">
        <f t="shared" ref="N67:N130" si="25">-_l*L67*SIN(H67)</f>
        <v>-0.78212331149407976</v>
      </c>
      <c r="O67" s="1">
        <f t="shared" si="14"/>
        <v>0.52972981282454901</v>
      </c>
      <c r="P67" s="1">
        <f t="shared" si="15"/>
        <v>4.7675683154209406E-2</v>
      </c>
      <c r="Q67" s="1">
        <f t="shared" ref="Q67:Q130" si="26">_r*COS(E67)</f>
        <v>8.7674229357815499</v>
      </c>
      <c r="R67" s="1">
        <f t="shared" ref="R67:R130" si="27">_r^2+_e^2-_l^2-(2*_e*_r*SIN(E67))</f>
        <v>-1048.6140948157336</v>
      </c>
      <c r="S67" s="1">
        <f t="shared" si="21"/>
        <v>42.315624076090131</v>
      </c>
      <c r="T67" s="1">
        <f t="shared" ref="T67:T130" si="28">_r*(_e*COS(E67)-S67*SIN(E67))</f>
        <v>-690.52123621421754</v>
      </c>
      <c r="U67" s="1">
        <f t="shared" ref="U67:U130" si="29">S67-_r*COS(E67)</f>
        <v>33.548201140308578</v>
      </c>
      <c r="V67" s="1">
        <f t="shared" si="17"/>
        <v>-20.582958630963606</v>
      </c>
      <c r="W67" s="1">
        <f t="shared" si="18"/>
        <v>-6.1748875892890815</v>
      </c>
      <c r="X67" s="1">
        <f t="shared" ref="X67:X130" si="30">-_r*((_e+V67)*SIN(E67)+S67*COS(E67))</f>
        <v>-144.80920701984644</v>
      </c>
      <c r="Y67" s="1">
        <f t="shared" ref="Y67:Y130" si="31">V67+_r*SIN(E67)</f>
        <v>-2.6070777049802665</v>
      </c>
      <c r="Z67" s="1">
        <f t="shared" si="19"/>
        <v>-5.9159827598236836</v>
      </c>
      <c r="AA67" s="1">
        <f t="shared" si="20"/>
        <v>-0.53243844838413146</v>
      </c>
      <c r="AB67" s="1"/>
      <c r="AC67" s="1"/>
    </row>
    <row r="68" spans="1:29" x14ac:dyDescent="0.3">
      <c r="A68" s="1">
        <v>20</v>
      </c>
      <c r="B68" s="1">
        <v>35</v>
      </c>
      <c r="C68" s="1">
        <v>8</v>
      </c>
      <c r="D68" s="1">
        <v>65</v>
      </c>
      <c r="E68" s="1">
        <f t="shared" ref="E68:E131" si="32">RADIANS(D68)</f>
        <v>1.1344640137963142</v>
      </c>
      <c r="F68" s="1">
        <v>0.3</v>
      </c>
      <c r="G68" s="1">
        <v>0</v>
      </c>
      <c r="H68" s="1">
        <f t="shared" si="22"/>
        <v>-0.29351505908524506</v>
      </c>
      <c r="I68" s="1">
        <f t="shared" si="23"/>
        <v>-8.452365234813989</v>
      </c>
      <c r="J68" s="1">
        <f t="shared" si="24"/>
        <v>33.503148656722104</v>
      </c>
      <c r="K68" s="1">
        <f t="shared" ref="K68:K131" si="33">I68/J68</f>
        <v>-0.25228569772405851</v>
      </c>
      <c r="L68" s="1">
        <f t="shared" ref="L68:L131" si="34">K68*F68</f>
        <v>-7.5685709317217548E-2</v>
      </c>
      <c r="M68" s="1">
        <f t="shared" ref="M68:M131" si="35">_r*SIN(E68)</f>
        <v>18.126155740732997</v>
      </c>
      <c r="N68" s="1">
        <f t="shared" si="25"/>
        <v>-0.76640527989399132</v>
      </c>
      <c r="O68" s="1">
        <f t="shared" ref="O68:O131" si="36">(M68*J68-I68*N68)/(J68^2)</f>
        <v>0.53525723309464179</v>
      </c>
      <c r="P68" s="1">
        <f t="shared" ref="P68:P131" si="37">O68*F68^2+K68*G68</f>
        <v>4.8173150978517758E-2</v>
      </c>
      <c r="Q68" s="1">
        <f t="shared" si="26"/>
        <v>8.452365234813989</v>
      </c>
      <c r="R68" s="1">
        <f t="shared" si="27"/>
        <v>-1051.018491851728</v>
      </c>
      <c r="S68" s="1">
        <f t="shared" si="21"/>
        <v>41.955513891536093</v>
      </c>
      <c r="T68" s="1">
        <f t="shared" si="28"/>
        <v>-692.87325710195819</v>
      </c>
      <c r="U68" s="1">
        <f t="shared" si="29"/>
        <v>33.503148656722104</v>
      </c>
      <c r="V68" s="1">
        <f t="shared" ref="V68:V131" si="38">T68/U68</f>
        <v>-20.680840007046307</v>
      </c>
      <c r="W68" s="1">
        <f t="shared" ref="W68:W131" si="39">(T68/U68)*F68</f>
        <v>-6.2042520021138916</v>
      </c>
      <c r="X68" s="1">
        <f t="shared" si="30"/>
        <v>-124.76844613453594</v>
      </c>
      <c r="Y68" s="1">
        <f t="shared" si="31"/>
        <v>-2.5546842663133091</v>
      </c>
      <c r="Z68" s="1">
        <f t="shared" ref="Z68:Z131" si="40">(X68*U68-T68*Y68)/(U68^2)</f>
        <v>-5.3010379571905064</v>
      </c>
      <c r="AA68" s="1">
        <f t="shared" ref="AA68:AA131" si="41">Z68*F68^2+V68*G68</f>
        <v>-0.47709341614714557</v>
      </c>
      <c r="AB68" s="1"/>
      <c r="AC68" s="1"/>
    </row>
    <row r="69" spans="1:29" x14ac:dyDescent="0.3">
      <c r="A69" s="1">
        <v>20</v>
      </c>
      <c r="B69" s="1">
        <v>35</v>
      </c>
      <c r="C69" s="1">
        <v>8</v>
      </c>
      <c r="D69" s="1">
        <v>66</v>
      </c>
      <c r="E69" s="1">
        <f t="shared" si="32"/>
        <v>1.1519173063162575</v>
      </c>
      <c r="F69" s="1">
        <v>0.3</v>
      </c>
      <c r="G69" s="1">
        <v>0</v>
      </c>
      <c r="H69" s="1">
        <f t="shared" si="22"/>
        <v>-0.2978384886224747</v>
      </c>
      <c r="I69" s="1">
        <f t="shared" si="23"/>
        <v>-8.1347328615160048</v>
      </c>
      <c r="J69" s="1">
        <f t="shared" si="24"/>
        <v>33.459055951623334</v>
      </c>
      <c r="K69" s="1">
        <f t="shared" si="33"/>
        <v>-0.243124996511485</v>
      </c>
      <c r="L69" s="1">
        <f t="shared" si="34"/>
        <v>-7.2937498953445493E-2</v>
      </c>
      <c r="M69" s="1">
        <f t="shared" si="35"/>
        <v>18.270909152852017</v>
      </c>
      <c r="N69" s="1">
        <f t="shared" si="25"/>
        <v>-0.74913442558707777</v>
      </c>
      <c r="O69" s="1">
        <f t="shared" si="36"/>
        <v>0.54062421469386712</v>
      </c>
      <c r="P69" s="1">
        <f t="shared" si="37"/>
        <v>4.8656179322448041E-2</v>
      </c>
      <c r="Q69" s="1">
        <f t="shared" si="26"/>
        <v>8.1347328615160048</v>
      </c>
      <c r="R69" s="1">
        <f t="shared" si="27"/>
        <v>-1053.3345464456322</v>
      </c>
      <c r="S69" s="1">
        <f t="shared" si="21"/>
        <v>41.593788813139334</v>
      </c>
      <c r="T69" s="1">
        <f t="shared" si="28"/>
        <v>-694.87847383565327</v>
      </c>
      <c r="U69" s="1">
        <f t="shared" si="29"/>
        <v>33.459055951623327</v>
      </c>
      <c r="V69" s="1">
        <f t="shared" si="38"/>
        <v>-20.768023904808945</v>
      </c>
      <c r="W69" s="1">
        <f t="shared" si="39"/>
        <v>-6.2304071714426836</v>
      </c>
      <c r="X69" s="1">
        <f t="shared" si="30"/>
        <v>-105.07095586699421</v>
      </c>
      <c r="Y69" s="1">
        <f t="shared" si="31"/>
        <v>-2.4971147519569286</v>
      </c>
      <c r="Z69" s="1">
        <f t="shared" si="40"/>
        <v>-4.6902427538776088</v>
      </c>
      <c r="AA69" s="1">
        <f t="shared" si="41"/>
        <v>-0.42212184784898477</v>
      </c>
      <c r="AB69" s="1"/>
      <c r="AC69" s="1"/>
    </row>
    <row r="70" spans="1:29" x14ac:dyDescent="0.3">
      <c r="A70" s="1">
        <v>20</v>
      </c>
      <c r="B70" s="1">
        <v>35</v>
      </c>
      <c r="C70" s="1">
        <v>8</v>
      </c>
      <c r="D70" s="1">
        <v>67</v>
      </c>
      <c r="E70" s="1">
        <f t="shared" si="32"/>
        <v>1.1693705988362009</v>
      </c>
      <c r="F70" s="1">
        <v>0.3</v>
      </c>
      <c r="G70" s="1">
        <v>0</v>
      </c>
      <c r="H70" s="1">
        <f t="shared" si="22"/>
        <v>-0.30200110763206356</v>
      </c>
      <c r="I70" s="1">
        <f t="shared" si="23"/>
        <v>-7.8146225697854739</v>
      </c>
      <c r="J70" s="1">
        <f t="shared" si="24"/>
        <v>33.416012314652107</v>
      </c>
      <c r="K70" s="1">
        <f t="shared" si="33"/>
        <v>-0.23385862131607343</v>
      </c>
      <c r="L70" s="1">
        <f t="shared" si="34"/>
        <v>-7.015758639482203E-2</v>
      </c>
      <c r="M70" s="1">
        <f t="shared" si="35"/>
        <v>18.410097069048806</v>
      </c>
      <c r="N70" s="1">
        <f t="shared" si="25"/>
        <v>-0.73034728450027531</v>
      </c>
      <c r="O70" s="1">
        <f t="shared" si="36"/>
        <v>0.54582512384388082</v>
      </c>
      <c r="P70" s="1">
        <f t="shared" si="37"/>
        <v>4.9124261145949269E-2</v>
      </c>
      <c r="Q70" s="1">
        <f t="shared" si="26"/>
        <v>7.8146225697854739</v>
      </c>
      <c r="R70" s="1">
        <f t="shared" si="27"/>
        <v>-1055.5615531047808</v>
      </c>
      <c r="S70" s="1">
        <f t="shared" si="21"/>
        <v>41.230634884437578</v>
      </c>
      <c r="T70" s="1">
        <f t="shared" si="28"/>
        <v>-696.543009882722</v>
      </c>
      <c r="U70" s="1">
        <f t="shared" si="29"/>
        <v>33.416012314652107</v>
      </c>
      <c r="V70" s="1">
        <f t="shared" si="38"/>
        <v>-20.844588017383057</v>
      </c>
      <c r="W70" s="1">
        <f t="shared" si="39"/>
        <v>-6.253376405214917</v>
      </c>
      <c r="X70" s="1">
        <f t="shared" si="30"/>
        <v>-85.731737722546939</v>
      </c>
      <c r="Y70" s="1">
        <f t="shared" si="31"/>
        <v>-2.4344909483342505</v>
      </c>
      <c r="Z70" s="1">
        <f t="shared" si="40"/>
        <v>-4.0842006307491223</v>
      </c>
      <c r="AA70" s="1">
        <f t="shared" si="41"/>
        <v>-0.367578056767421</v>
      </c>
      <c r="AB70" s="1"/>
      <c r="AC70" s="1"/>
    </row>
    <row r="71" spans="1:29" x14ac:dyDescent="0.3">
      <c r="A71" s="1">
        <v>20</v>
      </c>
      <c r="B71" s="1">
        <v>35</v>
      </c>
      <c r="C71" s="1">
        <v>8</v>
      </c>
      <c r="D71" s="1">
        <v>68</v>
      </c>
      <c r="E71" s="1">
        <f t="shared" si="32"/>
        <v>1.1868238913561442</v>
      </c>
      <c r="F71" s="1">
        <v>0.3</v>
      </c>
      <c r="G71" s="1">
        <v>0</v>
      </c>
      <c r="H71" s="1">
        <f t="shared" si="22"/>
        <v>-0.30600109595028274</v>
      </c>
      <c r="I71" s="1">
        <f t="shared" si="23"/>
        <v>-7.4921318683182392</v>
      </c>
      <c r="J71" s="1">
        <f t="shared" si="24"/>
        <v>33.374104832843706</v>
      </c>
      <c r="K71" s="1">
        <f t="shared" si="33"/>
        <v>-0.22448937299870816</v>
      </c>
      <c r="L71" s="1">
        <f t="shared" si="34"/>
        <v>-6.7346811899612447E-2</v>
      </c>
      <c r="M71" s="1">
        <f t="shared" si="35"/>
        <v>18.543677091335748</v>
      </c>
      <c r="N71" s="1">
        <f t="shared" si="25"/>
        <v>-0.71008303780044157</v>
      </c>
      <c r="O71" s="1">
        <f t="shared" si="36"/>
        <v>0.55085435511998537</v>
      </c>
      <c r="P71" s="1">
        <f t="shared" si="37"/>
        <v>4.9576891960798682E-2</v>
      </c>
      <c r="Q71" s="1">
        <f t="shared" si="26"/>
        <v>7.4921318683182392</v>
      </c>
      <c r="R71" s="1">
        <f t="shared" si="27"/>
        <v>-1057.698833461372</v>
      </c>
      <c r="S71" s="1">
        <f t="shared" si="21"/>
        <v>40.866236701161945</v>
      </c>
      <c r="T71" s="1">
        <f t="shared" si="28"/>
        <v>-697.87324237789505</v>
      </c>
      <c r="U71" s="1">
        <f t="shared" si="29"/>
        <v>33.374104832843706</v>
      </c>
      <c r="V71" s="1">
        <f t="shared" si="38"/>
        <v>-20.910620550670554</v>
      </c>
      <c r="W71" s="1">
        <f t="shared" si="39"/>
        <v>-6.2731861652011665</v>
      </c>
      <c r="X71" s="1">
        <f t="shared" si="30"/>
        <v>-66.764855786613737</v>
      </c>
      <c r="Y71" s="1">
        <f t="shared" si="31"/>
        <v>-2.3669434593348058</v>
      </c>
      <c r="Z71" s="1">
        <f t="shared" si="40"/>
        <v>-3.4835125290085358</v>
      </c>
      <c r="AA71" s="1">
        <f t="shared" si="41"/>
        <v>-0.31351612761076819</v>
      </c>
      <c r="AB71" s="1"/>
      <c r="AC71" s="1"/>
    </row>
    <row r="72" spans="1:29" x14ac:dyDescent="0.3">
      <c r="A72" s="1">
        <v>20</v>
      </c>
      <c r="B72" s="1">
        <v>35</v>
      </c>
      <c r="C72" s="1">
        <v>8</v>
      </c>
      <c r="D72" s="1">
        <v>69</v>
      </c>
      <c r="E72" s="1">
        <f t="shared" si="32"/>
        <v>1.2042771838760873</v>
      </c>
      <c r="F72" s="1">
        <v>0.3</v>
      </c>
      <c r="G72" s="1">
        <v>0</v>
      </c>
      <c r="H72" s="1">
        <f t="shared" si="22"/>
        <v>-0.30983668377843798</v>
      </c>
      <c r="I72" s="1">
        <f t="shared" si="23"/>
        <v>-7.167358990906008</v>
      </c>
      <c r="J72" s="1">
        <f t="shared" si="24"/>
        <v>33.33341823731292</v>
      </c>
      <c r="K72" s="1">
        <f t="shared" si="33"/>
        <v>-0.21502022204500396</v>
      </c>
      <c r="L72" s="1">
        <f t="shared" si="34"/>
        <v>-6.4506066613501181E-2</v>
      </c>
      <c r="M72" s="1">
        <f t="shared" si="35"/>
        <v>18.671608529944034</v>
      </c>
      <c r="N72" s="1">
        <f t="shared" si="25"/>
        <v>-0.6883834907057772</v>
      </c>
      <c r="O72" s="1">
        <f t="shared" si="36"/>
        <v>0.55570634931719476</v>
      </c>
      <c r="P72" s="1">
        <f t="shared" si="37"/>
        <v>5.0013571438547524E-2</v>
      </c>
      <c r="Q72" s="1">
        <f t="shared" si="26"/>
        <v>7.167358990906008</v>
      </c>
      <c r="R72" s="1">
        <f t="shared" si="27"/>
        <v>-1059.7457364791046</v>
      </c>
      <c r="S72" s="1">
        <f t="shared" si="21"/>
        <v>40.500777228218929</v>
      </c>
      <c r="T72" s="1">
        <f t="shared" si="28"/>
        <v>-698.87578563652767</v>
      </c>
      <c r="U72" s="1">
        <f t="shared" si="29"/>
        <v>33.33341823731292</v>
      </c>
      <c r="V72" s="1">
        <f t="shared" si="38"/>
        <v>-20.966220165629963</v>
      </c>
      <c r="W72" s="1">
        <f t="shared" si="39"/>
        <v>-6.2898660496889889</v>
      </c>
      <c r="X72" s="1">
        <f t="shared" si="30"/>
        <v>-48.183422759647456</v>
      </c>
      <c r="Y72" s="1">
        <f t="shared" si="31"/>
        <v>-2.2946116356859285</v>
      </c>
      <c r="Z72" s="1">
        <f t="shared" si="40"/>
        <v>-2.8887753071860565</v>
      </c>
      <c r="AA72" s="1">
        <f t="shared" si="41"/>
        <v>-0.25998977764674508</v>
      </c>
      <c r="AB72" s="1"/>
      <c r="AC72" s="1"/>
    </row>
    <row r="73" spans="1:29" x14ac:dyDescent="0.3">
      <c r="A73" s="1">
        <v>20</v>
      </c>
      <c r="B73" s="1">
        <v>35</v>
      </c>
      <c r="C73" s="1">
        <v>8</v>
      </c>
      <c r="D73" s="1">
        <v>70</v>
      </c>
      <c r="E73" s="1">
        <f t="shared" si="32"/>
        <v>1.2217304763960306</v>
      </c>
      <c r="F73" s="1">
        <v>0.3</v>
      </c>
      <c r="G73" s="1">
        <v>0</v>
      </c>
      <c r="H73" s="1">
        <f t="shared" si="22"/>
        <v>-0.31350615463834947</v>
      </c>
      <c r="I73" s="1">
        <f t="shared" si="23"/>
        <v>-6.8404028665133767</v>
      </c>
      <c r="J73" s="1">
        <f t="shared" si="24"/>
        <v>33.29403475140397</v>
      </c>
      <c r="K73" s="1">
        <f t="shared" si="33"/>
        <v>-0.20545430788393482</v>
      </c>
      <c r="L73" s="1">
        <f t="shared" si="34"/>
        <v>-6.1636292365180444E-2</v>
      </c>
      <c r="M73" s="1">
        <f t="shared" si="35"/>
        <v>18.793852415718167</v>
      </c>
      <c r="N73" s="1">
        <f t="shared" si="25"/>
        <v>-0.66529304324181415</v>
      </c>
      <c r="O73" s="1">
        <f t="shared" si="36"/>
        <v>0.56037561182614481</v>
      </c>
      <c r="P73" s="1">
        <f t="shared" si="37"/>
        <v>5.0433805064353028E-2</v>
      </c>
      <c r="Q73" s="1">
        <f t="shared" si="26"/>
        <v>6.8404028665133767</v>
      </c>
      <c r="R73" s="1">
        <f t="shared" si="27"/>
        <v>-1061.7016386514906</v>
      </c>
      <c r="S73" s="1">
        <f t="shared" si="21"/>
        <v>40.134437617917349</v>
      </c>
      <c r="T73" s="1">
        <f t="shared" si="28"/>
        <v>-699.55747444687904</v>
      </c>
      <c r="U73" s="1">
        <f t="shared" si="29"/>
        <v>33.29403475140397</v>
      </c>
      <c r="V73" s="1">
        <f t="shared" si="38"/>
        <v>-21.011495893190883</v>
      </c>
      <c r="W73" s="1">
        <f t="shared" si="39"/>
        <v>-6.3034487679572644</v>
      </c>
      <c r="X73" s="1">
        <f t="shared" si="30"/>
        <v>-29.999588603151643</v>
      </c>
      <c r="Y73" s="1">
        <f t="shared" si="31"/>
        <v>-2.2176434774727163</v>
      </c>
      <c r="Z73" s="1">
        <f t="shared" si="40"/>
        <v>-2.300580148802819</v>
      </c>
      <c r="AA73" s="1">
        <f t="shared" si="41"/>
        <v>-0.20705221339225371</v>
      </c>
      <c r="AB73" s="1"/>
      <c r="AC73" s="1"/>
    </row>
    <row r="74" spans="1:29" x14ac:dyDescent="0.3">
      <c r="A74" s="1">
        <v>20</v>
      </c>
      <c r="B74" s="1">
        <v>35</v>
      </c>
      <c r="C74" s="1">
        <v>8</v>
      </c>
      <c r="D74" s="1">
        <v>71</v>
      </c>
      <c r="E74" s="1">
        <f t="shared" si="32"/>
        <v>1.2391837689159739</v>
      </c>
      <c r="F74" s="1">
        <v>0.3</v>
      </c>
      <c r="G74" s="1">
        <v>0</v>
      </c>
      <c r="H74" s="1">
        <f t="shared" si="22"/>
        <v>-0.3170078483103832</v>
      </c>
      <c r="I74" s="1">
        <f t="shared" si="23"/>
        <v>-6.5113630891431349</v>
      </c>
      <c r="J74" s="1">
        <f t="shared" si="24"/>
        <v>33.25603394078189</v>
      </c>
      <c r="K74" s="1">
        <f t="shared" si="33"/>
        <v>-0.19579493756645008</v>
      </c>
      <c r="L74" s="1">
        <f t="shared" si="34"/>
        <v>-5.8738481269935021E-2</v>
      </c>
      <c r="M74" s="1">
        <f t="shared" si="35"/>
        <v>18.910371511986334</v>
      </c>
      <c r="N74" s="1">
        <f t="shared" si="25"/>
        <v>-0.64085865270484199</v>
      </c>
      <c r="O74" s="1">
        <f t="shared" si="36"/>
        <v>0.56485673142927451</v>
      </c>
      <c r="P74" s="1">
        <f t="shared" si="37"/>
        <v>5.0837105828634703E-2</v>
      </c>
      <c r="Q74" s="1">
        <f t="shared" si="26"/>
        <v>6.5113630891431349</v>
      </c>
      <c r="R74" s="1">
        <f t="shared" si="27"/>
        <v>-1063.5659441917815</v>
      </c>
      <c r="S74" s="1">
        <f t="shared" si="21"/>
        <v>39.767397029925021</v>
      </c>
      <c r="T74" s="1">
        <f t="shared" si="28"/>
        <v>-699.92534718739898</v>
      </c>
      <c r="U74" s="1">
        <f t="shared" si="29"/>
        <v>33.25603394078189</v>
      </c>
      <c r="V74" s="1">
        <f t="shared" si="38"/>
        <v>-21.04656702100247</v>
      </c>
      <c r="W74" s="1">
        <f t="shared" si="39"/>
        <v>-6.313970106300741</v>
      </c>
      <c r="X74" s="1">
        <f t="shared" si="30"/>
        <v>-12.224531848768585</v>
      </c>
      <c r="Y74" s="1">
        <f t="shared" si="31"/>
        <v>-2.1361955090161366</v>
      </c>
      <c r="Z74" s="1">
        <f t="shared" si="40"/>
        <v>-1.7195109284849597</v>
      </c>
      <c r="AA74" s="1">
        <f t="shared" si="41"/>
        <v>-0.15475598356364637</v>
      </c>
      <c r="AB74" s="1"/>
      <c r="AC74" s="1"/>
    </row>
    <row r="75" spans="1:29" x14ac:dyDescent="0.3">
      <c r="A75" s="1">
        <v>20</v>
      </c>
      <c r="B75" s="1">
        <v>35</v>
      </c>
      <c r="C75" s="1">
        <v>8</v>
      </c>
      <c r="D75" s="1">
        <v>72</v>
      </c>
      <c r="E75" s="1">
        <f t="shared" si="32"/>
        <v>1.2566370614359172</v>
      </c>
      <c r="F75" s="1">
        <v>0.3</v>
      </c>
      <c r="G75" s="1">
        <v>0</v>
      </c>
      <c r="H75" s="1">
        <f t="shared" si="22"/>
        <v>-0.32034016374269975</v>
      </c>
      <c r="I75" s="1">
        <f t="shared" si="23"/>
        <v>-6.180339887498949</v>
      </c>
      <c r="J75" s="1">
        <f t="shared" si="24"/>
        <v>33.2194925659538</v>
      </c>
      <c r="K75" s="1">
        <f t="shared" si="33"/>
        <v>-0.18604558378574074</v>
      </c>
      <c r="L75" s="1">
        <f t="shared" si="34"/>
        <v>-5.5813675135722218E-2</v>
      </c>
      <c r="M75" s="1">
        <f t="shared" si="35"/>
        <v>19.021130325903069</v>
      </c>
      <c r="N75" s="1">
        <f t="shared" si="25"/>
        <v>-0.6151297876384102</v>
      </c>
      <c r="O75" s="1">
        <f t="shared" si="36"/>
        <v>0.56914439941912554</v>
      </c>
      <c r="P75" s="1">
        <f t="shared" si="37"/>
        <v>5.1222995947721298E-2</v>
      </c>
      <c r="Q75" s="1">
        <f t="shared" si="26"/>
        <v>6.180339887498949</v>
      </c>
      <c r="R75" s="1">
        <f t="shared" si="27"/>
        <v>-1065.3380852144492</v>
      </c>
      <c r="S75" s="1">
        <f t="shared" si="21"/>
        <v>39.399832453452746</v>
      </c>
      <c r="T75" s="1">
        <f t="shared" si="28"/>
        <v>-699.98662881587848</v>
      </c>
      <c r="U75" s="1">
        <f t="shared" si="29"/>
        <v>33.2194925659538</v>
      </c>
      <c r="V75" s="1">
        <f t="shared" si="38"/>
        <v>-21.071562951364438</v>
      </c>
      <c r="W75" s="1">
        <f t="shared" si="39"/>
        <v>-6.3214688854093311</v>
      </c>
      <c r="X75" s="1">
        <f t="shared" si="30"/>
        <v>5.1315463882995971</v>
      </c>
      <c r="Y75" s="1">
        <f t="shared" si="31"/>
        <v>-2.0504326254613687</v>
      </c>
      <c r="Z75" s="1">
        <f t="shared" si="40"/>
        <v>-1.1461425451050657</v>
      </c>
      <c r="AA75" s="1">
        <f t="shared" si="41"/>
        <v>-0.10315282905945591</v>
      </c>
      <c r="AB75" s="1"/>
      <c r="AC75" s="1"/>
    </row>
    <row r="76" spans="1:29" x14ac:dyDescent="0.3">
      <c r="A76" s="1">
        <v>20</v>
      </c>
      <c r="B76" s="1">
        <v>35</v>
      </c>
      <c r="C76" s="1">
        <v>8</v>
      </c>
      <c r="D76" s="1">
        <v>73</v>
      </c>
      <c r="E76" s="1">
        <f t="shared" si="32"/>
        <v>1.2740903539558606</v>
      </c>
      <c r="F76" s="1">
        <v>0.3</v>
      </c>
      <c r="G76" s="1">
        <v>0</v>
      </c>
      <c r="H76" s="1">
        <f t="shared" si="22"/>
        <v>-0.32350156192009527</v>
      </c>
      <c r="I76" s="1">
        <f t="shared" si="23"/>
        <v>-5.8474340944547354</v>
      </c>
      <c r="J76" s="1">
        <f t="shared" si="24"/>
        <v>33.184484437718226</v>
      </c>
      <c r="K76" s="1">
        <f t="shared" si="33"/>
        <v>-0.17620988222461009</v>
      </c>
      <c r="L76" s="1">
        <f t="shared" si="34"/>
        <v>-5.2862964667383029E-2</v>
      </c>
      <c r="M76" s="1">
        <f t="shared" si="35"/>
        <v>19.126095119260707</v>
      </c>
      <c r="N76" s="1">
        <f t="shared" si="25"/>
        <v>-0.58815837317542152</v>
      </c>
      <c r="O76" s="1">
        <f t="shared" si="36"/>
        <v>0.57323342893260987</v>
      </c>
      <c r="P76" s="1">
        <f t="shared" si="37"/>
        <v>5.1591008603934889E-2</v>
      </c>
      <c r="Q76" s="1">
        <f t="shared" si="26"/>
        <v>5.8474340944547354</v>
      </c>
      <c r="R76" s="1">
        <f t="shared" si="27"/>
        <v>-1067.0175219081714</v>
      </c>
      <c r="S76" s="1">
        <f t="shared" si="21"/>
        <v>39.031918532172959</v>
      </c>
      <c r="T76" s="1">
        <f t="shared" si="28"/>
        <v>-699.74871377793704</v>
      </c>
      <c r="U76" s="1">
        <f t="shared" si="29"/>
        <v>33.184484437718226</v>
      </c>
      <c r="V76" s="1">
        <f t="shared" si="38"/>
        <v>-21.086623029845448</v>
      </c>
      <c r="W76" s="1">
        <f t="shared" si="39"/>
        <v>-6.3259869089536345</v>
      </c>
      <c r="X76" s="1">
        <f t="shared" si="30"/>
        <v>22.059425661724035</v>
      </c>
      <c r="Y76" s="1">
        <f t="shared" si="31"/>
        <v>-1.9605279105847409</v>
      </c>
      <c r="Z76" s="1">
        <f t="shared" si="40"/>
        <v>-0.58103923128458101</v>
      </c>
      <c r="AA76" s="1">
        <f t="shared" si="41"/>
        <v>-5.2293530815612291E-2</v>
      </c>
      <c r="AB76" s="1"/>
      <c r="AC76" s="1"/>
    </row>
    <row r="77" spans="1:29" x14ac:dyDescent="0.3">
      <c r="A77" s="1">
        <v>20</v>
      </c>
      <c r="B77" s="1">
        <v>35</v>
      </c>
      <c r="C77" s="1">
        <v>8</v>
      </c>
      <c r="D77" s="1">
        <v>74</v>
      </c>
      <c r="E77" s="1">
        <f t="shared" si="32"/>
        <v>1.2915436464758039</v>
      </c>
      <c r="F77" s="1">
        <v>0.3</v>
      </c>
      <c r="G77" s="1">
        <v>0</v>
      </c>
      <c r="H77" s="1">
        <f t="shared" si="22"/>
        <v>-0.32649056868059451</v>
      </c>
      <c r="I77" s="1">
        <f t="shared" si="23"/>
        <v>-5.512747116339983</v>
      </c>
      <c r="J77" s="1">
        <f t="shared" si="24"/>
        <v>33.151080276047971</v>
      </c>
      <c r="K77" s="1">
        <f t="shared" si="33"/>
        <v>-0.16629162821951854</v>
      </c>
      <c r="L77" s="1">
        <f t="shared" si="34"/>
        <v>-4.9887488465855563E-2</v>
      </c>
      <c r="M77" s="1">
        <f t="shared" si="35"/>
        <v>19.225233918766378</v>
      </c>
      <c r="N77" s="1">
        <f t="shared" si="25"/>
        <v>-0.55999872764898839</v>
      </c>
      <c r="O77" s="1">
        <f t="shared" si="36"/>
        <v>0.57711877438781189</v>
      </c>
      <c r="P77" s="1">
        <f t="shared" si="37"/>
        <v>5.1940689694903071E-2</v>
      </c>
      <c r="Q77" s="1">
        <f t="shared" si="26"/>
        <v>5.512747116339983</v>
      </c>
      <c r="R77" s="1">
        <f t="shared" si="27"/>
        <v>-1068.603742700262</v>
      </c>
      <c r="S77" s="1">
        <f t="shared" si="21"/>
        <v>38.663827392387951</v>
      </c>
      <c r="T77" s="1">
        <f t="shared" si="28"/>
        <v>-699.21914888274557</v>
      </c>
      <c r="U77" s="1">
        <f t="shared" si="29"/>
        <v>33.151080276047971</v>
      </c>
      <c r="V77" s="1">
        <f t="shared" si="38"/>
        <v>-21.091896344263006</v>
      </c>
      <c r="W77" s="1">
        <f t="shared" si="39"/>
        <v>-6.3275689032789018</v>
      </c>
      <c r="X77" s="1">
        <f t="shared" si="30"/>
        <v>38.550866694645158</v>
      </c>
      <c r="Y77" s="1">
        <f t="shared" si="31"/>
        <v>-1.866662425496628</v>
      </c>
      <c r="Z77" s="1">
        <f t="shared" si="40"/>
        <v>-2.4752849283561904E-2</v>
      </c>
      <c r="AA77" s="1">
        <f t="shared" si="41"/>
        <v>-2.2277564355205714E-3</v>
      </c>
      <c r="AB77" s="1"/>
      <c r="AC77" s="1"/>
    </row>
    <row r="78" spans="1:29" x14ac:dyDescent="0.3">
      <c r="A78" s="1">
        <v>20</v>
      </c>
      <c r="B78" s="1">
        <v>35</v>
      </c>
      <c r="C78" s="1">
        <v>8</v>
      </c>
      <c r="D78" s="1">
        <v>75</v>
      </c>
      <c r="E78" s="1">
        <f t="shared" si="32"/>
        <v>1.3089969389957472</v>
      </c>
      <c r="F78" s="1">
        <v>0.3</v>
      </c>
      <c r="G78" s="1">
        <v>0</v>
      </c>
      <c r="H78" s="1">
        <f t="shared" si="22"/>
        <v>-0.32930577746781031</v>
      </c>
      <c r="I78" s="1">
        <f t="shared" si="23"/>
        <v>-5.1763809020504148</v>
      </c>
      <c r="J78" s="1">
        <f t="shared" si="24"/>
        <v>33.119347572915956</v>
      </c>
      <c r="K78" s="1">
        <f t="shared" si="33"/>
        <v>-0.15629477273530321</v>
      </c>
      <c r="L78" s="1">
        <f t="shared" si="34"/>
        <v>-4.6888431820590958E-2</v>
      </c>
      <c r="M78" s="1">
        <f t="shared" si="35"/>
        <v>19.318516525781366</v>
      </c>
      <c r="N78" s="1">
        <f t="shared" si="25"/>
        <v>-0.53070749042933163</v>
      </c>
      <c r="O78" s="1">
        <f t="shared" si="36"/>
        <v>0.58079555090348711</v>
      </c>
      <c r="P78" s="1">
        <f t="shared" si="37"/>
        <v>5.2271599581313839E-2</v>
      </c>
      <c r="Q78" s="1">
        <f t="shared" si="26"/>
        <v>5.1763809020504148</v>
      </c>
      <c r="R78" s="1">
        <f t="shared" si="27"/>
        <v>-1070.0962644125018</v>
      </c>
      <c r="S78" s="1">
        <f t="shared" si="21"/>
        <v>38.295728474966367</v>
      </c>
      <c r="T78" s="1">
        <f t="shared" si="28"/>
        <v>-698.40561619407049</v>
      </c>
      <c r="U78" s="1">
        <f t="shared" si="29"/>
        <v>33.119347572915956</v>
      </c>
      <c r="V78" s="1">
        <f t="shared" si="38"/>
        <v>-21.087541493879137</v>
      </c>
      <c r="W78" s="1">
        <f t="shared" si="39"/>
        <v>-6.3262624481637406</v>
      </c>
      <c r="X78" s="1">
        <f t="shared" si="30"/>
        <v>54.598609123429291</v>
      </c>
      <c r="Y78" s="1">
        <f t="shared" si="31"/>
        <v>-1.7690249680977708</v>
      </c>
      <c r="Z78" s="1">
        <f t="shared" si="40"/>
        <v>0.52217881607976036</v>
      </c>
      <c r="AA78" s="1">
        <f t="shared" si="41"/>
        <v>4.6996093447178429E-2</v>
      </c>
      <c r="AB78" s="1"/>
      <c r="AC78" s="1"/>
    </row>
    <row r="79" spans="1:29" x14ac:dyDescent="0.3">
      <c r="A79" s="1">
        <v>20</v>
      </c>
      <c r="B79" s="1">
        <v>35</v>
      </c>
      <c r="C79" s="1">
        <v>8</v>
      </c>
      <c r="D79" s="1">
        <v>76</v>
      </c>
      <c r="E79" s="1">
        <f t="shared" si="32"/>
        <v>1.3264502315156905</v>
      </c>
      <c r="F79" s="1">
        <v>0.3</v>
      </c>
      <c r="G79" s="1">
        <v>0</v>
      </c>
      <c r="H79" s="1">
        <f t="shared" si="22"/>
        <v>-0.33194585200702093</v>
      </c>
      <c r="I79" s="1">
        <f t="shared" si="23"/>
        <v>-4.8384379119933536</v>
      </c>
      <c r="J79" s="1">
        <f t="shared" si="24"/>
        <v>33.089350459574355</v>
      </c>
      <c r="K79" s="1">
        <f t="shared" si="33"/>
        <v>-0.14622341764926844</v>
      </c>
      <c r="L79" s="1">
        <f t="shared" si="34"/>
        <v>-4.386702529478053E-2</v>
      </c>
      <c r="M79" s="1">
        <f t="shared" si="35"/>
        <v>19.405914525519929</v>
      </c>
      <c r="N79" s="1">
        <f t="shared" si="25"/>
        <v>-0.50034354100108724</v>
      </c>
      <c r="O79" s="1">
        <f t="shared" si="36"/>
        <v>0.58425905357601582</v>
      </c>
      <c r="P79" s="1">
        <f t="shared" si="37"/>
        <v>5.258331482184142E-2</v>
      </c>
      <c r="Q79" s="1">
        <f t="shared" si="26"/>
        <v>4.8384379119933536</v>
      </c>
      <c r="R79" s="1">
        <f t="shared" si="27"/>
        <v>-1071.4946324083189</v>
      </c>
      <c r="S79" s="1">
        <f t="shared" si="21"/>
        <v>37.927788371567708</v>
      </c>
      <c r="T79" s="1">
        <f t="shared" si="28"/>
        <v>-697.3159159847047</v>
      </c>
      <c r="U79" s="1">
        <f t="shared" si="29"/>
        <v>33.089350459574355</v>
      </c>
      <c r="V79" s="1">
        <f t="shared" si="38"/>
        <v>-21.073726328856882</v>
      </c>
      <c r="W79" s="1">
        <f t="shared" si="39"/>
        <v>-6.3221178986570647</v>
      </c>
      <c r="X79" s="1">
        <f t="shared" si="30"/>
        <v>70.196366492782261</v>
      </c>
      <c r="Y79" s="1">
        <f t="shared" si="31"/>
        <v>-1.6678118033369529</v>
      </c>
      <c r="Z79" s="1">
        <f t="shared" si="40"/>
        <v>1.0592337563120875</v>
      </c>
      <c r="AA79" s="1">
        <f t="shared" si="41"/>
        <v>9.5331038068087876E-2</v>
      </c>
      <c r="AB79" s="1"/>
      <c r="AC79" s="1"/>
    </row>
    <row r="80" spans="1:29" x14ac:dyDescent="0.3">
      <c r="A80" s="1">
        <v>20</v>
      </c>
      <c r="B80" s="1">
        <v>35</v>
      </c>
      <c r="C80" s="1">
        <v>8</v>
      </c>
      <c r="D80" s="1">
        <v>77</v>
      </c>
      <c r="E80" s="1">
        <f t="shared" si="32"/>
        <v>1.3439035240356338</v>
      </c>
      <c r="F80" s="1">
        <v>0.3</v>
      </c>
      <c r="G80" s="1">
        <v>0</v>
      </c>
      <c r="H80" s="1">
        <f t="shared" si="22"/>
        <v>-0.3344095288929339</v>
      </c>
      <c r="I80" s="1">
        <f t="shared" si="23"/>
        <v>-4.4990210868772982</v>
      </c>
      <c r="J80" s="1">
        <f t="shared" si="24"/>
        <v>33.061149578794776</v>
      </c>
      <c r="K80" s="1">
        <f t="shared" si="33"/>
        <v>-0.13608181034826883</v>
      </c>
      <c r="L80" s="1">
        <f t="shared" si="34"/>
        <v>-4.0824543104480644E-2</v>
      </c>
      <c r="M80" s="1">
        <f t="shared" si="35"/>
        <v>19.487401295704704</v>
      </c>
      <c r="N80" s="1">
        <f t="shared" si="25"/>
        <v>-0.46896790935496341</v>
      </c>
      <c r="O80" s="1">
        <f t="shared" si="36"/>
        <v>0.5875047764843182</v>
      </c>
      <c r="P80" s="1">
        <f t="shared" si="37"/>
        <v>5.2875429883588634E-2</v>
      </c>
      <c r="Q80" s="1">
        <f t="shared" si="26"/>
        <v>4.4990210868772982</v>
      </c>
      <c r="R80" s="1">
        <f t="shared" si="27"/>
        <v>-1072.7984207312752</v>
      </c>
      <c r="S80" s="1">
        <f t="shared" si="21"/>
        <v>37.560170665672068</v>
      </c>
      <c r="T80" s="1">
        <f t="shared" si="28"/>
        <v>-695.95794980208916</v>
      </c>
      <c r="U80" s="1">
        <f t="shared" si="29"/>
        <v>33.061149578794769</v>
      </c>
      <c r="V80" s="1">
        <f t="shared" si="38"/>
        <v>-21.050627660221245</v>
      </c>
      <c r="W80" s="1">
        <f t="shared" si="39"/>
        <v>-6.3151882980663734</v>
      </c>
      <c r="X80" s="1">
        <f t="shared" si="30"/>
        <v>85.338818523986362</v>
      </c>
      <c r="Y80" s="1">
        <f t="shared" si="31"/>
        <v>-1.5632263645165416</v>
      </c>
      <c r="Z80" s="1">
        <f t="shared" si="40"/>
        <v>1.5859074183414628</v>
      </c>
      <c r="AA80" s="1">
        <f t="shared" si="41"/>
        <v>0.14273166765073164</v>
      </c>
      <c r="AB80" s="1"/>
      <c r="AC80" s="1"/>
    </row>
    <row r="81" spans="1:29" x14ac:dyDescent="0.3">
      <c r="A81" s="1">
        <v>20</v>
      </c>
      <c r="B81" s="1">
        <v>35</v>
      </c>
      <c r="C81" s="1">
        <v>8</v>
      </c>
      <c r="D81" s="1">
        <v>78</v>
      </c>
      <c r="E81" s="1">
        <f t="shared" si="32"/>
        <v>1.3613568165555769</v>
      </c>
      <c r="F81" s="1">
        <v>0.3</v>
      </c>
      <c r="G81" s="1">
        <v>0</v>
      </c>
      <c r="H81" s="1">
        <f t="shared" si="22"/>
        <v>-0.33669562007721598</v>
      </c>
      <c r="I81" s="1">
        <f t="shared" si="23"/>
        <v>-4.1582338163551888</v>
      </c>
      <c r="J81" s="1">
        <f t="shared" si="24"/>
        <v>33.034801962571194</v>
      </c>
      <c r="K81" s="1">
        <f t="shared" si="33"/>
        <v>-0.12587433764750625</v>
      </c>
      <c r="L81" s="1">
        <f t="shared" si="34"/>
        <v>-3.7762301294251871E-2</v>
      </c>
      <c r="M81" s="1">
        <f t="shared" si="35"/>
        <v>19.56295201467611</v>
      </c>
      <c r="N81" s="1">
        <f t="shared" si="25"/>
        <v>-0.43664367782917596</v>
      </c>
      <c r="O81" s="1">
        <f t="shared" si="36"/>
        <v>0.59052843129025478</v>
      </c>
      <c r="P81" s="1">
        <f t="shared" si="37"/>
        <v>5.3147558816122931E-2</v>
      </c>
      <c r="Q81" s="1">
        <f t="shared" si="26"/>
        <v>4.1582338163551888</v>
      </c>
      <c r="R81" s="1">
        <f t="shared" si="27"/>
        <v>-1074.0072322348178</v>
      </c>
      <c r="S81" s="1">
        <f t="shared" si="21"/>
        <v>37.193035778926387</v>
      </c>
      <c r="T81" s="1">
        <f t="shared" si="28"/>
        <v>-694.33970369242718</v>
      </c>
      <c r="U81" s="1">
        <f t="shared" si="29"/>
        <v>33.034801962571194</v>
      </c>
      <c r="V81" s="1">
        <f t="shared" si="38"/>
        <v>-21.018430940773367</v>
      </c>
      <c r="W81" s="1">
        <f t="shared" si="39"/>
        <v>-6.3055292822320101</v>
      </c>
      <c r="X81" s="1">
        <f t="shared" si="30"/>
        <v>100.02160069188403</v>
      </c>
      <c r="Y81" s="1">
        <f t="shared" si="31"/>
        <v>-1.4554789260972569</v>
      </c>
      <c r="Z81" s="1">
        <f t="shared" si="40"/>
        <v>2.1017143519317143</v>
      </c>
      <c r="AA81" s="1">
        <f t="shared" si="41"/>
        <v>0.18915429167385428</v>
      </c>
      <c r="AB81" s="1"/>
      <c r="AC81" s="1"/>
    </row>
    <row r="82" spans="1:29" x14ac:dyDescent="0.3">
      <c r="A82" s="1">
        <v>20</v>
      </c>
      <c r="B82" s="1">
        <v>35</v>
      </c>
      <c r="C82" s="1">
        <v>8</v>
      </c>
      <c r="D82" s="1">
        <v>79</v>
      </c>
      <c r="E82" s="1">
        <f t="shared" si="32"/>
        <v>1.3788101090755203</v>
      </c>
      <c r="F82" s="1">
        <v>0.3</v>
      </c>
      <c r="G82" s="1">
        <v>0</v>
      </c>
      <c r="H82" s="1">
        <f t="shared" si="22"/>
        <v>-0.33880301524406492</v>
      </c>
      <c r="I82" s="1">
        <f t="shared" si="23"/>
        <v>-3.8161799075308984</v>
      </c>
      <c r="J82" s="1">
        <f t="shared" si="24"/>
        <v>33.010360915777568</v>
      </c>
      <c r="K82" s="1">
        <f t="shared" si="33"/>
        <v>-0.11560551904498943</v>
      </c>
      <c r="L82" s="1">
        <f t="shared" si="34"/>
        <v>-3.468165571349683E-2</v>
      </c>
      <c r="M82" s="1">
        <f t="shared" si="35"/>
        <v>19.632543668953279</v>
      </c>
      <c r="N82" s="1">
        <f t="shared" si="25"/>
        <v>-0.40343587459885477</v>
      </c>
      <c r="O82" s="1">
        <f t="shared" si="36"/>
        <v>0.5933259653004177</v>
      </c>
      <c r="P82" s="1">
        <f t="shared" si="37"/>
        <v>5.3399336877037594E-2</v>
      </c>
      <c r="Q82" s="1">
        <f t="shared" si="26"/>
        <v>3.8161799075308984</v>
      </c>
      <c r="R82" s="1">
        <f t="shared" si="27"/>
        <v>-1075.1206987032524</v>
      </c>
      <c r="S82" s="1">
        <f t="shared" si="21"/>
        <v>36.826540823308463</v>
      </c>
      <c r="T82" s="1">
        <f t="shared" si="28"/>
        <v>-692.46923162984683</v>
      </c>
      <c r="U82" s="1">
        <f t="shared" si="29"/>
        <v>33.010360915777568</v>
      </c>
      <c r="V82" s="1">
        <f t="shared" si="38"/>
        <v>-20.977329917616125</v>
      </c>
      <c r="W82" s="1">
        <f t="shared" si="39"/>
        <v>-6.2931989752848372</v>
      </c>
      <c r="X82" s="1">
        <f t="shared" si="30"/>
        <v>114.24129116023629</v>
      </c>
      <c r="Y82" s="1">
        <f t="shared" si="31"/>
        <v>-1.3447862486628459</v>
      </c>
      <c r="Z82" s="1">
        <f t="shared" si="40"/>
        <v>2.6061898133395767</v>
      </c>
      <c r="AA82" s="1">
        <f t="shared" si="41"/>
        <v>0.2345570832005619</v>
      </c>
      <c r="AB82" s="1"/>
      <c r="AC82" s="1"/>
    </row>
    <row r="83" spans="1:29" x14ac:dyDescent="0.3">
      <c r="A83" s="1">
        <v>20</v>
      </c>
      <c r="B83" s="1">
        <v>35</v>
      </c>
      <c r="C83" s="1">
        <v>8</v>
      </c>
      <c r="D83" s="1">
        <v>80</v>
      </c>
      <c r="E83" s="1">
        <f t="shared" si="32"/>
        <v>1.3962634015954636</v>
      </c>
      <c r="F83" s="1">
        <v>0.3</v>
      </c>
      <c r="G83" s="1">
        <v>0</v>
      </c>
      <c r="H83" s="1">
        <f t="shared" si="22"/>
        <v>-0.34073068406238721</v>
      </c>
      <c r="I83" s="1">
        <f t="shared" si="23"/>
        <v>-3.4729635533386083</v>
      </c>
      <c r="J83" s="1">
        <f t="shared" si="24"/>
        <v>32.987875906258729</v>
      </c>
      <c r="K83" s="1">
        <f t="shared" si="33"/>
        <v>-0.10527999933089627</v>
      </c>
      <c r="L83" s="1">
        <f t="shared" si="34"/>
        <v>-3.1583999799268882E-2</v>
      </c>
      <c r="M83" s="1">
        <f t="shared" si="35"/>
        <v>19.696155060244159</v>
      </c>
      <c r="N83" s="1">
        <f t="shared" si="25"/>
        <v>-0.36941135907496919</v>
      </c>
      <c r="O83" s="1">
        <f t="shared" si="36"/>
        <v>0.5958935788550842</v>
      </c>
      <c r="P83" s="1">
        <f t="shared" si="37"/>
        <v>5.3630422096957578E-2</v>
      </c>
      <c r="Q83" s="1">
        <f t="shared" si="26"/>
        <v>3.4729635533386083</v>
      </c>
      <c r="R83" s="1">
        <f t="shared" si="27"/>
        <v>-1076.1384809639067</v>
      </c>
      <c r="S83" s="1">
        <f t="shared" si="21"/>
        <v>36.460839459597331</v>
      </c>
      <c r="T83" s="1">
        <f t="shared" si="28"/>
        <v>-690.35463919618905</v>
      </c>
      <c r="U83" s="1">
        <f t="shared" si="29"/>
        <v>32.987875906258722</v>
      </c>
      <c r="V83" s="1">
        <f t="shared" si="38"/>
        <v>-20.927526257160725</v>
      </c>
      <c r="W83" s="1">
        <f t="shared" si="39"/>
        <v>-6.2782578771482171</v>
      </c>
      <c r="X83" s="1">
        <f t="shared" si="30"/>
        <v>127.99539513910376</v>
      </c>
      <c r="Y83" s="1">
        <f t="shared" si="31"/>
        <v>-1.2313711969165659</v>
      </c>
      <c r="Z83" s="1">
        <f t="shared" si="40"/>
        <v>3.0988913130937847</v>
      </c>
      <c r="AA83" s="1">
        <f t="shared" si="41"/>
        <v>0.27890021817844063</v>
      </c>
      <c r="AB83" s="1"/>
      <c r="AC83" s="1"/>
    </row>
    <row r="84" spans="1:29" x14ac:dyDescent="0.3">
      <c r="A84" s="1">
        <v>20</v>
      </c>
      <c r="B84" s="1">
        <v>35</v>
      </c>
      <c r="C84" s="1">
        <v>8</v>
      </c>
      <c r="D84" s="1">
        <v>81</v>
      </c>
      <c r="E84" s="1">
        <f t="shared" si="32"/>
        <v>1.4137166941154069</v>
      </c>
      <c r="F84" s="1">
        <v>0.3</v>
      </c>
      <c r="G84" s="1">
        <v>0</v>
      </c>
      <c r="H84" s="1">
        <f t="shared" si="22"/>
        <v>-0.3424776783035311</v>
      </c>
      <c r="I84" s="1">
        <f t="shared" si="23"/>
        <v>-3.1286893008046186</v>
      </c>
      <c r="J84" s="1">
        <f t="shared" si="24"/>
        <v>32.967392461816168</v>
      </c>
      <c r="K84" s="1">
        <f t="shared" si="33"/>
        <v>-9.4902540576369862E-2</v>
      </c>
      <c r="L84" s="1">
        <f t="shared" si="34"/>
        <v>-2.8470762172910957E-2</v>
      </c>
      <c r="M84" s="1">
        <f t="shared" si="35"/>
        <v>19.753766811902757</v>
      </c>
      <c r="N84" s="1">
        <f t="shared" si="25"/>
        <v>-0.33463869953753728</v>
      </c>
      <c r="O84" s="1">
        <f t="shared" si="36"/>
        <v>0.59822774191146899</v>
      </c>
      <c r="P84" s="1">
        <f t="shared" si="37"/>
        <v>5.3840496772032211E-2</v>
      </c>
      <c r="Q84" s="1">
        <f t="shared" si="26"/>
        <v>3.1286893008046186</v>
      </c>
      <c r="R84" s="1">
        <f t="shared" si="27"/>
        <v>-1077.060268990444</v>
      </c>
      <c r="S84" s="1">
        <f t="shared" si="21"/>
        <v>36.096081762620784</v>
      </c>
      <c r="T84" s="1">
        <f t="shared" si="28"/>
        <v>-688.00406755574977</v>
      </c>
      <c r="U84" s="1">
        <f t="shared" si="29"/>
        <v>32.967392461816168</v>
      </c>
      <c r="V84" s="1">
        <f t="shared" si="38"/>
        <v>-20.869229143694543</v>
      </c>
      <c r="W84" s="1">
        <f t="shared" si="39"/>
        <v>-6.260768743108363</v>
      </c>
      <c r="X84" s="1">
        <f t="shared" si="30"/>
        <v>141.28232674180464</v>
      </c>
      <c r="Y84" s="1">
        <f t="shared" si="31"/>
        <v>-1.115462331791786</v>
      </c>
      <c r="Z84" s="1">
        <f t="shared" si="40"/>
        <v>3.5794000958722241</v>
      </c>
      <c r="AA84" s="1">
        <f t="shared" si="41"/>
        <v>0.32214600862850018</v>
      </c>
      <c r="AB84" s="1"/>
      <c r="AC84" s="1"/>
    </row>
    <row r="85" spans="1:29" x14ac:dyDescent="0.3">
      <c r="A85" s="1">
        <v>20</v>
      </c>
      <c r="B85" s="1">
        <v>35</v>
      </c>
      <c r="C85" s="1">
        <v>8</v>
      </c>
      <c r="D85" s="1">
        <v>82</v>
      </c>
      <c r="E85" s="1">
        <f t="shared" si="32"/>
        <v>1.4311699866353502</v>
      </c>
      <c r="F85" s="1">
        <v>0.3</v>
      </c>
      <c r="G85" s="1">
        <v>0</v>
      </c>
      <c r="H85" s="1">
        <f t="shared" si="22"/>
        <v>-0.34404313381399282</v>
      </c>
      <c r="I85" s="1">
        <f t="shared" si="23"/>
        <v>-2.7834620192013091</v>
      </c>
      <c r="J85" s="1">
        <f t="shared" si="24"/>
        <v>32.948952074529451</v>
      </c>
      <c r="K85" s="1">
        <f t="shared" si="33"/>
        <v>-8.4478013531514115E-2</v>
      </c>
      <c r="L85" s="1">
        <f t="shared" si="34"/>
        <v>-2.5343404059454233E-2</v>
      </c>
      <c r="M85" s="1">
        <f t="shared" si="35"/>
        <v>19.805361374831406</v>
      </c>
      <c r="N85" s="1">
        <f t="shared" si="25"/>
        <v>-0.29918804339022642</v>
      </c>
      <c r="O85" s="1">
        <f t="shared" si="36"/>
        <v>0.60032520969138903</v>
      </c>
      <c r="P85" s="1">
        <f t="shared" si="37"/>
        <v>5.4029268872225013E-2</v>
      </c>
      <c r="Q85" s="1">
        <f t="shared" si="26"/>
        <v>2.7834620192013091</v>
      </c>
      <c r="R85" s="1">
        <f t="shared" si="27"/>
        <v>-1077.8857819973025</v>
      </c>
      <c r="S85" s="1">
        <f t="shared" ref="S85:S148" si="42">Q85+SQRT(Q85^2-R85)</f>
        <v>35.73241409373076</v>
      </c>
      <c r="T85" s="1">
        <f t="shared" si="28"/>
        <v>-685.42567776784608</v>
      </c>
      <c r="U85" s="1">
        <f t="shared" si="29"/>
        <v>32.948952074529451</v>
      </c>
      <c r="V85" s="1">
        <f t="shared" si="38"/>
        <v>-20.802654852798828</v>
      </c>
      <c r="W85" s="1">
        <f t="shared" si="39"/>
        <v>-6.2407964558396483</v>
      </c>
      <c r="X85" s="1">
        <f t="shared" si="30"/>
        <v>154.10138843264662</v>
      </c>
      <c r="Y85" s="1">
        <f t="shared" si="31"/>
        <v>-0.99729347796742118</v>
      </c>
      <c r="Z85" s="1">
        <f t="shared" si="40"/>
        <v>4.0473225406956281</v>
      </c>
      <c r="AA85" s="1">
        <f t="shared" si="41"/>
        <v>0.36425902866260651</v>
      </c>
      <c r="AB85" s="1"/>
      <c r="AC85" s="1"/>
    </row>
    <row r="86" spans="1:29" x14ac:dyDescent="0.3">
      <c r="A86" s="1">
        <v>20</v>
      </c>
      <c r="B86" s="1">
        <v>35</v>
      </c>
      <c r="C86" s="1">
        <v>8</v>
      </c>
      <c r="D86" s="1">
        <v>83</v>
      </c>
      <c r="E86" s="1">
        <f t="shared" si="32"/>
        <v>1.4486232791552935</v>
      </c>
      <c r="F86" s="1">
        <v>0.3</v>
      </c>
      <c r="G86" s="1">
        <v>0</v>
      </c>
      <c r="H86" s="1">
        <f t="shared" si="22"/>
        <v>-0.34542627233308698</v>
      </c>
      <c r="I86" s="1">
        <f t="shared" si="23"/>
        <v>-2.4373868681029496</v>
      </c>
      <c r="J86" s="1">
        <f t="shared" si="24"/>
        <v>32.932592112829866</v>
      </c>
      <c r="K86" s="1">
        <f t="shared" si="33"/>
        <v>-7.4011388467456626E-2</v>
      </c>
      <c r="L86" s="1">
        <f t="shared" si="34"/>
        <v>-2.2203416540236987E-2</v>
      </c>
      <c r="M86" s="1">
        <f t="shared" si="35"/>
        <v>19.85092303282644</v>
      </c>
      <c r="N86" s="1">
        <f t="shared" si="25"/>
        <v>-0.26313098048413397</v>
      </c>
      <c r="O86" s="1">
        <f t="shared" si="36"/>
        <v>0.60218303726799804</v>
      </c>
      <c r="P86" s="1">
        <f t="shared" si="37"/>
        <v>5.4196473354119819E-2</v>
      </c>
      <c r="Q86" s="1">
        <f t="shared" si="26"/>
        <v>2.4373868681029496</v>
      </c>
      <c r="R86" s="1">
        <f t="shared" si="27"/>
        <v>-1078.6147685252231</v>
      </c>
      <c r="S86" s="1">
        <f t="shared" si="42"/>
        <v>35.369978980932814</v>
      </c>
      <c r="T86" s="1">
        <f t="shared" si="28"/>
        <v>-682.62763547836266</v>
      </c>
      <c r="U86" s="1">
        <f t="shared" si="29"/>
        <v>32.932592112829866</v>
      </c>
      <c r="V86" s="1">
        <f t="shared" si="38"/>
        <v>-20.728026301106887</v>
      </c>
      <c r="W86" s="1">
        <f t="shared" si="39"/>
        <v>-6.2184078903320659</v>
      </c>
      <c r="X86" s="1">
        <f t="shared" si="30"/>
        <v>166.45274816986043</v>
      </c>
      <c r="Y86" s="1">
        <f t="shared" si="31"/>
        <v>-0.87710326828044671</v>
      </c>
      <c r="Z86" s="1">
        <f t="shared" si="40"/>
        <v>4.5022914700477745</v>
      </c>
      <c r="AA86" s="1">
        <f t="shared" si="41"/>
        <v>0.4052062323042997</v>
      </c>
      <c r="AB86" s="1"/>
      <c r="AC86" s="1"/>
    </row>
    <row r="87" spans="1:29" x14ac:dyDescent="0.3">
      <c r="A87" s="1">
        <v>20</v>
      </c>
      <c r="B87" s="1">
        <v>35</v>
      </c>
      <c r="C87" s="1">
        <v>8</v>
      </c>
      <c r="D87" s="1">
        <v>84</v>
      </c>
      <c r="E87" s="1">
        <f t="shared" si="32"/>
        <v>1.4660765716752369</v>
      </c>
      <c r="F87" s="1">
        <v>0.3</v>
      </c>
      <c r="G87" s="1">
        <v>0</v>
      </c>
      <c r="H87" s="1">
        <f t="shared" si="22"/>
        <v>-0.34662640314621201</v>
      </c>
      <c r="I87" s="1">
        <f t="shared" si="23"/>
        <v>-2.0905692653530692</v>
      </c>
      <c r="J87" s="1">
        <f t="shared" si="24"/>
        <v>32.918345741715001</v>
      </c>
      <c r="K87" s="1">
        <f t="shared" si="33"/>
        <v>-6.3507725502252213E-2</v>
      </c>
      <c r="L87" s="1">
        <f t="shared" si="34"/>
        <v>-1.9052317650675662E-2</v>
      </c>
      <c r="M87" s="1">
        <f t="shared" si="35"/>
        <v>19.890437907365467</v>
      </c>
      <c r="N87" s="1">
        <f t="shared" si="25"/>
        <v>-0.22654040001676204</v>
      </c>
      <c r="O87" s="1">
        <f t="shared" si="36"/>
        <v>0.60379859297238547</v>
      </c>
      <c r="P87" s="1">
        <f t="shared" si="37"/>
        <v>5.4341873367514691E-2</v>
      </c>
      <c r="Q87" s="1">
        <f t="shared" si="26"/>
        <v>2.0905692653530692</v>
      </c>
      <c r="R87" s="1">
        <f t="shared" si="27"/>
        <v>-1079.2470065178475</v>
      </c>
      <c r="S87" s="1">
        <f t="shared" si="42"/>
        <v>35.008915007068076</v>
      </c>
      <c r="T87" s="1">
        <f t="shared" si="28"/>
        <v>-679.61809602949802</v>
      </c>
      <c r="U87" s="1">
        <f t="shared" si="29"/>
        <v>32.918345741715008</v>
      </c>
      <c r="V87" s="1">
        <f t="shared" si="38"/>
        <v>-20.645572574088003</v>
      </c>
      <c r="W87" s="1">
        <f t="shared" si="39"/>
        <v>-6.1936717722264012</v>
      </c>
      <c r="X87" s="1">
        <f t="shared" si="30"/>
        <v>178.33741436084676</v>
      </c>
      <c r="Y87" s="1">
        <f t="shared" si="31"/>
        <v>-0.75513466672253671</v>
      </c>
      <c r="Z87" s="1">
        <f t="shared" si="40"/>
        <v>4.9439673570710214</v>
      </c>
      <c r="AA87" s="1">
        <f t="shared" si="41"/>
        <v>0.44495706213639191</v>
      </c>
      <c r="AB87" s="1"/>
      <c r="AC87" s="1"/>
    </row>
    <row r="88" spans="1:29" x14ac:dyDescent="0.3">
      <c r="A88" s="1">
        <v>20</v>
      </c>
      <c r="B88" s="1">
        <v>35</v>
      </c>
      <c r="C88" s="1">
        <v>8</v>
      </c>
      <c r="D88" s="1">
        <v>85</v>
      </c>
      <c r="E88" s="1">
        <f t="shared" si="32"/>
        <v>1.4835298641951802</v>
      </c>
      <c r="F88" s="1">
        <v>0.3</v>
      </c>
      <c r="G88" s="1">
        <v>0</v>
      </c>
      <c r="H88" s="1">
        <f t="shared" si="22"/>
        <v>-0.3476429245650875</v>
      </c>
      <c r="I88" s="1">
        <f t="shared" si="23"/>
        <v>-1.7431148549531628</v>
      </c>
      <c r="J88" s="1">
        <f t="shared" si="24"/>
        <v>32.906241851462113</v>
      </c>
      <c r="K88" s="1">
        <f t="shared" si="33"/>
        <v>-5.297216445504583E-2</v>
      </c>
      <c r="L88" s="1">
        <f t="shared" si="34"/>
        <v>-1.5891649336513748E-2</v>
      </c>
      <c r="M88" s="1">
        <f t="shared" si="35"/>
        <v>19.92389396183491</v>
      </c>
      <c r="N88" s="1">
        <f t="shared" si="25"/>
        <v>-0.18949034156725403</v>
      </c>
      <c r="O88" s="1">
        <f t="shared" si="36"/>
        <v>0.60516957050851861</v>
      </c>
      <c r="P88" s="1">
        <f t="shared" si="37"/>
        <v>5.4465261345766673E-2</v>
      </c>
      <c r="Q88" s="1">
        <f t="shared" si="26"/>
        <v>1.7431148549531628</v>
      </c>
      <c r="R88" s="1">
        <f t="shared" si="27"/>
        <v>-1079.7823033893585</v>
      </c>
      <c r="S88" s="1">
        <f t="shared" si="42"/>
        <v>34.649356706415283</v>
      </c>
      <c r="T88" s="1">
        <f t="shared" si="28"/>
        <v>-676.40519002478618</v>
      </c>
      <c r="U88" s="1">
        <f t="shared" si="29"/>
        <v>32.90624185146212</v>
      </c>
      <c r="V88" s="1">
        <f t="shared" si="38"/>
        <v>-20.555528433725758</v>
      </c>
      <c r="W88" s="1">
        <f t="shared" si="39"/>
        <v>-6.1666585301177275</v>
      </c>
      <c r="X88" s="1">
        <f t="shared" si="30"/>
        <v>189.75720875883169</v>
      </c>
      <c r="Y88" s="1">
        <f t="shared" si="31"/>
        <v>-0.6316344718908482</v>
      </c>
      <c r="Z88" s="1">
        <f t="shared" si="40"/>
        <v>5.3720394206700766</v>
      </c>
      <c r="AA88" s="1">
        <f t="shared" si="41"/>
        <v>0.48348354786030689</v>
      </c>
      <c r="AB88" s="1"/>
      <c r="AC88" s="1"/>
    </row>
    <row r="89" spans="1:29" x14ac:dyDescent="0.3">
      <c r="A89" s="1">
        <v>20</v>
      </c>
      <c r="B89" s="1">
        <v>35</v>
      </c>
      <c r="C89" s="1">
        <v>8</v>
      </c>
      <c r="D89" s="1">
        <v>86</v>
      </c>
      <c r="E89" s="1">
        <f t="shared" si="32"/>
        <v>1.5009831567151235</v>
      </c>
      <c r="F89" s="1">
        <v>0.3</v>
      </c>
      <c r="G89" s="1">
        <v>0</v>
      </c>
      <c r="H89" s="1">
        <f t="shared" si="22"/>
        <v>-0.34847532522714869</v>
      </c>
      <c r="I89" s="1">
        <f t="shared" si="23"/>
        <v>-1.3951294748825047</v>
      </c>
      <c r="J89" s="1">
        <f t="shared" si="24"/>
        <v>32.896304995163661</v>
      </c>
      <c r="K89" s="1">
        <f t="shared" si="33"/>
        <v>-4.2409914277230024E-2</v>
      </c>
      <c r="L89" s="1">
        <f t="shared" si="34"/>
        <v>-1.2722974283169007E-2</v>
      </c>
      <c r="M89" s="1">
        <f t="shared" si="35"/>
        <v>19.951281005196485</v>
      </c>
      <c r="N89" s="1">
        <f t="shared" si="25"/>
        <v>-0.15205584088004112</v>
      </c>
      <c r="O89" s="1">
        <f t="shared" si="36"/>
        <v>0.60629399967417785</v>
      </c>
      <c r="P89" s="1">
        <f t="shared" si="37"/>
        <v>5.4566459970676003E-2</v>
      </c>
      <c r="Q89" s="1">
        <f t="shared" si="26"/>
        <v>1.3951294748825047</v>
      </c>
      <c r="R89" s="1">
        <f t="shared" si="27"/>
        <v>-1080.2204960831436</v>
      </c>
      <c r="S89" s="1">
        <f t="shared" si="42"/>
        <v>34.291434470046163</v>
      </c>
      <c r="T89" s="1">
        <f t="shared" si="28"/>
        <v>-672.99700938411195</v>
      </c>
      <c r="U89" s="1">
        <f t="shared" si="29"/>
        <v>32.896304995163661</v>
      </c>
      <c r="V89" s="1">
        <f t="shared" si="38"/>
        <v>-20.458133808129954</v>
      </c>
      <c r="W89" s="1">
        <f t="shared" si="39"/>
        <v>-6.1374401424389857</v>
      </c>
      <c r="X89" s="1">
        <f t="shared" si="30"/>
        <v>200.71473744117597</v>
      </c>
      <c r="Y89" s="1">
        <f t="shared" si="31"/>
        <v>-0.50685280293346935</v>
      </c>
      <c r="Z89" s="1">
        <f t="shared" si="40"/>
        <v>5.7862265991794981</v>
      </c>
      <c r="AA89" s="1">
        <f t="shared" si="41"/>
        <v>0.52076039392615481</v>
      </c>
      <c r="AB89" s="1"/>
      <c r="AC89" s="1"/>
    </row>
    <row r="90" spans="1:29" x14ac:dyDescent="0.3">
      <c r="A90" s="1">
        <v>20</v>
      </c>
      <c r="B90" s="1">
        <v>35</v>
      </c>
      <c r="C90" s="1">
        <v>8</v>
      </c>
      <c r="D90" s="1">
        <v>87</v>
      </c>
      <c r="E90" s="1">
        <f t="shared" si="32"/>
        <v>1.5184364492350666</v>
      </c>
      <c r="F90" s="1">
        <v>0.3</v>
      </c>
      <c r="G90" s="1">
        <v>0</v>
      </c>
      <c r="H90" s="1">
        <f t="shared" si="22"/>
        <v>-0.34912318520716762</v>
      </c>
      <c r="I90" s="1">
        <f t="shared" si="23"/>
        <v>-1.0467191248588794</v>
      </c>
      <c r="J90" s="1">
        <f t="shared" si="24"/>
        <v>32.888555335371741</v>
      </c>
      <c r="K90" s="1">
        <f t="shared" si="33"/>
        <v>-3.1826242113259677E-2</v>
      </c>
      <c r="L90" s="1">
        <f t="shared" si="34"/>
        <v>-9.5478726339779021E-3</v>
      </c>
      <c r="M90" s="1">
        <f t="shared" si="35"/>
        <v>19.972590695091476</v>
      </c>
      <c r="N90" s="1">
        <f t="shared" si="25"/>
        <v>-0.11431277105548239</v>
      </c>
      <c r="O90" s="1">
        <f t="shared" si="36"/>
        <v>0.60717025559607241</v>
      </c>
      <c r="P90" s="1">
        <f t="shared" si="37"/>
        <v>5.4645323003646516E-2</v>
      </c>
      <c r="Q90" s="1">
        <f t="shared" si="26"/>
        <v>1.0467191248588794</v>
      </c>
      <c r="R90" s="1">
        <f t="shared" si="27"/>
        <v>-1080.5614511214635</v>
      </c>
      <c r="S90" s="1">
        <f t="shared" si="42"/>
        <v>33.935274460230623</v>
      </c>
      <c r="T90" s="1">
        <f t="shared" si="28"/>
        <v>-669.40159392090663</v>
      </c>
      <c r="U90" s="1">
        <f t="shared" si="29"/>
        <v>32.888555335371741</v>
      </c>
      <c r="V90" s="1">
        <f t="shared" si="38"/>
        <v>-20.353633265276422</v>
      </c>
      <c r="W90" s="1">
        <f t="shared" si="39"/>
        <v>-6.1060899795829267</v>
      </c>
      <c r="X90" s="1">
        <f t="shared" si="30"/>
        <v>211.21336001977392</v>
      </c>
      <c r="Y90" s="1">
        <f t="shared" si="31"/>
        <v>-0.38104257018494536</v>
      </c>
      <c r="Z90" s="1">
        <f t="shared" si="40"/>
        <v>6.1862783942033399</v>
      </c>
      <c r="AA90" s="1">
        <f t="shared" si="41"/>
        <v>0.55676505547830057</v>
      </c>
      <c r="AB90" s="1"/>
      <c r="AC90" s="1"/>
    </row>
    <row r="91" spans="1:29" x14ac:dyDescent="0.3">
      <c r="A91" s="1">
        <v>20</v>
      </c>
      <c r="B91" s="1">
        <v>35</v>
      </c>
      <c r="C91" s="1">
        <v>8</v>
      </c>
      <c r="D91" s="1">
        <v>88</v>
      </c>
      <c r="E91" s="1">
        <f t="shared" si="32"/>
        <v>1.5358897417550099</v>
      </c>
      <c r="F91" s="1">
        <v>0.3</v>
      </c>
      <c r="G91" s="1">
        <v>0</v>
      </c>
      <c r="H91" s="1">
        <f t="shared" si="22"/>
        <v>-0.34958617693512434</v>
      </c>
      <c r="I91" s="1">
        <f t="shared" si="23"/>
        <v>-0.69798993405002163</v>
      </c>
      <c r="J91" s="1">
        <f t="shared" si="24"/>
        <v>32.883008600098407</v>
      </c>
      <c r="K91" s="1">
        <f t="shared" si="33"/>
        <v>-2.1226462047269384E-2</v>
      </c>
      <c r="L91" s="1">
        <f t="shared" si="34"/>
        <v>-6.3679386141808148E-3</v>
      </c>
      <c r="M91" s="1">
        <f t="shared" si="35"/>
        <v>19.987816540381914</v>
      </c>
      <c r="N91" s="1">
        <f t="shared" si="25"/>
        <v>-7.6337679847213444E-2</v>
      </c>
      <c r="O91" s="1">
        <f t="shared" si="36"/>
        <v>0.60779706639915088</v>
      </c>
      <c r="P91" s="1">
        <f t="shared" si="37"/>
        <v>5.4701735975923579E-2</v>
      </c>
      <c r="Q91" s="1">
        <f t="shared" si="26"/>
        <v>0.69798993405002163</v>
      </c>
      <c r="R91" s="1">
        <f t="shared" si="27"/>
        <v>-1080.8050646461106</v>
      </c>
      <c r="S91" s="1">
        <f t="shared" si="42"/>
        <v>33.580998534148428</v>
      </c>
      <c r="T91" s="1">
        <f t="shared" si="28"/>
        <v>-665.62691847099268</v>
      </c>
      <c r="U91" s="1">
        <f t="shared" si="29"/>
        <v>32.883008600098407</v>
      </c>
      <c r="V91" s="1">
        <f t="shared" si="38"/>
        <v>-20.242275473205961</v>
      </c>
      <c r="W91" s="1">
        <f t="shared" si="39"/>
        <v>-6.0726826419617881</v>
      </c>
      <c r="X91" s="1">
        <f t="shared" si="30"/>
        <v>221.25715724307381</v>
      </c>
      <c r="Y91" s="1">
        <f t="shared" si="31"/>
        <v>-0.25445893282404697</v>
      </c>
      <c r="Z91" s="1">
        <f t="shared" si="40"/>
        <v>6.5719755773072634</v>
      </c>
      <c r="AA91" s="1">
        <f t="shared" si="41"/>
        <v>0.59147780195765365</v>
      </c>
      <c r="AB91" s="1"/>
      <c r="AC91" s="1"/>
    </row>
    <row r="92" spans="1:29" x14ac:dyDescent="0.3">
      <c r="A92" s="1">
        <v>20</v>
      </c>
      <c r="B92" s="1">
        <v>35</v>
      </c>
      <c r="C92" s="1">
        <v>8</v>
      </c>
      <c r="D92" s="1">
        <v>89</v>
      </c>
      <c r="E92" s="1">
        <f t="shared" si="32"/>
        <v>1.5533430342749532</v>
      </c>
      <c r="F92" s="1">
        <v>0.3</v>
      </c>
      <c r="G92" s="1">
        <v>0</v>
      </c>
      <c r="H92" s="1">
        <f t="shared" si="22"/>
        <v>-0.3498640659153554</v>
      </c>
      <c r="I92" s="1">
        <f t="shared" si="23"/>
        <v>-0.34904812874567198</v>
      </c>
      <c r="J92" s="1">
        <f t="shared" si="24"/>
        <v>32.879676048377149</v>
      </c>
      <c r="K92" s="1">
        <f t="shared" si="33"/>
        <v>-1.0615923594627388E-2</v>
      </c>
      <c r="L92" s="1">
        <f t="shared" si="34"/>
        <v>-3.1847770783882162E-3</v>
      </c>
      <c r="M92" s="1">
        <f t="shared" si="35"/>
        <v>19.996953903127825</v>
      </c>
      <c r="N92" s="1">
        <f t="shared" si="25"/>
        <v>-3.8207623801161543E-2</v>
      </c>
      <c r="O92" s="1">
        <f t="shared" si="36"/>
        <v>0.60817351924304597</v>
      </c>
      <c r="P92" s="1">
        <f t="shared" si="37"/>
        <v>5.4735616731874139E-2</v>
      </c>
      <c r="Q92" s="1">
        <f t="shared" si="26"/>
        <v>0.34904812874567198</v>
      </c>
      <c r="R92" s="1">
        <f t="shared" si="27"/>
        <v>-1080.9512624500453</v>
      </c>
      <c r="S92" s="1">
        <f t="shared" si="42"/>
        <v>33.228724177122821</v>
      </c>
      <c r="T92" s="1">
        <f t="shared" si="28"/>
        <v>-661.68088059970887</v>
      </c>
      <c r="U92" s="1">
        <f t="shared" si="29"/>
        <v>32.879676048377149</v>
      </c>
      <c r="V92" s="1">
        <f t="shared" si="38"/>
        <v>-20.124312649131699</v>
      </c>
      <c r="W92" s="1">
        <f t="shared" si="39"/>
        <v>-6.0372937947395098</v>
      </c>
      <c r="X92" s="1">
        <f t="shared" si="30"/>
        <v>230.85089715716543</v>
      </c>
      <c r="Y92" s="1">
        <f t="shared" si="31"/>
        <v>-0.12735874600387476</v>
      </c>
      <c r="Z92" s="1">
        <f t="shared" si="40"/>
        <v>6.9431307534202356</v>
      </c>
      <c r="AA92" s="1">
        <f t="shared" si="41"/>
        <v>0.62488176780782123</v>
      </c>
      <c r="AB92" s="1"/>
      <c r="AC92" s="1"/>
    </row>
    <row r="93" spans="1:29" x14ac:dyDescent="0.3">
      <c r="A93" s="1">
        <v>20</v>
      </c>
      <c r="B93" s="1">
        <v>35</v>
      </c>
      <c r="C93" s="1">
        <v>8</v>
      </c>
      <c r="D93" s="1">
        <v>90</v>
      </c>
      <c r="E93" s="1">
        <f t="shared" si="32"/>
        <v>1.5707963267948966</v>
      </c>
      <c r="F93" s="1">
        <v>0.3</v>
      </c>
      <c r="G93" s="1">
        <v>0</v>
      </c>
      <c r="H93" s="1">
        <f t="shared" si="22"/>
        <v>-0.34995671124306238</v>
      </c>
      <c r="I93" s="1">
        <f t="shared" si="23"/>
        <v>-1.22514845490862E-15</v>
      </c>
      <c r="J93" s="1">
        <f t="shared" si="24"/>
        <v>32.878564445547191</v>
      </c>
      <c r="K93" s="1">
        <f t="shared" si="33"/>
        <v>-3.7262832960291983E-17</v>
      </c>
      <c r="L93" s="1">
        <f t="shared" si="34"/>
        <v>-1.1178849888087594E-17</v>
      </c>
      <c r="M93" s="1">
        <f t="shared" si="35"/>
        <v>20</v>
      </c>
      <c r="N93" s="1">
        <f t="shared" si="25"/>
        <v>-1.3414619865705115E-16</v>
      </c>
      <c r="O93" s="1">
        <f t="shared" si="36"/>
        <v>0.60829906467247363</v>
      </c>
      <c r="P93" s="1">
        <f t="shared" si="37"/>
        <v>5.4746915820522622E-2</v>
      </c>
      <c r="Q93" s="1">
        <f t="shared" si="26"/>
        <v>1.22514845490862E-15</v>
      </c>
      <c r="R93" s="1">
        <f t="shared" si="27"/>
        <v>-1081</v>
      </c>
      <c r="S93" s="1">
        <f t="shared" si="42"/>
        <v>32.878564445547191</v>
      </c>
      <c r="T93" s="1">
        <f t="shared" si="28"/>
        <v>-657.57128891094385</v>
      </c>
      <c r="U93" s="1">
        <f t="shared" si="29"/>
        <v>32.878564445547191</v>
      </c>
      <c r="V93" s="1">
        <f t="shared" si="38"/>
        <v>-20</v>
      </c>
      <c r="W93" s="1">
        <f t="shared" si="39"/>
        <v>-6</v>
      </c>
      <c r="X93" s="1">
        <f t="shared" si="30"/>
        <v>239.99999999999997</v>
      </c>
      <c r="Y93" s="1">
        <f t="shared" si="31"/>
        <v>0</v>
      </c>
      <c r="Z93" s="1">
        <f t="shared" si="40"/>
        <v>7.2995887760696823</v>
      </c>
      <c r="AA93" s="1">
        <f t="shared" si="41"/>
        <v>0.65696298984627133</v>
      </c>
      <c r="AB93" s="1"/>
      <c r="AC93" s="1"/>
    </row>
    <row r="94" spans="1:29" x14ac:dyDescent="0.3">
      <c r="A94" s="1">
        <v>20</v>
      </c>
      <c r="B94" s="1">
        <v>35</v>
      </c>
      <c r="C94" s="1">
        <v>8</v>
      </c>
      <c r="D94" s="1">
        <v>91</v>
      </c>
      <c r="E94" s="1">
        <f t="shared" si="32"/>
        <v>1.5882496193148399</v>
      </c>
      <c r="F94" s="1">
        <v>0.3</v>
      </c>
      <c r="G94" s="1">
        <v>0</v>
      </c>
      <c r="H94" s="1">
        <f t="shared" si="22"/>
        <v>-0.3498640659153554</v>
      </c>
      <c r="I94" s="1">
        <f t="shared" si="23"/>
        <v>0.34904812874566954</v>
      </c>
      <c r="J94" s="1">
        <f t="shared" si="24"/>
        <v>32.879676048377149</v>
      </c>
      <c r="K94" s="1">
        <f t="shared" si="33"/>
        <v>1.0615923594627314E-2</v>
      </c>
      <c r="L94" s="1">
        <f t="shared" si="34"/>
        <v>3.1847770783881941E-3</v>
      </c>
      <c r="M94" s="1">
        <f t="shared" si="35"/>
        <v>19.996953903127825</v>
      </c>
      <c r="N94" s="1">
        <f t="shared" si="25"/>
        <v>3.8207623801161272E-2</v>
      </c>
      <c r="O94" s="1">
        <f t="shared" si="36"/>
        <v>0.60817351924304597</v>
      </c>
      <c r="P94" s="1">
        <f t="shared" si="37"/>
        <v>5.4735616731874139E-2</v>
      </c>
      <c r="Q94" s="1">
        <f t="shared" si="26"/>
        <v>-0.34904812874566954</v>
      </c>
      <c r="R94" s="1">
        <f t="shared" si="27"/>
        <v>-1080.9512624500453</v>
      </c>
      <c r="S94" s="1">
        <f t="shared" si="42"/>
        <v>32.530627919631478</v>
      </c>
      <c r="T94" s="1">
        <f t="shared" si="28"/>
        <v>-653.305851978639</v>
      </c>
      <c r="U94" s="1">
        <f t="shared" si="29"/>
        <v>32.879676048377149</v>
      </c>
      <c r="V94" s="1">
        <f t="shared" si="38"/>
        <v>-19.869595157123953</v>
      </c>
      <c r="W94" s="1">
        <f t="shared" si="39"/>
        <v>-5.9608785471371855</v>
      </c>
      <c r="X94" s="1">
        <f t="shared" si="30"/>
        <v>248.71050200806599</v>
      </c>
      <c r="Y94" s="1">
        <f t="shared" si="31"/>
        <v>0.1273587460038712</v>
      </c>
      <c r="Z94" s="1">
        <f t="shared" si="40"/>
        <v>7.6412270109115781</v>
      </c>
      <c r="AA94" s="1">
        <f t="shared" si="41"/>
        <v>0.68771043098204199</v>
      </c>
      <c r="AB94" s="1"/>
      <c r="AC94" s="1"/>
    </row>
    <row r="95" spans="1:29" x14ac:dyDescent="0.3">
      <c r="A95" s="1">
        <v>20</v>
      </c>
      <c r="B95" s="1">
        <v>35</v>
      </c>
      <c r="C95" s="1">
        <v>8</v>
      </c>
      <c r="D95" s="1">
        <v>92</v>
      </c>
      <c r="E95" s="1">
        <f t="shared" si="32"/>
        <v>1.6057029118347832</v>
      </c>
      <c r="F95" s="1">
        <v>0.3</v>
      </c>
      <c r="G95" s="1">
        <v>0</v>
      </c>
      <c r="H95" s="1">
        <f t="shared" si="22"/>
        <v>-0.34958617693512434</v>
      </c>
      <c r="I95" s="1">
        <f t="shared" si="23"/>
        <v>0.69798993405001908</v>
      </c>
      <c r="J95" s="1">
        <f t="shared" si="24"/>
        <v>32.883008600098407</v>
      </c>
      <c r="K95" s="1">
        <f t="shared" si="33"/>
        <v>2.1226462047269308E-2</v>
      </c>
      <c r="L95" s="1">
        <f t="shared" si="34"/>
        <v>6.3679386141807922E-3</v>
      </c>
      <c r="M95" s="1">
        <f t="shared" si="35"/>
        <v>19.987816540381914</v>
      </c>
      <c r="N95" s="1">
        <f t="shared" si="25"/>
        <v>7.6337679847213166E-2</v>
      </c>
      <c r="O95" s="1">
        <f t="shared" si="36"/>
        <v>0.60779706639915088</v>
      </c>
      <c r="P95" s="1">
        <f t="shared" si="37"/>
        <v>5.4701735975923579E-2</v>
      </c>
      <c r="Q95" s="1">
        <f t="shared" si="26"/>
        <v>-0.69798993405001908</v>
      </c>
      <c r="R95" s="1">
        <f t="shared" si="27"/>
        <v>-1080.8050646461106</v>
      </c>
      <c r="S95" s="1">
        <f t="shared" si="42"/>
        <v>32.185018666048386</v>
      </c>
      <c r="T95" s="1">
        <f t="shared" si="28"/>
        <v>-648.89216791814283</v>
      </c>
      <c r="U95" s="1">
        <f t="shared" si="29"/>
        <v>32.883008600098407</v>
      </c>
      <c r="V95" s="1">
        <f t="shared" si="38"/>
        <v>-19.73335760755787</v>
      </c>
      <c r="W95" s="1">
        <f t="shared" si="39"/>
        <v>-5.9200072822673606</v>
      </c>
      <c r="X95" s="1">
        <f t="shared" si="30"/>
        <v>256.98901831867494</v>
      </c>
      <c r="Y95" s="1">
        <f t="shared" si="31"/>
        <v>0.25445893282404342</v>
      </c>
      <c r="Z95" s="1">
        <f t="shared" si="40"/>
        <v>7.9679554454073056</v>
      </c>
      <c r="AA95" s="1">
        <f t="shared" si="41"/>
        <v>0.7171159900866575</v>
      </c>
      <c r="AB95" s="1"/>
      <c r="AC95" s="1"/>
    </row>
    <row r="96" spans="1:29" x14ac:dyDescent="0.3">
      <c r="A96" s="1">
        <v>20</v>
      </c>
      <c r="B96" s="1">
        <v>35</v>
      </c>
      <c r="C96" s="1">
        <v>8</v>
      </c>
      <c r="D96" s="1">
        <v>93</v>
      </c>
      <c r="E96" s="1">
        <f t="shared" si="32"/>
        <v>1.6231562043547265</v>
      </c>
      <c r="F96" s="1">
        <v>0.3</v>
      </c>
      <c r="G96" s="1">
        <v>0</v>
      </c>
      <c r="H96" s="1">
        <f t="shared" si="22"/>
        <v>-0.34912318520716762</v>
      </c>
      <c r="I96" s="1">
        <f t="shared" si="23"/>
        <v>1.0467191248588767</v>
      </c>
      <c r="J96" s="1">
        <f t="shared" si="24"/>
        <v>32.888555335371741</v>
      </c>
      <c r="K96" s="1">
        <f t="shared" si="33"/>
        <v>3.1826242113259601E-2</v>
      </c>
      <c r="L96" s="1">
        <f t="shared" si="34"/>
        <v>9.5478726339778795E-3</v>
      </c>
      <c r="M96" s="1">
        <f t="shared" si="35"/>
        <v>19.972590695091476</v>
      </c>
      <c r="N96" s="1">
        <f t="shared" si="25"/>
        <v>0.11431277105548211</v>
      </c>
      <c r="O96" s="1">
        <f t="shared" si="36"/>
        <v>0.60717025559607241</v>
      </c>
      <c r="P96" s="1">
        <f t="shared" si="37"/>
        <v>5.4645323003646516E-2</v>
      </c>
      <c r="Q96" s="1">
        <f t="shared" si="26"/>
        <v>-1.0467191248588767</v>
      </c>
      <c r="R96" s="1">
        <f t="shared" si="27"/>
        <v>-1080.5614511214635</v>
      </c>
      <c r="S96" s="1">
        <f t="shared" si="42"/>
        <v>31.841836210512863</v>
      </c>
      <c r="T96" s="1">
        <f t="shared" si="28"/>
        <v>-644.3377146115871</v>
      </c>
      <c r="U96" s="1">
        <f t="shared" si="29"/>
        <v>32.888555335371741</v>
      </c>
      <c r="V96" s="1">
        <f t="shared" si="38"/>
        <v>-19.591548124906538</v>
      </c>
      <c r="W96" s="1">
        <f t="shared" si="39"/>
        <v>-5.8774644374719616</v>
      </c>
      <c r="X96" s="1">
        <f t="shared" si="30"/>
        <v>264.84270515338108</v>
      </c>
      <c r="Y96" s="1">
        <f t="shared" si="31"/>
        <v>0.38104257018493826</v>
      </c>
      <c r="Z96" s="1">
        <f t="shared" si="40"/>
        <v>8.2797166439210965</v>
      </c>
      <c r="AA96" s="1">
        <f t="shared" si="41"/>
        <v>0.7451744979528987</v>
      </c>
      <c r="AB96" s="1"/>
      <c r="AC96" s="1"/>
    </row>
    <row r="97" spans="1:29" x14ac:dyDescent="0.3">
      <c r="A97" s="1">
        <v>20</v>
      </c>
      <c r="B97" s="1">
        <v>35</v>
      </c>
      <c r="C97" s="1">
        <v>8</v>
      </c>
      <c r="D97" s="1">
        <v>94</v>
      </c>
      <c r="E97" s="1">
        <f t="shared" si="32"/>
        <v>1.6406094968746698</v>
      </c>
      <c r="F97" s="1">
        <v>0.3</v>
      </c>
      <c r="G97" s="1">
        <v>0</v>
      </c>
      <c r="H97" s="1">
        <f t="shared" si="22"/>
        <v>-0.34847532522714869</v>
      </c>
      <c r="I97" s="1">
        <f t="shared" si="23"/>
        <v>1.3951294748825065</v>
      </c>
      <c r="J97" s="1">
        <f t="shared" si="24"/>
        <v>32.896304995163661</v>
      </c>
      <c r="K97" s="1">
        <f t="shared" si="33"/>
        <v>4.2409914277230079E-2</v>
      </c>
      <c r="L97" s="1">
        <f t="shared" si="34"/>
        <v>1.2722974283169023E-2</v>
      </c>
      <c r="M97" s="1">
        <f t="shared" si="35"/>
        <v>19.951281005196485</v>
      </c>
      <c r="N97" s="1">
        <f t="shared" si="25"/>
        <v>0.15205584088004132</v>
      </c>
      <c r="O97" s="1">
        <f t="shared" si="36"/>
        <v>0.60629399967417785</v>
      </c>
      <c r="P97" s="1">
        <f t="shared" si="37"/>
        <v>5.4566459970676003E-2</v>
      </c>
      <c r="Q97" s="1">
        <f t="shared" si="26"/>
        <v>-1.3951294748825065</v>
      </c>
      <c r="R97" s="1">
        <f t="shared" si="27"/>
        <v>-1080.2204960831436</v>
      </c>
      <c r="S97" s="1">
        <f t="shared" si="42"/>
        <v>31.501175520281155</v>
      </c>
      <c r="T97" s="1">
        <f t="shared" si="28"/>
        <v>-639.64984059820597</v>
      </c>
      <c r="U97" s="1">
        <f t="shared" si="29"/>
        <v>32.896304995163661</v>
      </c>
      <c r="V97" s="1">
        <f t="shared" si="38"/>
        <v>-19.444428202263015</v>
      </c>
      <c r="W97" s="1">
        <f t="shared" si="39"/>
        <v>-5.8333284606789046</v>
      </c>
      <c r="X97" s="1">
        <f t="shared" si="30"/>
        <v>272.27922146893656</v>
      </c>
      <c r="Y97" s="1">
        <f t="shared" si="31"/>
        <v>0.50685280293346935</v>
      </c>
      <c r="Z97" s="1">
        <f t="shared" si="40"/>
        <v>8.5764855489445075</v>
      </c>
      <c r="AA97" s="1">
        <f t="shared" si="41"/>
        <v>0.77188369940500567</v>
      </c>
      <c r="AB97" s="1"/>
      <c r="AC97" s="1"/>
    </row>
    <row r="98" spans="1:29" x14ac:dyDescent="0.3">
      <c r="A98" s="1">
        <v>20</v>
      </c>
      <c r="B98" s="1">
        <v>35</v>
      </c>
      <c r="C98" s="1">
        <v>8</v>
      </c>
      <c r="D98" s="1">
        <v>95</v>
      </c>
      <c r="E98" s="1">
        <f t="shared" si="32"/>
        <v>1.6580627893946132</v>
      </c>
      <c r="F98" s="1">
        <v>0.3</v>
      </c>
      <c r="G98" s="1">
        <v>0</v>
      </c>
      <c r="H98" s="1">
        <f t="shared" si="22"/>
        <v>-0.3476429245650875</v>
      </c>
      <c r="I98" s="1">
        <f t="shared" si="23"/>
        <v>1.7431148549531648</v>
      </c>
      <c r="J98" s="1">
        <f t="shared" si="24"/>
        <v>32.906241851462113</v>
      </c>
      <c r="K98" s="1">
        <f t="shared" si="33"/>
        <v>5.2972164455045892E-2</v>
      </c>
      <c r="L98" s="1">
        <f t="shared" si="34"/>
        <v>1.5891649336513766E-2</v>
      </c>
      <c r="M98" s="1">
        <f t="shared" si="35"/>
        <v>19.92389396183491</v>
      </c>
      <c r="N98" s="1">
        <f t="shared" si="25"/>
        <v>0.18949034156725425</v>
      </c>
      <c r="O98" s="1">
        <f t="shared" si="36"/>
        <v>0.60516957050851861</v>
      </c>
      <c r="P98" s="1">
        <f t="shared" si="37"/>
        <v>5.4465261345766673E-2</v>
      </c>
      <c r="Q98" s="1">
        <f t="shared" si="26"/>
        <v>-1.7431148549531648</v>
      </c>
      <c r="R98" s="1">
        <f t="shared" si="27"/>
        <v>-1079.7823033893585</v>
      </c>
      <c r="S98" s="1">
        <f t="shared" si="42"/>
        <v>31.163126996508954</v>
      </c>
      <c r="T98" s="1">
        <f t="shared" si="28"/>
        <v>-634.83575663726458</v>
      </c>
      <c r="U98" s="1">
        <f t="shared" si="29"/>
        <v>32.90624185146212</v>
      </c>
      <c r="V98" s="1">
        <f t="shared" si="38"/>
        <v>-19.292259489944062</v>
      </c>
      <c r="W98" s="1">
        <f t="shared" si="39"/>
        <v>-5.7876778469832182</v>
      </c>
      <c r="X98" s="1">
        <f t="shared" si="30"/>
        <v>279.30669026157619</v>
      </c>
      <c r="Y98" s="1">
        <f t="shared" si="31"/>
        <v>0.6316344718908482</v>
      </c>
      <c r="Z98" s="1">
        <f t="shared" si="40"/>
        <v>8.858269130576403</v>
      </c>
      <c r="AA98" s="1">
        <f t="shared" si="41"/>
        <v>0.79724422175187626</v>
      </c>
      <c r="AB98" s="1"/>
      <c r="AC98" s="1"/>
    </row>
    <row r="99" spans="1:29" x14ac:dyDescent="0.3">
      <c r="A99" s="1">
        <v>20</v>
      </c>
      <c r="B99" s="1">
        <v>35</v>
      </c>
      <c r="C99" s="1">
        <v>8</v>
      </c>
      <c r="D99" s="1">
        <v>96</v>
      </c>
      <c r="E99" s="1">
        <f t="shared" si="32"/>
        <v>1.6755160819145565</v>
      </c>
      <c r="F99" s="1">
        <v>0.3</v>
      </c>
      <c r="G99" s="1">
        <v>0</v>
      </c>
      <c r="H99" s="1">
        <f t="shared" si="22"/>
        <v>-0.34662640314621201</v>
      </c>
      <c r="I99" s="1">
        <f t="shared" si="23"/>
        <v>2.090569265353071</v>
      </c>
      <c r="J99" s="1">
        <f t="shared" si="24"/>
        <v>32.918345741715001</v>
      </c>
      <c r="K99" s="1">
        <f t="shared" si="33"/>
        <v>6.3507725502252269E-2</v>
      </c>
      <c r="L99" s="1">
        <f t="shared" si="34"/>
        <v>1.9052317650675679E-2</v>
      </c>
      <c r="M99" s="1">
        <f t="shared" si="35"/>
        <v>19.890437907365467</v>
      </c>
      <c r="N99" s="1">
        <f t="shared" si="25"/>
        <v>0.22654040001676226</v>
      </c>
      <c r="O99" s="1">
        <f t="shared" si="36"/>
        <v>0.60379859297238547</v>
      </c>
      <c r="P99" s="1">
        <f t="shared" si="37"/>
        <v>5.4341873367514691E-2</v>
      </c>
      <c r="Q99" s="1">
        <f t="shared" si="26"/>
        <v>-2.090569265353071</v>
      </c>
      <c r="R99" s="1">
        <f t="shared" si="27"/>
        <v>-1079.2470065178475</v>
      </c>
      <c r="S99" s="1">
        <f t="shared" si="42"/>
        <v>30.827776476361937</v>
      </c>
      <c r="T99" s="1">
        <f t="shared" si="28"/>
        <v>-629.90252794804348</v>
      </c>
      <c r="U99" s="1">
        <f t="shared" si="29"/>
        <v>32.918345741715008</v>
      </c>
      <c r="V99" s="1">
        <f t="shared" si="38"/>
        <v>-19.135303240642926</v>
      </c>
      <c r="W99" s="1">
        <f t="shared" si="39"/>
        <v>-5.7405909721928774</v>
      </c>
      <c r="X99" s="1">
        <f t="shared" si="30"/>
        <v>285.93365970835021</v>
      </c>
      <c r="Y99" s="1">
        <f t="shared" si="31"/>
        <v>0.75513466672254026</v>
      </c>
      <c r="Z99" s="1">
        <f t="shared" si="40"/>
        <v>9.1251058877771598</v>
      </c>
      <c r="AA99" s="1">
        <f t="shared" si="41"/>
        <v>0.82125952989994433</v>
      </c>
      <c r="AB99" s="1"/>
      <c r="AC99" s="1"/>
    </row>
    <row r="100" spans="1:29" x14ac:dyDescent="0.3">
      <c r="A100" s="1">
        <v>20</v>
      </c>
      <c r="B100" s="1">
        <v>35</v>
      </c>
      <c r="C100" s="1">
        <v>8</v>
      </c>
      <c r="D100" s="1">
        <v>97</v>
      </c>
      <c r="E100" s="1">
        <f t="shared" si="32"/>
        <v>1.6929693744344996</v>
      </c>
      <c r="F100" s="1">
        <v>0.3</v>
      </c>
      <c r="G100" s="1">
        <v>0</v>
      </c>
      <c r="H100" s="1">
        <f t="shared" si="22"/>
        <v>-0.34542627233308715</v>
      </c>
      <c r="I100" s="1">
        <f t="shared" si="23"/>
        <v>2.4373868681029474</v>
      </c>
      <c r="J100" s="1">
        <f t="shared" si="24"/>
        <v>32.932592112829866</v>
      </c>
      <c r="K100" s="1">
        <f t="shared" si="33"/>
        <v>7.4011388467456571E-2</v>
      </c>
      <c r="L100" s="1">
        <f t="shared" si="34"/>
        <v>2.220341654023697E-2</v>
      </c>
      <c r="M100" s="1">
        <f t="shared" si="35"/>
        <v>19.850923032826444</v>
      </c>
      <c r="N100" s="1">
        <f t="shared" si="25"/>
        <v>0.26313098048413391</v>
      </c>
      <c r="O100" s="1">
        <f t="shared" si="36"/>
        <v>0.60218303726799827</v>
      </c>
      <c r="P100" s="1">
        <f t="shared" si="37"/>
        <v>5.419647335411984E-2</v>
      </c>
      <c r="Q100" s="1">
        <f t="shared" si="26"/>
        <v>-2.4373868681029474</v>
      </c>
      <c r="R100" s="1">
        <f t="shared" si="27"/>
        <v>-1078.6147685252231</v>
      </c>
      <c r="S100" s="1">
        <f t="shared" si="42"/>
        <v>30.495205244726918</v>
      </c>
      <c r="T100" s="1">
        <f t="shared" si="28"/>
        <v>-624.85706712814283</v>
      </c>
      <c r="U100" s="1">
        <f t="shared" si="29"/>
        <v>32.932592112829866</v>
      </c>
      <c r="V100" s="1">
        <f t="shared" si="38"/>
        <v>-18.973819764545993</v>
      </c>
      <c r="W100" s="1">
        <f t="shared" si="39"/>
        <v>-5.6921459293637975</v>
      </c>
      <c r="X100" s="1">
        <f t="shared" si="30"/>
        <v>292.16906432571363</v>
      </c>
      <c r="Y100" s="1">
        <f t="shared" si="31"/>
        <v>0.87710326828045027</v>
      </c>
      <c r="Z100" s="1">
        <f t="shared" si="40"/>
        <v>9.3770652062536737</v>
      </c>
      <c r="AA100" s="1">
        <f t="shared" si="41"/>
        <v>0.84393586856283065</v>
      </c>
      <c r="AB100" s="1"/>
      <c r="AC100" s="1"/>
    </row>
    <row r="101" spans="1:29" x14ac:dyDescent="0.3">
      <c r="A101" s="1">
        <v>20</v>
      </c>
      <c r="B101" s="1">
        <v>35</v>
      </c>
      <c r="C101" s="1">
        <v>8</v>
      </c>
      <c r="D101" s="1">
        <v>98</v>
      </c>
      <c r="E101" s="1">
        <f t="shared" si="32"/>
        <v>1.7104226669544429</v>
      </c>
      <c r="F101" s="1">
        <v>0.3</v>
      </c>
      <c r="G101" s="1">
        <v>0</v>
      </c>
      <c r="H101" s="1">
        <f t="shared" si="22"/>
        <v>-0.34404313381399282</v>
      </c>
      <c r="I101" s="1">
        <f t="shared" si="23"/>
        <v>2.7834620192013073</v>
      </c>
      <c r="J101" s="1">
        <f t="shared" si="24"/>
        <v>32.948952074529451</v>
      </c>
      <c r="K101" s="1">
        <f t="shared" si="33"/>
        <v>8.447801353151406E-2</v>
      </c>
      <c r="L101" s="1">
        <f t="shared" si="34"/>
        <v>2.5343404059454216E-2</v>
      </c>
      <c r="M101" s="1">
        <f t="shared" si="35"/>
        <v>19.805361374831406</v>
      </c>
      <c r="N101" s="1">
        <f t="shared" si="25"/>
        <v>0.29918804339022625</v>
      </c>
      <c r="O101" s="1">
        <f t="shared" si="36"/>
        <v>0.60032520969138903</v>
      </c>
      <c r="P101" s="1">
        <f t="shared" si="37"/>
        <v>5.4029268872225013E-2</v>
      </c>
      <c r="Q101" s="1">
        <f t="shared" si="26"/>
        <v>-2.7834620192013073</v>
      </c>
      <c r="R101" s="1">
        <f t="shared" si="27"/>
        <v>-1077.8857819973025</v>
      </c>
      <c r="S101" s="1">
        <f t="shared" si="42"/>
        <v>30.165490055328142</v>
      </c>
      <c r="T101" s="1">
        <f t="shared" si="28"/>
        <v>-619.70612774826736</v>
      </c>
      <c r="U101" s="1">
        <f t="shared" si="29"/>
        <v>32.948952074529451</v>
      </c>
      <c r="V101" s="1">
        <f t="shared" si="38"/>
        <v>-18.808067896863985</v>
      </c>
      <c r="W101" s="1">
        <f t="shared" si="39"/>
        <v>-5.6424203690591952</v>
      </c>
      <c r="X101" s="1">
        <f t="shared" si="30"/>
        <v>298.02218632070594</v>
      </c>
      <c r="Y101" s="1">
        <f t="shared" si="31"/>
        <v>0.99729347796742118</v>
      </c>
      <c r="Z101" s="1">
        <f t="shared" si="40"/>
        <v>9.6142465790982463</v>
      </c>
      <c r="AA101" s="1">
        <f t="shared" si="41"/>
        <v>0.86528219211884216</v>
      </c>
      <c r="AB101" s="1"/>
      <c r="AC101" s="1"/>
    </row>
    <row r="102" spans="1:29" x14ac:dyDescent="0.3">
      <c r="A102" s="1">
        <v>20</v>
      </c>
      <c r="B102" s="1">
        <v>35</v>
      </c>
      <c r="C102" s="1">
        <v>8</v>
      </c>
      <c r="D102" s="1">
        <v>99</v>
      </c>
      <c r="E102" s="1">
        <f t="shared" si="32"/>
        <v>1.7278759594743862</v>
      </c>
      <c r="F102" s="1">
        <v>0.3</v>
      </c>
      <c r="G102" s="1">
        <v>0</v>
      </c>
      <c r="H102" s="1">
        <f t="shared" si="22"/>
        <v>-0.3424776783035311</v>
      </c>
      <c r="I102" s="1">
        <f t="shared" si="23"/>
        <v>3.1286893008046164</v>
      </c>
      <c r="J102" s="1">
        <f t="shared" si="24"/>
        <v>32.967392461816168</v>
      </c>
      <c r="K102" s="1">
        <f t="shared" si="33"/>
        <v>9.4902540576369793E-2</v>
      </c>
      <c r="L102" s="1">
        <f t="shared" si="34"/>
        <v>2.8470762172910936E-2</v>
      </c>
      <c r="M102" s="1">
        <f t="shared" si="35"/>
        <v>19.753766811902757</v>
      </c>
      <c r="N102" s="1">
        <f t="shared" si="25"/>
        <v>0.334638699537537</v>
      </c>
      <c r="O102" s="1">
        <f t="shared" si="36"/>
        <v>0.59822774191146899</v>
      </c>
      <c r="P102" s="1">
        <f t="shared" si="37"/>
        <v>5.3840496772032211E-2</v>
      </c>
      <c r="Q102" s="1">
        <f t="shared" si="26"/>
        <v>-3.1286893008046164</v>
      </c>
      <c r="R102" s="1">
        <f t="shared" si="27"/>
        <v>-1077.060268990444</v>
      </c>
      <c r="S102" s="1">
        <f t="shared" si="42"/>
        <v>29.838703161011551</v>
      </c>
      <c r="T102" s="1">
        <f t="shared" si="28"/>
        <v>-614.45629861864472</v>
      </c>
      <c r="U102" s="1">
        <f t="shared" si="29"/>
        <v>32.967392461816168</v>
      </c>
      <c r="V102" s="1">
        <f t="shared" si="38"/>
        <v>-18.638304480110964</v>
      </c>
      <c r="W102" s="1">
        <f t="shared" si="39"/>
        <v>-5.5914913440332894</v>
      </c>
      <c r="X102" s="1">
        <f t="shared" si="30"/>
        <v>303.5026173038741</v>
      </c>
      <c r="Y102" s="1">
        <f t="shared" si="31"/>
        <v>1.1154623317917931</v>
      </c>
      <c r="Z102" s="1">
        <f t="shared" si="40"/>
        <v>9.8367786974814582</v>
      </c>
      <c r="AA102" s="1">
        <f t="shared" si="41"/>
        <v>0.88531008277333123</v>
      </c>
      <c r="AB102" s="1"/>
      <c r="AC102" s="1"/>
    </row>
    <row r="103" spans="1:29" x14ac:dyDescent="0.3">
      <c r="A103" s="1">
        <v>20</v>
      </c>
      <c r="B103" s="1">
        <v>35</v>
      </c>
      <c r="C103" s="1">
        <v>8</v>
      </c>
      <c r="D103" s="1">
        <v>100</v>
      </c>
      <c r="E103" s="1">
        <f t="shared" si="32"/>
        <v>1.7453292519943295</v>
      </c>
      <c r="F103" s="1">
        <v>0.3</v>
      </c>
      <c r="G103" s="1">
        <v>0</v>
      </c>
      <c r="H103" s="1">
        <f t="shared" si="22"/>
        <v>-0.34073068406238721</v>
      </c>
      <c r="I103" s="1">
        <f t="shared" si="23"/>
        <v>3.4729635533386061</v>
      </c>
      <c r="J103" s="1">
        <f t="shared" si="24"/>
        <v>32.987875906258729</v>
      </c>
      <c r="K103" s="1">
        <f t="shared" si="33"/>
        <v>0.10527999933089621</v>
      </c>
      <c r="L103" s="1">
        <f t="shared" si="34"/>
        <v>3.1583999799268861E-2</v>
      </c>
      <c r="M103" s="1">
        <f t="shared" si="35"/>
        <v>19.696155060244159</v>
      </c>
      <c r="N103" s="1">
        <f t="shared" si="25"/>
        <v>0.36941135907496897</v>
      </c>
      <c r="O103" s="1">
        <f t="shared" si="36"/>
        <v>0.5958935788550842</v>
      </c>
      <c r="P103" s="1">
        <f t="shared" si="37"/>
        <v>5.3630422096957578E-2</v>
      </c>
      <c r="Q103" s="1">
        <f t="shared" si="26"/>
        <v>-3.4729635533386061</v>
      </c>
      <c r="R103" s="1">
        <f t="shared" si="27"/>
        <v>-1076.1384809639067</v>
      </c>
      <c r="S103" s="1">
        <f t="shared" si="42"/>
        <v>29.514912352920117</v>
      </c>
      <c r="T103" s="1">
        <f t="shared" si="28"/>
        <v>-609.11399871933918</v>
      </c>
      <c r="U103" s="1">
        <f t="shared" si="29"/>
        <v>32.987875906258722</v>
      </c>
      <c r="V103" s="1">
        <f t="shared" si="38"/>
        <v>-18.464783863327593</v>
      </c>
      <c r="W103" s="1">
        <f t="shared" si="39"/>
        <v>-5.5394351589982778</v>
      </c>
      <c r="X103" s="1">
        <f t="shared" si="30"/>
        <v>308.62022052571615</v>
      </c>
      <c r="Y103" s="1">
        <f t="shared" si="31"/>
        <v>1.2313711969165659</v>
      </c>
      <c r="Z103" s="1">
        <f t="shared" si="40"/>
        <v>10.044818419770998</v>
      </c>
      <c r="AA103" s="1">
        <f t="shared" si="41"/>
        <v>0.90403365777938971</v>
      </c>
      <c r="AB103" s="1"/>
      <c r="AC103" s="1"/>
    </row>
    <row r="104" spans="1:29" x14ac:dyDescent="0.3">
      <c r="A104" s="1">
        <v>20</v>
      </c>
      <c r="B104" s="1">
        <v>35</v>
      </c>
      <c r="C104" s="1">
        <v>8</v>
      </c>
      <c r="D104" s="1">
        <v>101</v>
      </c>
      <c r="E104" s="1">
        <f t="shared" si="32"/>
        <v>1.7627825445142729</v>
      </c>
      <c r="F104" s="1">
        <v>0.3</v>
      </c>
      <c r="G104" s="1">
        <v>0</v>
      </c>
      <c r="H104" s="1">
        <f t="shared" si="22"/>
        <v>-0.33880301524406492</v>
      </c>
      <c r="I104" s="1">
        <f t="shared" si="23"/>
        <v>3.8161799075308962</v>
      </c>
      <c r="J104" s="1">
        <f t="shared" si="24"/>
        <v>33.010360915777568</v>
      </c>
      <c r="K104" s="1">
        <f t="shared" si="33"/>
        <v>0.11560551904498936</v>
      </c>
      <c r="L104" s="1">
        <f t="shared" si="34"/>
        <v>3.4681655713496809E-2</v>
      </c>
      <c r="M104" s="1">
        <f t="shared" si="35"/>
        <v>19.632543668953279</v>
      </c>
      <c r="N104" s="1">
        <f t="shared" si="25"/>
        <v>0.40343587459885455</v>
      </c>
      <c r="O104" s="1">
        <f t="shared" si="36"/>
        <v>0.5933259653004177</v>
      </c>
      <c r="P104" s="1">
        <f t="shared" si="37"/>
        <v>5.3399336877037594E-2</v>
      </c>
      <c r="Q104" s="1">
        <f t="shared" si="26"/>
        <v>-3.8161799075308962</v>
      </c>
      <c r="R104" s="1">
        <f t="shared" si="27"/>
        <v>-1075.1206987032524</v>
      </c>
      <c r="S104" s="1">
        <f t="shared" si="42"/>
        <v>29.194181008246666</v>
      </c>
      <c r="T104" s="1">
        <f t="shared" si="28"/>
        <v>-603.68547278397637</v>
      </c>
      <c r="U104" s="1">
        <f t="shared" si="29"/>
        <v>33.010360915777561</v>
      </c>
      <c r="V104" s="1">
        <f t="shared" si="38"/>
        <v>-18.287757420290433</v>
      </c>
      <c r="W104" s="1">
        <f t="shared" si="39"/>
        <v>-5.4863272260871296</v>
      </c>
      <c r="X104" s="1">
        <f t="shared" si="30"/>
        <v>313.3850937899411</v>
      </c>
      <c r="Y104" s="1">
        <f t="shared" si="31"/>
        <v>1.3447862486628459</v>
      </c>
      <c r="Z104" s="1">
        <f t="shared" si="40"/>
        <v>10.238549628401373</v>
      </c>
      <c r="AA104" s="1">
        <f t="shared" si="41"/>
        <v>0.9214694665561235</v>
      </c>
      <c r="AB104" s="1"/>
      <c r="AC104" s="1"/>
    </row>
    <row r="105" spans="1:29" x14ac:dyDescent="0.3">
      <c r="A105" s="1">
        <v>20</v>
      </c>
      <c r="B105" s="1">
        <v>35</v>
      </c>
      <c r="C105" s="1">
        <v>8</v>
      </c>
      <c r="D105" s="1">
        <v>102</v>
      </c>
      <c r="E105" s="1">
        <f t="shared" si="32"/>
        <v>1.7802358370342162</v>
      </c>
      <c r="F105" s="1">
        <v>0.3</v>
      </c>
      <c r="G105" s="1">
        <v>0</v>
      </c>
      <c r="H105" s="1">
        <f t="shared" si="22"/>
        <v>-0.3366956200772161</v>
      </c>
      <c r="I105" s="1">
        <f t="shared" si="23"/>
        <v>4.1582338163551871</v>
      </c>
      <c r="J105" s="1">
        <f t="shared" si="24"/>
        <v>33.034801962571194</v>
      </c>
      <c r="K105" s="1">
        <f t="shared" si="33"/>
        <v>0.12587433764750619</v>
      </c>
      <c r="L105" s="1">
        <f t="shared" si="34"/>
        <v>3.7762301294251857E-2</v>
      </c>
      <c r="M105" s="1">
        <f t="shared" si="35"/>
        <v>19.562952014676114</v>
      </c>
      <c r="N105" s="1">
        <f t="shared" si="25"/>
        <v>0.43664367782917596</v>
      </c>
      <c r="O105" s="1">
        <f t="shared" si="36"/>
        <v>0.59052843129025478</v>
      </c>
      <c r="P105" s="1">
        <f t="shared" si="37"/>
        <v>5.3147558816122931E-2</v>
      </c>
      <c r="Q105" s="1">
        <f t="shared" si="26"/>
        <v>-4.1582338163551871</v>
      </c>
      <c r="R105" s="1">
        <f t="shared" si="27"/>
        <v>-1074.0072322348178</v>
      </c>
      <c r="S105" s="1">
        <f t="shared" si="42"/>
        <v>28.876568146216009</v>
      </c>
      <c r="T105" s="1">
        <f t="shared" si="28"/>
        <v>-598.17678752379004</v>
      </c>
      <c r="U105" s="1">
        <f t="shared" si="29"/>
        <v>33.034801962571194</v>
      </c>
      <c r="V105" s="1">
        <f t="shared" si="38"/>
        <v>-18.10747308857886</v>
      </c>
      <c r="W105" s="1">
        <f t="shared" si="39"/>
        <v>-5.4322419265736581</v>
      </c>
      <c r="X105" s="1">
        <f t="shared" si="30"/>
        <v>317.80753318737885</v>
      </c>
      <c r="Y105" s="1">
        <f t="shared" si="31"/>
        <v>1.4554789260972534</v>
      </c>
      <c r="Z105" s="1">
        <f t="shared" si="40"/>
        <v>10.418181984642096</v>
      </c>
      <c r="AA105" s="1">
        <f t="shared" si="41"/>
        <v>0.93763637861778859</v>
      </c>
      <c r="AB105" s="1"/>
      <c r="AC105" s="1"/>
    </row>
    <row r="106" spans="1:29" x14ac:dyDescent="0.3">
      <c r="A106" s="1">
        <v>20</v>
      </c>
      <c r="B106" s="1">
        <v>35</v>
      </c>
      <c r="C106" s="1">
        <v>8</v>
      </c>
      <c r="D106" s="1">
        <v>103</v>
      </c>
      <c r="E106" s="1">
        <f t="shared" si="32"/>
        <v>1.7976891295541595</v>
      </c>
      <c r="F106" s="1">
        <v>0.3</v>
      </c>
      <c r="G106" s="1">
        <v>0</v>
      </c>
      <c r="H106" s="1">
        <f t="shared" si="22"/>
        <v>-0.3344095288929339</v>
      </c>
      <c r="I106" s="1">
        <f t="shared" si="23"/>
        <v>4.4990210868773008</v>
      </c>
      <c r="J106" s="1">
        <f t="shared" si="24"/>
        <v>33.061149578794776</v>
      </c>
      <c r="K106" s="1">
        <f t="shared" si="33"/>
        <v>0.13608181034826891</v>
      </c>
      <c r="L106" s="1">
        <f t="shared" si="34"/>
        <v>4.0824543104480672E-2</v>
      </c>
      <c r="M106" s="1">
        <f t="shared" si="35"/>
        <v>19.487401295704704</v>
      </c>
      <c r="N106" s="1">
        <f t="shared" si="25"/>
        <v>0.4689679093549638</v>
      </c>
      <c r="O106" s="1">
        <f t="shared" si="36"/>
        <v>0.5875047764843182</v>
      </c>
      <c r="P106" s="1">
        <f t="shared" si="37"/>
        <v>5.2875429883588634E-2</v>
      </c>
      <c r="Q106" s="1">
        <f t="shared" si="26"/>
        <v>-4.4990210868773008</v>
      </c>
      <c r="R106" s="1">
        <f t="shared" si="27"/>
        <v>-1072.7984207312752</v>
      </c>
      <c r="S106" s="1">
        <f t="shared" si="42"/>
        <v>28.56212849191747</v>
      </c>
      <c r="T106" s="1">
        <f t="shared" si="28"/>
        <v>-592.5938284764951</v>
      </c>
      <c r="U106" s="1">
        <f t="shared" si="29"/>
        <v>33.061149578794769</v>
      </c>
      <c r="V106" s="1">
        <f t="shared" si="38"/>
        <v>-17.924174931188158</v>
      </c>
      <c r="W106" s="1">
        <f t="shared" si="39"/>
        <v>-5.3772524793564473</v>
      </c>
      <c r="X106" s="1">
        <f t="shared" si="30"/>
        <v>321.89799778407189</v>
      </c>
      <c r="Y106" s="1">
        <f t="shared" si="31"/>
        <v>1.5632263645165452</v>
      </c>
      <c r="Z106" s="1">
        <f t="shared" si="40"/>
        <v>10.583949592096062</v>
      </c>
      <c r="AA106" s="1">
        <f t="shared" si="41"/>
        <v>0.95255546328864549</v>
      </c>
      <c r="AB106" s="1"/>
      <c r="AC106" s="1"/>
    </row>
    <row r="107" spans="1:29" x14ac:dyDescent="0.3">
      <c r="A107" s="1">
        <v>20</v>
      </c>
      <c r="B107" s="1">
        <v>35</v>
      </c>
      <c r="C107" s="1">
        <v>8</v>
      </c>
      <c r="D107" s="1">
        <v>104</v>
      </c>
      <c r="E107" s="1">
        <f t="shared" si="32"/>
        <v>1.8151424220741028</v>
      </c>
      <c r="F107" s="1">
        <v>0.3</v>
      </c>
      <c r="G107" s="1">
        <v>0</v>
      </c>
      <c r="H107" s="1">
        <f t="shared" si="22"/>
        <v>-0.33194585200702093</v>
      </c>
      <c r="I107" s="1">
        <f t="shared" si="23"/>
        <v>4.8384379119933554</v>
      </c>
      <c r="J107" s="1">
        <f t="shared" si="24"/>
        <v>33.089350459574355</v>
      </c>
      <c r="K107" s="1">
        <f t="shared" si="33"/>
        <v>0.14622341764926849</v>
      </c>
      <c r="L107" s="1">
        <f t="shared" si="34"/>
        <v>4.3867025294780544E-2</v>
      </c>
      <c r="M107" s="1">
        <f t="shared" si="35"/>
        <v>19.405914525519929</v>
      </c>
      <c r="N107" s="1">
        <f t="shared" si="25"/>
        <v>0.50034354100108736</v>
      </c>
      <c r="O107" s="1">
        <f t="shared" si="36"/>
        <v>0.58425905357601582</v>
      </c>
      <c r="P107" s="1">
        <f t="shared" si="37"/>
        <v>5.258331482184142E-2</v>
      </c>
      <c r="Q107" s="1">
        <f t="shared" si="26"/>
        <v>-4.8384379119933554</v>
      </c>
      <c r="R107" s="1">
        <f t="shared" si="27"/>
        <v>-1071.4946324083189</v>
      </c>
      <c r="S107" s="1">
        <f t="shared" si="42"/>
        <v>28.250912547580999</v>
      </c>
      <c r="T107" s="1">
        <f t="shared" si="28"/>
        <v>-586.94229746224221</v>
      </c>
      <c r="U107" s="1">
        <f t="shared" si="29"/>
        <v>33.089350459574355</v>
      </c>
      <c r="V107" s="1">
        <f t="shared" si="38"/>
        <v>-17.738102722182973</v>
      </c>
      <c r="W107" s="1">
        <f t="shared" si="39"/>
        <v>-5.3214308166548916</v>
      </c>
      <c r="X107" s="1">
        <f t="shared" si="30"/>
        <v>325.66707538604044</v>
      </c>
      <c r="Y107" s="1">
        <f t="shared" si="31"/>
        <v>1.6678118033369564</v>
      </c>
      <c r="Z107" s="1">
        <f t="shared" si="40"/>
        <v>10.736109580298796</v>
      </c>
      <c r="AA107" s="1">
        <f t="shared" si="41"/>
        <v>0.96624986222689169</v>
      </c>
      <c r="AB107" s="1"/>
      <c r="AC107" s="1"/>
    </row>
    <row r="108" spans="1:29" x14ac:dyDescent="0.3">
      <c r="A108" s="1">
        <v>20</v>
      </c>
      <c r="B108" s="1">
        <v>35</v>
      </c>
      <c r="C108" s="1">
        <v>8</v>
      </c>
      <c r="D108" s="1">
        <v>105</v>
      </c>
      <c r="E108" s="1">
        <f t="shared" si="32"/>
        <v>1.8325957145940461</v>
      </c>
      <c r="F108" s="1">
        <v>0.3</v>
      </c>
      <c r="G108" s="1">
        <v>0</v>
      </c>
      <c r="H108" s="1">
        <f t="shared" si="22"/>
        <v>-0.32930577746781031</v>
      </c>
      <c r="I108" s="1">
        <f t="shared" si="23"/>
        <v>5.1763809020504166</v>
      </c>
      <c r="J108" s="1">
        <f t="shared" si="24"/>
        <v>33.119347572915956</v>
      </c>
      <c r="K108" s="1">
        <f t="shared" si="33"/>
        <v>0.15629477273530326</v>
      </c>
      <c r="L108" s="1">
        <f t="shared" si="34"/>
        <v>4.6888431820590978E-2</v>
      </c>
      <c r="M108" s="1">
        <f t="shared" si="35"/>
        <v>19.318516525781366</v>
      </c>
      <c r="N108" s="1">
        <f t="shared" si="25"/>
        <v>0.53070749042933185</v>
      </c>
      <c r="O108" s="1">
        <f t="shared" si="36"/>
        <v>0.58079555090348711</v>
      </c>
      <c r="P108" s="1">
        <f t="shared" si="37"/>
        <v>5.2271599581313839E-2</v>
      </c>
      <c r="Q108" s="1">
        <f t="shared" si="26"/>
        <v>-5.1763809020504166</v>
      </c>
      <c r="R108" s="1">
        <f t="shared" si="27"/>
        <v>-1070.0962644125018</v>
      </c>
      <c r="S108" s="1">
        <f t="shared" si="42"/>
        <v>27.942966670865538</v>
      </c>
      <c r="T108" s="1">
        <f t="shared" si="28"/>
        <v>-581.22771062687707</v>
      </c>
      <c r="U108" s="1">
        <f t="shared" si="29"/>
        <v>33.119347572915956</v>
      </c>
      <c r="V108" s="1">
        <f t="shared" si="38"/>
        <v>-17.549491557683591</v>
      </c>
      <c r="W108" s="1">
        <f t="shared" si="39"/>
        <v>-5.2648474673050769</v>
      </c>
      <c r="X108" s="1">
        <f t="shared" si="30"/>
        <v>329.12544949161986</v>
      </c>
      <c r="Y108" s="1">
        <f t="shared" si="31"/>
        <v>1.7690249680977743</v>
      </c>
      <c r="Z108" s="1">
        <f t="shared" si="40"/>
        <v>10.874940620180594</v>
      </c>
      <c r="AA108" s="1">
        <f t="shared" si="41"/>
        <v>0.97874465581625336</v>
      </c>
      <c r="AB108" s="1"/>
      <c r="AC108" s="1"/>
    </row>
    <row r="109" spans="1:29" x14ac:dyDescent="0.3">
      <c r="A109" s="1">
        <v>20</v>
      </c>
      <c r="B109" s="1">
        <v>35</v>
      </c>
      <c r="C109" s="1">
        <v>8</v>
      </c>
      <c r="D109" s="1">
        <v>106</v>
      </c>
      <c r="E109" s="1">
        <f t="shared" si="32"/>
        <v>1.8500490071139892</v>
      </c>
      <c r="F109" s="1">
        <v>0.3</v>
      </c>
      <c r="G109" s="1">
        <v>0</v>
      </c>
      <c r="H109" s="1">
        <f t="shared" si="22"/>
        <v>-0.32649056868059451</v>
      </c>
      <c r="I109" s="1">
        <f t="shared" si="23"/>
        <v>5.5127471163399813</v>
      </c>
      <c r="J109" s="1">
        <f t="shared" si="24"/>
        <v>33.151080276047971</v>
      </c>
      <c r="K109" s="1">
        <f t="shared" si="33"/>
        <v>0.16629162821951848</v>
      </c>
      <c r="L109" s="1">
        <f t="shared" si="34"/>
        <v>4.9887488465855542E-2</v>
      </c>
      <c r="M109" s="1">
        <f t="shared" si="35"/>
        <v>19.225233918766378</v>
      </c>
      <c r="N109" s="1">
        <f t="shared" si="25"/>
        <v>0.55999872764898817</v>
      </c>
      <c r="O109" s="1">
        <f t="shared" si="36"/>
        <v>0.57711877438781189</v>
      </c>
      <c r="P109" s="1">
        <f t="shared" si="37"/>
        <v>5.1940689694903071E-2</v>
      </c>
      <c r="Q109" s="1">
        <f t="shared" si="26"/>
        <v>-5.5127471163399813</v>
      </c>
      <c r="R109" s="1">
        <f t="shared" si="27"/>
        <v>-1068.603742700262</v>
      </c>
      <c r="S109" s="1">
        <f t="shared" si="42"/>
        <v>27.63833315970799</v>
      </c>
      <c r="T109" s="1">
        <f t="shared" si="28"/>
        <v>-575.45539705090346</v>
      </c>
      <c r="U109" s="1">
        <f t="shared" si="29"/>
        <v>33.151080276047971</v>
      </c>
      <c r="V109" s="1">
        <f t="shared" si="38"/>
        <v>-17.358571493269753</v>
      </c>
      <c r="W109" s="1">
        <f t="shared" si="39"/>
        <v>-5.2075714479809259</v>
      </c>
      <c r="X109" s="1">
        <f t="shared" si="30"/>
        <v>332.28386753023369</v>
      </c>
      <c r="Y109" s="1">
        <f t="shared" si="31"/>
        <v>1.8666624254966244</v>
      </c>
      <c r="Z109" s="1">
        <f t="shared" si="40"/>
        <v>11.000741383396404</v>
      </c>
      <c r="AA109" s="1">
        <f t="shared" si="41"/>
        <v>0.99006672450567634</v>
      </c>
      <c r="AB109" s="1"/>
      <c r="AC109" s="1"/>
    </row>
    <row r="110" spans="1:29" x14ac:dyDescent="0.3">
      <c r="A110" s="1">
        <v>20</v>
      </c>
      <c r="B110" s="1">
        <v>35</v>
      </c>
      <c r="C110" s="1">
        <v>8</v>
      </c>
      <c r="D110" s="1">
        <v>107</v>
      </c>
      <c r="E110" s="1">
        <f t="shared" si="32"/>
        <v>1.8675022996339325</v>
      </c>
      <c r="F110" s="1">
        <v>0.3</v>
      </c>
      <c r="G110" s="1">
        <v>0</v>
      </c>
      <c r="H110" s="1">
        <f t="shared" si="22"/>
        <v>-0.32350156192009538</v>
      </c>
      <c r="I110" s="1">
        <f t="shared" si="23"/>
        <v>5.8474340944547336</v>
      </c>
      <c r="J110" s="1">
        <f t="shared" si="24"/>
        <v>33.184484437718226</v>
      </c>
      <c r="K110" s="1">
        <f t="shared" si="33"/>
        <v>0.17620988222461004</v>
      </c>
      <c r="L110" s="1">
        <f t="shared" si="34"/>
        <v>5.2862964667383008E-2</v>
      </c>
      <c r="M110" s="1">
        <f t="shared" si="35"/>
        <v>19.126095119260711</v>
      </c>
      <c r="N110" s="1">
        <f t="shared" si="25"/>
        <v>0.58815837317542141</v>
      </c>
      <c r="O110" s="1">
        <f t="shared" si="36"/>
        <v>0.57323342893260998</v>
      </c>
      <c r="P110" s="1">
        <f t="shared" si="37"/>
        <v>5.1591008603934896E-2</v>
      </c>
      <c r="Q110" s="1">
        <f t="shared" si="26"/>
        <v>-5.8474340944547336</v>
      </c>
      <c r="R110" s="1">
        <f t="shared" si="27"/>
        <v>-1067.0175219081714</v>
      </c>
      <c r="S110" s="1">
        <f t="shared" si="42"/>
        <v>27.337050343263492</v>
      </c>
      <c r="T110" s="1">
        <f t="shared" si="28"/>
        <v>-569.63049790091407</v>
      </c>
      <c r="U110" s="1">
        <f t="shared" si="29"/>
        <v>33.184484437718226</v>
      </c>
      <c r="V110" s="1">
        <f t="shared" si="38"/>
        <v>-17.16556720867597</v>
      </c>
      <c r="W110" s="1">
        <f t="shared" si="39"/>
        <v>-5.1496701626027912</v>
      </c>
      <c r="X110" s="1">
        <f t="shared" si="30"/>
        <v>335.15311047413786</v>
      </c>
      <c r="Y110" s="1">
        <f t="shared" si="31"/>
        <v>1.9605279105847409</v>
      </c>
      <c r="Z110" s="1">
        <f t="shared" si="40"/>
        <v>11.113828957624889</v>
      </c>
      <c r="AA110" s="1">
        <f t="shared" si="41"/>
        <v>1.00024460618624</v>
      </c>
      <c r="AB110" s="1"/>
      <c r="AC110" s="1"/>
    </row>
    <row r="111" spans="1:29" x14ac:dyDescent="0.3">
      <c r="A111" s="1">
        <v>20</v>
      </c>
      <c r="B111" s="1">
        <v>35</v>
      </c>
      <c r="C111" s="1">
        <v>8</v>
      </c>
      <c r="D111" s="1">
        <v>108</v>
      </c>
      <c r="E111" s="1">
        <f t="shared" si="32"/>
        <v>1.8849555921538759</v>
      </c>
      <c r="F111" s="1">
        <v>0.3</v>
      </c>
      <c r="G111" s="1">
        <v>0</v>
      </c>
      <c r="H111" s="1">
        <f t="shared" si="22"/>
        <v>-0.32034016374269991</v>
      </c>
      <c r="I111" s="1">
        <f t="shared" si="23"/>
        <v>6.1803398874989472</v>
      </c>
      <c r="J111" s="1">
        <f t="shared" si="24"/>
        <v>33.2194925659538</v>
      </c>
      <c r="K111" s="1">
        <f t="shared" si="33"/>
        <v>0.18604558378574068</v>
      </c>
      <c r="L111" s="1">
        <f t="shared" si="34"/>
        <v>5.5813675135722204E-2</v>
      </c>
      <c r="M111" s="1">
        <f t="shared" si="35"/>
        <v>19.021130325903073</v>
      </c>
      <c r="N111" s="1">
        <f t="shared" si="25"/>
        <v>0.61512978763841031</v>
      </c>
      <c r="O111" s="1">
        <f t="shared" si="36"/>
        <v>0.56914439941912576</v>
      </c>
      <c r="P111" s="1">
        <f t="shared" si="37"/>
        <v>5.1222995947721318E-2</v>
      </c>
      <c r="Q111" s="1">
        <f t="shared" si="26"/>
        <v>-6.1803398874989472</v>
      </c>
      <c r="R111" s="1">
        <f t="shared" si="27"/>
        <v>-1065.3380852144492</v>
      </c>
      <c r="S111" s="1">
        <f t="shared" si="42"/>
        <v>27.039152678454855</v>
      </c>
      <c r="T111" s="1">
        <f t="shared" si="28"/>
        <v>-563.75796609887254</v>
      </c>
      <c r="U111" s="1">
        <f t="shared" si="29"/>
        <v>33.2194925659538</v>
      </c>
      <c r="V111" s="1">
        <f t="shared" si="38"/>
        <v>-16.970697700441708</v>
      </c>
      <c r="W111" s="1">
        <f t="shared" si="39"/>
        <v>-5.0912093101325118</v>
      </c>
      <c r="X111" s="1">
        <f t="shared" si="30"/>
        <v>337.7439638972092</v>
      </c>
      <c r="Y111" s="1">
        <f t="shared" si="31"/>
        <v>2.0504326254613652</v>
      </c>
      <c r="Z111" s="1">
        <f t="shared" si="40"/>
        <v>11.214537229892832</v>
      </c>
      <c r="AA111" s="1">
        <f t="shared" si="41"/>
        <v>1.0093083506903548</v>
      </c>
      <c r="AB111" s="1"/>
      <c r="AC111" s="1"/>
    </row>
    <row r="112" spans="1:29" x14ac:dyDescent="0.3">
      <c r="A112" s="1">
        <v>20</v>
      </c>
      <c r="B112" s="1">
        <v>35</v>
      </c>
      <c r="C112" s="1">
        <v>8</v>
      </c>
      <c r="D112" s="1">
        <v>109</v>
      </c>
      <c r="E112" s="1">
        <f t="shared" si="32"/>
        <v>1.9024088846738192</v>
      </c>
      <c r="F112" s="1">
        <v>0.3</v>
      </c>
      <c r="G112" s="1">
        <v>0</v>
      </c>
      <c r="H112" s="1">
        <f t="shared" si="22"/>
        <v>-0.31700784831038331</v>
      </c>
      <c r="I112" s="1">
        <f t="shared" si="23"/>
        <v>6.5113630891431331</v>
      </c>
      <c r="J112" s="1">
        <f t="shared" si="24"/>
        <v>33.25603394078189</v>
      </c>
      <c r="K112" s="1">
        <f t="shared" si="33"/>
        <v>0.19579493756645003</v>
      </c>
      <c r="L112" s="1">
        <f t="shared" si="34"/>
        <v>5.8738481269935007E-2</v>
      </c>
      <c r="M112" s="1">
        <f t="shared" si="35"/>
        <v>18.910371511986337</v>
      </c>
      <c r="N112" s="1">
        <f t="shared" si="25"/>
        <v>0.64085865270484199</v>
      </c>
      <c r="O112" s="1">
        <f t="shared" si="36"/>
        <v>0.56485673142927462</v>
      </c>
      <c r="P112" s="1">
        <f t="shared" si="37"/>
        <v>5.0837105828634717E-2</v>
      </c>
      <c r="Q112" s="1">
        <f t="shared" si="26"/>
        <v>-6.5113630891431331</v>
      </c>
      <c r="R112" s="1">
        <f t="shared" si="27"/>
        <v>-1063.5659441917815</v>
      </c>
      <c r="S112" s="1">
        <f t="shared" si="42"/>
        <v>26.744670851638759</v>
      </c>
      <c r="T112" s="1">
        <f t="shared" si="28"/>
        <v>-557.84256648342603</v>
      </c>
      <c r="U112" s="1">
        <f t="shared" si="29"/>
        <v>33.25603394078189</v>
      </c>
      <c r="V112" s="1">
        <f t="shared" si="38"/>
        <v>-16.774176002970197</v>
      </c>
      <c r="W112" s="1">
        <f t="shared" si="39"/>
        <v>-5.032252800891059</v>
      </c>
      <c r="X112" s="1">
        <f t="shared" si="30"/>
        <v>340.06719054236464</v>
      </c>
      <c r="Y112" s="1">
        <f t="shared" si="31"/>
        <v>2.1361955090161402</v>
      </c>
      <c r="Z112" s="1">
        <f t="shared" si="40"/>
        <v>11.303215249801314</v>
      </c>
      <c r="AA112" s="1">
        <f t="shared" si="41"/>
        <v>1.0172893724821181</v>
      </c>
      <c r="AB112" s="1"/>
      <c r="AC112" s="1"/>
    </row>
    <row r="113" spans="1:29" x14ac:dyDescent="0.3">
      <c r="A113" s="1">
        <v>20</v>
      </c>
      <c r="B113" s="1">
        <v>35</v>
      </c>
      <c r="C113" s="1">
        <v>8</v>
      </c>
      <c r="D113" s="1">
        <v>110</v>
      </c>
      <c r="E113" s="1">
        <f t="shared" si="32"/>
        <v>1.9198621771937625</v>
      </c>
      <c r="F113" s="1">
        <v>0.3</v>
      </c>
      <c r="G113" s="1">
        <v>0</v>
      </c>
      <c r="H113" s="1">
        <f t="shared" si="22"/>
        <v>-0.31350615463834952</v>
      </c>
      <c r="I113" s="1">
        <f t="shared" si="23"/>
        <v>6.840402866513374</v>
      </c>
      <c r="J113" s="1">
        <f t="shared" si="24"/>
        <v>33.29403475140397</v>
      </c>
      <c r="K113" s="1">
        <f t="shared" si="33"/>
        <v>0.20545430788393473</v>
      </c>
      <c r="L113" s="1">
        <f t="shared" si="34"/>
        <v>6.1636292365180416E-2</v>
      </c>
      <c r="M113" s="1">
        <f t="shared" si="35"/>
        <v>18.79385241571817</v>
      </c>
      <c r="N113" s="1">
        <f t="shared" si="25"/>
        <v>0.66529304324181404</v>
      </c>
      <c r="O113" s="1">
        <f t="shared" si="36"/>
        <v>0.56037561182614493</v>
      </c>
      <c r="P113" s="1">
        <f t="shared" si="37"/>
        <v>5.0433805064353042E-2</v>
      </c>
      <c r="Q113" s="1">
        <f t="shared" si="26"/>
        <v>-6.840402866513374</v>
      </c>
      <c r="R113" s="1">
        <f t="shared" si="27"/>
        <v>-1061.7016386514906</v>
      </c>
      <c r="S113" s="1">
        <f t="shared" si="42"/>
        <v>26.453631884890591</v>
      </c>
      <c r="T113" s="1">
        <f t="shared" si="28"/>
        <v>-551.88887643647729</v>
      </c>
      <c r="U113" s="1">
        <f t="shared" si="29"/>
        <v>33.294034751403963</v>
      </c>
      <c r="V113" s="1">
        <f t="shared" si="38"/>
        <v>-16.576208938245458</v>
      </c>
      <c r="W113" s="1">
        <f t="shared" si="39"/>
        <v>-4.9728626814736367</v>
      </c>
      <c r="X113" s="1">
        <f t="shared" si="30"/>
        <v>342.13350444684329</v>
      </c>
      <c r="Y113" s="1">
        <f t="shared" si="31"/>
        <v>2.2176434774727127</v>
      </c>
      <c r="Z113" s="1">
        <f t="shared" si="40"/>
        <v>11.380225584223938</v>
      </c>
      <c r="AA113" s="1">
        <f t="shared" si="41"/>
        <v>1.0242203025801544</v>
      </c>
      <c r="AB113" s="1"/>
      <c r="AC113" s="1"/>
    </row>
    <row r="114" spans="1:29" x14ac:dyDescent="0.3">
      <c r="A114" s="1">
        <v>20</v>
      </c>
      <c r="B114" s="1">
        <v>35</v>
      </c>
      <c r="C114" s="1">
        <v>8</v>
      </c>
      <c r="D114" s="1">
        <v>111</v>
      </c>
      <c r="E114" s="1">
        <f t="shared" si="32"/>
        <v>1.9373154697137058</v>
      </c>
      <c r="F114" s="1">
        <v>0.3</v>
      </c>
      <c r="G114" s="1">
        <v>0</v>
      </c>
      <c r="H114" s="1">
        <f t="shared" si="22"/>
        <v>-0.30983668377843798</v>
      </c>
      <c r="I114" s="1">
        <f t="shared" si="23"/>
        <v>7.1673589909060054</v>
      </c>
      <c r="J114" s="1">
        <f t="shared" si="24"/>
        <v>33.33341823731292</v>
      </c>
      <c r="K114" s="1">
        <f t="shared" si="33"/>
        <v>0.21502022204500387</v>
      </c>
      <c r="L114" s="1">
        <f t="shared" si="34"/>
        <v>6.4506066613501153E-2</v>
      </c>
      <c r="M114" s="1">
        <f t="shared" si="35"/>
        <v>18.671608529944034</v>
      </c>
      <c r="N114" s="1">
        <f t="shared" si="25"/>
        <v>0.68838349070577698</v>
      </c>
      <c r="O114" s="1">
        <f t="shared" si="36"/>
        <v>0.55570634931719476</v>
      </c>
      <c r="P114" s="1">
        <f t="shared" si="37"/>
        <v>5.0013571438547524E-2</v>
      </c>
      <c r="Q114" s="1">
        <f t="shared" si="26"/>
        <v>-7.1673589909060054</v>
      </c>
      <c r="R114" s="1">
        <f t="shared" si="27"/>
        <v>-1059.7457364791046</v>
      </c>
      <c r="S114" s="1">
        <f t="shared" si="42"/>
        <v>26.166059246406913</v>
      </c>
      <c r="T114" s="1">
        <f t="shared" si="28"/>
        <v>-545.90128694748034</v>
      </c>
      <c r="U114" s="1">
        <f t="shared" si="29"/>
        <v>33.33341823731292</v>
      </c>
      <c r="V114" s="1">
        <f t="shared" si="38"/>
        <v>-16.376996894258109</v>
      </c>
      <c r="W114" s="1">
        <f t="shared" si="39"/>
        <v>-4.9130990682774325</v>
      </c>
      <c r="X114" s="1">
        <f t="shared" si="30"/>
        <v>343.95354666245822</v>
      </c>
      <c r="Y114" s="1">
        <f t="shared" si="31"/>
        <v>2.294611635685925</v>
      </c>
      <c r="Z114" s="1">
        <f t="shared" si="40"/>
        <v>11.445942674625959</v>
      </c>
      <c r="AA114" s="1">
        <f t="shared" si="41"/>
        <v>1.0301348407163362</v>
      </c>
      <c r="AB114" s="1"/>
      <c r="AC114" s="1"/>
    </row>
    <row r="115" spans="1:29" x14ac:dyDescent="0.3">
      <c r="A115" s="1">
        <v>20</v>
      </c>
      <c r="B115" s="1">
        <v>35</v>
      </c>
      <c r="C115" s="1">
        <v>8</v>
      </c>
      <c r="D115" s="1">
        <v>112</v>
      </c>
      <c r="E115" s="1">
        <f t="shared" si="32"/>
        <v>1.9547687622336491</v>
      </c>
      <c r="F115" s="1">
        <v>0.3</v>
      </c>
      <c r="G115" s="1">
        <v>0</v>
      </c>
      <c r="H115" s="1">
        <f t="shared" si="22"/>
        <v>-0.30600109595028274</v>
      </c>
      <c r="I115" s="1">
        <f t="shared" si="23"/>
        <v>7.492131868318241</v>
      </c>
      <c r="J115" s="1">
        <f t="shared" si="24"/>
        <v>33.374104832843706</v>
      </c>
      <c r="K115" s="1">
        <f t="shared" si="33"/>
        <v>0.22448937299870822</v>
      </c>
      <c r="L115" s="1">
        <f t="shared" si="34"/>
        <v>6.734681189961246E-2</v>
      </c>
      <c r="M115" s="1">
        <f t="shared" si="35"/>
        <v>18.543677091335748</v>
      </c>
      <c r="N115" s="1">
        <f t="shared" si="25"/>
        <v>0.71008303780044169</v>
      </c>
      <c r="O115" s="1">
        <f t="shared" si="36"/>
        <v>0.55085435511998537</v>
      </c>
      <c r="P115" s="1">
        <f t="shared" si="37"/>
        <v>4.9576891960798682E-2</v>
      </c>
      <c r="Q115" s="1">
        <f t="shared" si="26"/>
        <v>-7.492131868318241</v>
      </c>
      <c r="R115" s="1">
        <f t="shared" si="27"/>
        <v>-1057.698833461372</v>
      </c>
      <c r="S115" s="1">
        <f t="shared" si="42"/>
        <v>25.881972964525474</v>
      </c>
      <c r="T115" s="1">
        <f t="shared" si="28"/>
        <v>-539.88400408738812</v>
      </c>
      <c r="U115" s="1">
        <f t="shared" si="29"/>
        <v>33.374104832843713</v>
      </c>
      <c r="V115" s="1">
        <f t="shared" si="38"/>
        <v>-16.176733632000943</v>
      </c>
      <c r="W115" s="1">
        <f t="shared" si="39"/>
        <v>-4.8530200896002826</v>
      </c>
      <c r="X115" s="1">
        <f t="shared" si="30"/>
        <v>345.53786259616288</v>
      </c>
      <c r="Y115" s="1">
        <f t="shared" si="31"/>
        <v>2.3669434593348058</v>
      </c>
      <c r="Z115" s="1">
        <f t="shared" si="40"/>
        <v>11.500751207627941</v>
      </c>
      <c r="AA115" s="1">
        <f t="shared" si="41"/>
        <v>1.0350676086865147</v>
      </c>
      <c r="AB115" s="1"/>
      <c r="AC115" s="1"/>
    </row>
    <row r="116" spans="1:29" x14ac:dyDescent="0.3">
      <c r="A116" s="1">
        <v>20</v>
      </c>
      <c r="B116" s="1">
        <v>35</v>
      </c>
      <c r="C116" s="1">
        <v>8</v>
      </c>
      <c r="D116" s="1">
        <v>113</v>
      </c>
      <c r="E116" s="1">
        <f t="shared" si="32"/>
        <v>1.9722220547535925</v>
      </c>
      <c r="F116" s="1">
        <v>0.3</v>
      </c>
      <c r="G116" s="1">
        <v>0</v>
      </c>
      <c r="H116" s="1">
        <f t="shared" si="22"/>
        <v>-0.30200110763206356</v>
      </c>
      <c r="I116" s="1">
        <f t="shared" si="23"/>
        <v>7.8146225697854756</v>
      </c>
      <c r="J116" s="1">
        <f t="shared" si="24"/>
        <v>33.416012314652107</v>
      </c>
      <c r="K116" s="1">
        <f t="shared" si="33"/>
        <v>0.23385862131607349</v>
      </c>
      <c r="L116" s="1">
        <f t="shared" si="34"/>
        <v>7.0157586394822044E-2</v>
      </c>
      <c r="M116" s="1">
        <f t="shared" si="35"/>
        <v>18.410097069048806</v>
      </c>
      <c r="N116" s="1">
        <f t="shared" si="25"/>
        <v>0.73034728450027542</v>
      </c>
      <c r="O116" s="1">
        <f t="shared" si="36"/>
        <v>0.54582512384388082</v>
      </c>
      <c r="P116" s="1">
        <f t="shared" si="37"/>
        <v>4.9124261145949269E-2</v>
      </c>
      <c r="Q116" s="1">
        <f t="shared" si="26"/>
        <v>-7.8146225697854756</v>
      </c>
      <c r="R116" s="1">
        <f t="shared" si="27"/>
        <v>-1055.5615531047808</v>
      </c>
      <c r="S116" s="1">
        <f t="shared" si="42"/>
        <v>25.60138974486663</v>
      </c>
      <c r="T116" s="1">
        <f t="shared" si="28"/>
        <v>-533.84105086382897</v>
      </c>
      <c r="U116" s="1">
        <f t="shared" si="29"/>
        <v>33.416012314652107</v>
      </c>
      <c r="V116" s="1">
        <f t="shared" si="38"/>
        <v>-15.97560612071455</v>
      </c>
      <c r="W116" s="1">
        <f t="shared" si="39"/>
        <v>-4.7926818362143653</v>
      </c>
      <c r="X116" s="1">
        <f t="shared" si="30"/>
        <v>346.89688098496384</v>
      </c>
      <c r="Y116" s="1">
        <f t="shared" si="31"/>
        <v>2.4344909483342558</v>
      </c>
      <c r="Z116" s="1">
        <f t="shared" si="40"/>
        <v>11.545044508821823</v>
      </c>
      <c r="AA116" s="1">
        <f t="shared" si="41"/>
        <v>1.0390540057939641</v>
      </c>
      <c r="AB116" s="1"/>
      <c r="AC116" s="1"/>
    </row>
    <row r="117" spans="1:29" x14ac:dyDescent="0.3">
      <c r="A117" s="1">
        <v>20</v>
      </c>
      <c r="B117" s="1">
        <v>35</v>
      </c>
      <c r="C117" s="1">
        <v>8</v>
      </c>
      <c r="D117" s="1">
        <v>114</v>
      </c>
      <c r="E117" s="1">
        <f t="shared" si="32"/>
        <v>1.9896753472735358</v>
      </c>
      <c r="F117" s="1">
        <v>0.3</v>
      </c>
      <c r="G117" s="1">
        <v>0</v>
      </c>
      <c r="H117" s="1">
        <f t="shared" si="22"/>
        <v>-0.2978384886224747</v>
      </c>
      <c r="I117" s="1">
        <f t="shared" si="23"/>
        <v>8.1347328615160048</v>
      </c>
      <c r="J117" s="1">
        <f t="shared" si="24"/>
        <v>33.459055951623334</v>
      </c>
      <c r="K117" s="1">
        <f t="shared" si="33"/>
        <v>0.243124996511485</v>
      </c>
      <c r="L117" s="1">
        <f t="shared" si="34"/>
        <v>7.2937498953445493E-2</v>
      </c>
      <c r="M117" s="1">
        <f t="shared" si="35"/>
        <v>18.270909152852017</v>
      </c>
      <c r="N117" s="1">
        <f t="shared" si="25"/>
        <v>0.74913442558707777</v>
      </c>
      <c r="O117" s="1">
        <f t="shared" si="36"/>
        <v>0.54062421469386712</v>
      </c>
      <c r="P117" s="1">
        <f t="shared" si="37"/>
        <v>4.8656179322448041E-2</v>
      </c>
      <c r="Q117" s="1">
        <f t="shared" si="26"/>
        <v>-8.1347328615160048</v>
      </c>
      <c r="R117" s="1">
        <f t="shared" si="27"/>
        <v>-1053.3345464456322</v>
      </c>
      <c r="S117" s="1">
        <f t="shared" si="42"/>
        <v>25.32432309010732</v>
      </c>
      <c r="T117" s="1">
        <f t="shared" si="28"/>
        <v>-527.77626942895154</v>
      </c>
      <c r="U117" s="1">
        <f t="shared" si="29"/>
        <v>33.459055951623327</v>
      </c>
      <c r="V117" s="1">
        <f t="shared" si="38"/>
        <v>-15.773794400895088</v>
      </c>
      <c r="W117" s="1">
        <f t="shared" si="39"/>
        <v>-4.7321383202685263</v>
      </c>
      <c r="X117" s="1">
        <f t="shared" si="30"/>
        <v>348.04089450844845</v>
      </c>
      <c r="Y117" s="1">
        <f t="shared" si="31"/>
        <v>2.4971147519569286</v>
      </c>
      <c r="Z117" s="1">
        <f t="shared" si="40"/>
        <v>11.579222969154403</v>
      </c>
      <c r="AA117" s="1">
        <f t="shared" si="41"/>
        <v>1.0421300672238962</v>
      </c>
      <c r="AB117" s="1"/>
      <c r="AC117" s="1"/>
    </row>
    <row r="118" spans="1:29" x14ac:dyDescent="0.3">
      <c r="A118" s="1">
        <v>20</v>
      </c>
      <c r="B118" s="1">
        <v>35</v>
      </c>
      <c r="C118" s="1">
        <v>8</v>
      </c>
      <c r="D118" s="1">
        <v>115</v>
      </c>
      <c r="E118" s="1">
        <f t="shared" si="32"/>
        <v>2.0071286397934789</v>
      </c>
      <c r="F118" s="1">
        <v>0.3</v>
      </c>
      <c r="G118" s="1">
        <v>0</v>
      </c>
      <c r="H118" s="1">
        <f t="shared" si="22"/>
        <v>-0.29351505908524522</v>
      </c>
      <c r="I118" s="1">
        <f t="shared" si="23"/>
        <v>8.4523652348139873</v>
      </c>
      <c r="J118" s="1">
        <f t="shared" si="24"/>
        <v>33.503148656722104</v>
      </c>
      <c r="K118" s="1">
        <f t="shared" si="33"/>
        <v>0.25228569772405846</v>
      </c>
      <c r="L118" s="1">
        <f t="shared" si="34"/>
        <v>7.5685709317217534E-2</v>
      </c>
      <c r="M118" s="1">
        <f t="shared" si="35"/>
        <v>18.126155740733001</v>
      </c>
      <c r="N118" s="1">
        <f t="shared" si="25"/>
        <v>0.76640527989399165</v>
      </c>
      <c r="O118" s="1">
        <f t="shared" si="36"/>
        <v>0.5352572330946419</v>
      </c>
      <c r="P118" s="1">
        <f t="shared" si="37"/>
        <v>4.8173150978517772E-2</v>
      </c>
      <c r="Q118" s="1">
        <f t="shared" si="26"/>
        <v>-8.4523652348139873</v>
      </c>
      <c r="R118" s="1">
        <f t="shared" si="27"/>
        <v>-1051.018491851728</v>
      </c>
      <c r="S118" s="1">
        <f t="shared" si="42"/>
        <v>25.050783421908115</v>
      </c>
      <c r="T118" s="1">
        <f t="shared" si="28"/>
        <v>-521.69332361139072</v>
      </c>
      <c r="U118" s="1">
        <f t="shared" si="29"/>
        <v>33.503148656722104</v>
      </c>
      <c r="V118" s="1">
        <f t="shared" si="38"/>
        <v>-15.571471474419694</v>
      </c>
      <c r="W118" s="1">
        <f t="shared" si="39"/>
        <v>-4.6714414423259081</v>
      </c>
      <c r="X118" s="1">
        <f t="shared" si="30"/>
        <v>348.98004203203936</v>
      </c>
      <c r="Y118" s="1">
        <f t="shared" si="31"/>
        <v>2.5546842663133074</v>
      </c>
      <c r="Z118" s="1">
        <f t="shared" si="40"/>
        <v>11.603692512437473</v>
      </c>
      <c r="AA118" s="1">
        <f t="shared" si="41"/>
        <v>1.0443323261193724</v>
      </c>
      <c r="AB118" s="1"/>
      <c r="AC118" s="1"/>
    </row>
    <row r="119" spans="1:29" x14ac:dyDescent="0.3">
      <c r="A119" s="1">
        <v>20</v>
      </c>
      <c r="B119" s="1">
        <v>35</v>
      </c>
      <c r="C119" s="1">
        <v>8</v>
      </c>
      <c r="D119" s="1">
        <v>116</v>
      </c>
      <c r="E119" s="1">
        <f t="shared" si="32"/>
        <v>2.0245819323134224</v>
      </c>
      <c r="F119" s="1">
        <v>0.3</v>
      </c>
      <c r="G119" s="1">
        <v>0</v>
      </c>
      <c r="H119" s="1">
        <f t="shared" si="22"/>
        <v>-0.28903268658719544</v>
      </c>
      <c r="I119" s="1">
        <f t="shared" si="23"/>
        <v>8.7674229357815499</v>
      </c>
      <c r="J119" s="1">
        <f t="shared" si="24"/>
        <v>33.548201140308578</v>
      </c>
      <c r="K119" s="1">
        <f t="shared" si="33"/>
        <v>0.26133809378075368</v>
      </c>
      <c r="L119" s="1">
        <f t="shared" si="34"/>
        <v>7.8401428134226098E-2</v>
      </c>
      <c r="M119" s="1">
        <f t="shared" si="35"/>
        <v>17.97588092598334</v>
      </c>
      <c r="N119" s="1">
        <f t="shared" si="25"/>
        <v>0.78212331149407976</v>
      </c>
      <c r="O119" s="1">
        <f t="shared" si="36"/>
        <v>0.52972981282454901</v>
      </c>
      <c r="P119" s="1">
        <f t="shared" si="37"/>
        <v>4.7675683154209406E-2</v>
      </c>
      <c r="Q119" s="1">
        <f t="shared" si="26"/>
        <v>-8.7674229357815499</v>
      </c>
      <c r="R119" s="1">
        <f t="shared" si="27"/>
        <v>-1048.6140948157336</v>
      </c>
      <c r="S119" s="1">
        <f t="shared" si="42"/>
        <v>24.780778204527035</v>
      </c>
      <c r="T119" s="1">
        <f t="shared" si="28"/>
        <v>-515.59570174403359</v>
      </c>
      <c r="U119" s="1">
        <f t="shared" si="29"/>
        <v>33.548201140308585</v>
      </c>
      <c r="V119" s="1">
        <f t="shared" si="38"/>
        <v>-15.368803221003075</v>
      </c>
      <c r="W119" s="1">
        <f t="shared" si="39"/>
        <v>-4.610640966300922</v>
      </c>
      <c r="X119" s="1">
        <f t="shared" si="30"/>
        <v>349.72429246463957</v>
      </c>
      <c r="Y119" s="1">
        <f t="shared" si="31"/>
        <v>2.6070777049802647</v>
      </c>
      <c r="Z119" s="1">
        <f t="shared" si="40"/>
        <v>11.618863111739413</v>
      </c>
      <c r="AA119" s="1">
        <f t="shared" si="41"/>
        <v>1.0456976800565472</v>
      </c>
      <c r="AB119" s="1"/>
      <c r="AC119" s="1"/>
    </row>
    <row r="120" spans="1:29" x14ac:dyDescent="0.3">
      <c r="A120" s="1">
        <v>20</v>
      </c>
      <c r="B120" s="1">
        <v>35</v>
      </c>
      <c r="C120" s="1">
        <v>8</v>
      </c>
      <c r="D120" s="1">
        <v>117</v>
      </c>
      <c r="E120" s="1">
        <f t="shared" si="32"/>
        <v>2.0420352248333655</v>
      </c>
      <c r="F120" s="1">
        <v>0.3</v>
      </c>
      <c r="G120" s="1">
        <v>0</v>
      </c>
      <c r="H120" s="1">
        <f t="shared" si="22"/>
        <v>-0.28439328314041057</v>
      </c>
      <c r="I120" s="1">
        <f t="shared" si="23"/>
        <v>9.0798099947909332</v>
      </c>
      <c r="J120" s="1">
        <f t="shared" si="24"/>
        <v>33.594122064459178</v>
      </c>
      <c r="K120" s="1">
        <f t="shared" si="33"/>
        <v>0.27027972266603439</v>
      </c>
      <c r="L120" s="1">
        <f t="shared" si="34"/>
        <v>8.1083916799810321E-2</v>
      </c>
      <c r="M120" s="1">
        <f t="shared" si="35"/>
        <v>17.820130483767358</v>
      </c>
      <c r="N120" s="1">
        <f t="shared" si="25"/>
        <v>0.79625464310907346</v>
      </c>
      <c r="O120" s="1">
        <f t="shared" si="36"/>
        <v>0.52404759873994089</v>
      </c>
      <c r="P120" s="1">
        <f t="shared" si="37"/>
        <v>4.7164283886594681E-2</v>
      </c>
      <c r="Q120" s="1">
        <f t="shared" si="26"/>
        <v>-9.0798099947909332</v>
      </c>
      <c r="R120" s="1">
        <f t="shared" si="27"/>
        <v>-1046.1220877402777</v>
      </c>
      <c r="S120" s="1">
        <f t="shared" si="42"/>
        <v>24.514312069668243</v>
      </c>
      <c r="T120" s="1">
        <f t="shared" si="28"/>
        <v>-509.4867197596086</v>
      </c>
      <c r="U120" s="1">
        <f t="shared" si="29"/>
        <v>33.594122064459178</v>
      </c>
      <c r="V120" s="1">
        <f t="shared" si="38"/>
        <v>-15.165948340070445</v>
      </c>
      <c r="W120" s="1">
        <f t="shared" si="39"/>
        <v>-4.5497845020211329</v>
      </c>
      <c r="X120" s="1">
        <f t="shared" si="30"/>
        <v>350.28343020558913</v>
      </c>
      <c r="Y120" s="1">
        <f t="shared" si="31"/>
        <v>2.6541821436969126</v>
      </c>
      <c r="Z120" s="1">
        <f t="shared" si="40"/>
        <v>11.625147361573745</v>
      </c>
      <c r="AA120" s="1">
        <f t="shared" si="41"/>
        <v>1.046263262541637</v>
      </c>
      <c r="AB120" s="1"/>
      <c r="AC120" s="1"/>
    </row>
    <row r="121" spans="1:29" x14ac:dyDescent="0.3">
      <c r="A121" s="1">
        <v>20</v>
      </c>
      <c r="B121" s="1">
        <v>35</v>
      </c>
      <c r="C121" s="1">
        <v>8</v>
      </c>
      <c r="D121" s="1">
        <v>118</v>
      </c>
      <c r="E121" s="1">
        <f t="shared" si="32"/>
        <v>2.0594885173533091</v>
      </c>
      <c r="F121" s="1">
        <v>0.3</v>
      </c>
      <c r="G121" s="1">
        <v>0</v>
      </c>
      <c r="H121" s="1">
        <f t="shared" si="22"/>
        <v>-0.27959880225864975</v>
      </c>
      <c r="I121" s="1">
        <f t="shared" si="23"/>
        <v>9.3894312557178186</v>
      </c>
      <c r="J121" s="1">
        <f t="shared" si="24"/>
        <v>33.640818197848688</v>
      </c>
      <c r="K121" s="1">
        <f t="shared" si="33"/>
        <v>0.27910829042553631</v>
      </c>
      <c r="L121" s="1">
        <f t="shared" si="34"/>
        <v>8.373248712766089E-2</v>
      </c>
      <c r="M121" s="1">
        <f t="shared" si="35"/>
        <v>17.658951857178536</v>
      </c>
      <c r="N121" s="1">
        <f t="shared" si="25"/>
        <v>0.80876806204789797</v>
      </c>
      <c r="O121" s="1">
        <f t="shared" si="36"/>
        <v>0.5182162301612635</v>
      </c>
      <c r="P121" s="1">
        <f t="shared" si="37"/>
        <v>4.6639460714513713E-2</v>
      </c>
      <c r="Q121" s="1">
        <f t="shared" si="26"/>
        <v>-9.3894312557178186</v>
      </c>
      <c r="R121" s="1">
        <f t="shared" si="27"/>
        <v>-1043.5432297148566</v>
      </c>
      <c r="S121" s="1">
        <f t="shared" si="42"/>
        <v>24.251386942130864</v>
      </c>
      <c r="T121" s="1">
        <f t="shared" si="28"/>
        <v>-503.36952452663968</v>
      </c>
      <c r="U121" s="1">
        <f t="shared" si="29"/>
        <v>33.640818197848681</v>
      </c>
      <c r="V121" s="1">
        <f t="shared" si="38"/>
        <v>-14.963058317018877</v>
      </c>
      <c r="W121" s="1">
        <f t="shared" si="39"/>
        <v>-4.488917495105663</v>
      </c>
      <c r="X121" s="1">
        <f t="shared" si="30"/>
        <v>350.66704214791343</v>
      </c>
      <c r="Y121" s="1">
        <f t="shared" si="31"/>
        <v>2.6958935401596591</v>
      </c>
      <c r="Z121" s="1">
        <f t="shared" si="40"/>
        <v>11.62295911193984</v>
      </c>
      <c r="AA121" s="1">
        <f t="shared" si="41"/>
        <v>1.0460663200745857</v>
      </c>
      <c r="AB121" s="1"/>
      <c r="AC121" s="1"/>
    </row>
    <row r="122" spans="1:29" x14ac:dyDescent="0.3">
      <c r="A122" s="1">
        <v>20</v>
      </c>
      <c r="B122" s="1">
        <v>35</v>
      </c>
      <c r="C122" s="1">
        <v>8</v>
      </c>
      <c r="D122" s="1">
        <v>119</v>
      </c>
      <c r="E122" s="1">
        <f t="shared" si="32"/>
        <v>2.0769418098732522</v>
      </c>
      <c r="F122" s="1">
        <v>0.3</v>
      </c>
      <c r="G122" s="1">
        <v>0</v>
      </c>
      <c r="H122" s="1">
        <f t="shared" si="22"/>
        <v>-0.27465123603761571</v>
      </c>
      <c r="I122" s="1">
        <f t="shared" si="23"/>
        <v>9.6961924049267409</v>
      </c>
      <c r="J122" s="1">
        <f t="shared" si="24"/>
        <v>33.688194570768644</v>
      </c>
      <c r="K122" s="1">
        <f t="shared" si="33"/>
        <v>0.287821669533462</v>
      </c>
      <c r="L122" s="1">
        <f t="shared" si="34"/>
        <v>8.6346500860038602E-2</v>
      </c>
      <c r="M122" s="1">
        <f t="shared" si="35"/>
        <v>17.492394142787916</v>
      </c>
      <c r="N122" s="1">
        <f t="shared" si="25"/>
        <v>0.81963501901406211</v>
      </c>
      <c r="O122" s="1">
        <f t="shared" si="36"/>
        <v>0.51224132498274955</v>
      </c>
      <c r="P122" s="1">
        <f t="shared" si="37"/>
        <v>4.6101719248447456E-2</v>
      </c>
      <c r="Q122" s="1">
        <f t="shared" si="26"/>
        <v>-9.6961924049267409</v>
      </c>
      <c r="R122" s="1">
        <f t="shared" si="27"/>
        <v>-1040.8783062846067</v>
      </c>
      <c r="S122" s="1">
        <f t="shared" si="42"/>
        <v>23.992002165841896</v>
      </c>
      <c r="T122" s="1">
        <f t="shared" si="28"/>
        <v>-497.24709739894166</v>
      </c>
      <c r="U122" s="1">
        <f t="shared" si="29"/>
        <v>33.688194570768637</v>
      </c>
      <c r="V122" s="1">
        <f t="shared" si="38"/>
        <v>-14.76027741274104</v>
      </c>
      <c r="W122" s="1">
        <f t="shared" si="39"/>
        <v>-4.4280832238223118</v>
      </c>
      <c r="X122" s="1">
        <f t="shared" si="30"/>
        <v>350.88450619767491</v>
      </c>
      <c r="Y122" s="1">
        <f t="shared" si="31"/>
        <v>2.7321167300468758</v>
      </c>
      <c r="Z122" s="1">
        <f t="shared" si="40"/>
        <v>11.612712169402309</v>
      </c>
      <c r="AA122" s="1">
        <f t="shared" si="41"/>
        <v>1.0451440952462079</v>
      </c>
      <c r="AB122" s="1"/>
      <c r="AC122" s="1"/>
    </row>
    <row r="123" spans="1:29" x14ac:dyDescent="0.3">
      <c r="A123" s="1">
        <v>20</v>
      </c>
      <c r="B123" s="1">
        <v>35</v>
      </c>
      <c r="C123" s="1">
        <v>8</v>
      </c>
      <c r="D123" s="1">
        <v>120</v>
      </c>
      <c r="E123" s="1">
        <f t="shared" si="32"/>
        <v>2.0943951023931953</v>
      </c>
      <c r="F123" s="1">
        <v>0.3</v>
      </c>
      <c r="G123" s="1">
        <v>0</v>
      </c>
      <c r="H123" s="1">
        <f t="shared" si="22"/>
        <v>-0.26955261226816812</v>
      </c>
      <c r="I123" s="1">
        <f t="shared" si="23"/>
        <v>9.9999999999999964</v>
      </c>
      <c r="J123" s="1">
        <f t="shared" si="24"/>
        <v>33.736154629877724</v>
      </c>
      <c r="K123" s="1">
        <f t="shared" si="33"/>
        <v>0.29641789675530195</v>
      </c>
      <c r="L123" s="1">
        <f t="shared" si="34"/>
        <v>8.8925369026590581E-2</v>
      </c>
      <c r="M123" s="1">
        <f t="shared" si="35"/>
        <v>17.320508075688775</v>
      </c>
      <c r="N123" s="1">
        <f t="shared" si="25"/>
        <v>0.82882962014594186</v>
      </c>
      <c r="O123" s="1">
        <f t="shared" si="36"/>
        <v>0.50612846455815841</v>
      </c>
      <c r="P123" s="1">
        <f t="shared" si="37"/>
        <v>4.5551561810234252E-2</v>
      </c>
      <c r="Q123" s="1">
        <f t="shared" si="26"/>
        <v>-9.9999999999999964</v>
      </c>
      <c r="R123" s="1">
        <f t="shared" si="27"/>
        <v>-1038.1281292110205</v>
      </c>
      <c r="S123" s="1">
        <f t="shared" si="42"/>
        <v>23.736154629877735</v>
      </c>
      <c r="T123" s="1">
        <f t="shared" si="28"/>
        <v>-491.12225795259474</v>
      </c>
      <c r="U123" s="1">
        <f t="shared" si="29"/>
        <v>33.736154629877731</v>
      </c>
      <c r="V123" s="1">
        <f t="shared" si="38"/>
        <v>-14.5577426752023</v>
      </c>
      <c r="W123" s="1">
        <f t="shared" si="39"/>
        <v>-4.3673228025606896</v>
      </c>
      <c r="X123" s="1">
        <f t="shared" si="30"/>
        <v>350.94498126290762</v>
      </c>
      <c r="Y123" s="1">
        <f t="shared" si="31"/>
        <v>2.7627654004864741</v>
      </c>
      <c r="Z123" s="1">
        <f t="shared" si="40"/>
        <v>11.594819069530677</v>
      </c>
      <c r="AA123" s="1">
        <f t="shared" si="41"/>
        <v>1.0435337162577609</v>
      </c>
      <c r="AB123" s="1"/>
      <c r="AC123" s="1"/>
    </row>
    <row r="124" spans="1:29" x14ac:dyDescent="0.3">
      <c r="A124" s="1">
        <v>20</v>
      </c>
      <c r="B124" s="1">
        <v>35</v>
      </c>
      <c r="C124" s="1">
        <v>8</v>
      </c>
      <c r="D124" s="1">
        <v>121</v>
      </c>
      <c r="E124" s="1">
        <f t="shared" si="32"/>
        <v>2.1118483949131388</v>
      </c>
      <c r="F124" s="1">
        <v>0.3</v>
      </c>
      <c r="G124" s="1">
        <v>0</v>
      </c>
      <c r="H124" s="1">
        <f t="shared" si="22"/>
        <v>-0.26430499159100634</v>
      </c>
      <c r="I124" s="1">
        <f t="shared" si="23"/>
        <v>10.300761498201085</v>
      </c>
      <c r="J124" s="1">
        <f t="shared" si="24"/>
        <v>33.784600392301485</v>
      </c>
      <c r="K124" s="1">
        <f t="shared" si="33"/>
        <v>0.30489517053895138</v>
      </c>
      <c r="L124" s="1">
        <f t="shared" si="34"/>
        <v>9.146855116168541E-2</v>
      </c>
      <c r="M124" s="1">
        <f t="shared" si="35"/>
        <v>17.143346014042248</v>
      </c>
      <c r="N124" s="1">
        <f t="shared" si="25"/>
        <v>0.83632861267441561</v>
      </c>
      <c r="O124" s="1">
        <f t="shared" si="36"/>
        <v>0.49988317940568672</v>
      </c>
      <c r="P124" s="1">
        <f t="shared" si="37"/>
        <v>4.4989486146511805E-2</v>
      </c>
      <c r="Q124" s="1">
        <f t="shared" si="26"/>
        <v>-10.300761498201085</v>
      </c>
      <c r="R124" s="1">
        <f t="shared" si="27"/>
        <v>-1035.293536224676</v>
      </c>
      <c r="S124" s="1">
        <f t="shared" si="42"/>
        <v>23.483838894100401</v>
      </c>
      <c r="T124" s="1">
        <f t="shared" si="28"/>
        <v>-484.99766788519509</v>
      </c>
      <c r="U124" s="1">
        <f t="shared" si="29"/>
        <v>33.784600392301485</v>
      </c>
      <c r="V124" s="1">
        <f t="shared" si="38"/>
        <v>-14.355583971794195</v>
      </c>
      <c r="W124" s="1">
        <f t="shared" si="39"/>
        <v>-4.3066751915382584</v>
      </c>
      <c r="X124" s="1">
        <f t="shared" si="30"/>
        <v>350.85739866007538</v>
      </c>
      <c r="Y124" s="1">
        <f t="shared" si="31"/>
        <v>2.7877620422480529</v>
      </c>
      <c r="Z124" s="1">
        <f t="shared" si="40"/>
        <v>11.569689924170813</v>
      </c>
      <c r="AA124" s="1">
        <f t="shared" si="41"/>
        <v>1.0412720931753732</v>
      </c>
      <c r="AB124" s="1"/>
      <c r="AC124" s="1"/>
    </row>
    <row r="125" spans="1:29" x14ac:dyDescent="0.3">
      <c r="A125" s="1">
        <v>20</v>
      </c>
      <c r="B125" s="1">
        <v>35</v>
      </c>
      <c r="C125" s="1">
        <v>8</v>
      </c>
      <c r="D125" s="1">
        <v>122</v>
      </c>
      <c r="E125" s="1">
        <f t="shared" si="32"/>
        <v>2.1293016874330819</v>
      </c>
      <c r="F125" s="1">
        <v>0.3</v>
      </c>
      <c r="G125" s="1">
        <v>0</v>
      </c>
      <c r="H125" s="1">
        <f t="shared" si="22"/>
        <v>-0.25891046470075163</v>
      </c>
      <c r="I125" s="1">
        <f t="shared" si="23"/>
        <v>10.598385284664095</v>
      </c>
      <c r="J125" s="1">
        <f t="shared" si="24"/>
        <v>33.83343259872165</v>
      </c>
      <c r="K125" s="1">
        <f t="shared" si="33"/>
        <v>0.31325184796840688</v>
      </c>
      <c r="L125" s="1">
        <f t="shared" si="34"/>
        <v>9.3975554390522062E-2</v>
      </c>
      <c r="M125" s="1">
        <f t="shared" si="35"/>
        <v>16.960961923128522</v>
      </c>
      <c r="N125" s="1">
        <f t="shared" si="25"/>
        <v>0.84211136459836144</v>
      </c>
      <c r="O125" s="1">
        <f t="shared" si="36"/>
        <v>0.49351093576605537</v>
      </c>
      <c r="P125" s="1">
        <f t="shared" si="37"/>
        <v>4.4415984218944979E-2</v>
      </c>
      <c r="Q125" s="1">
        <f t="shared" si="26"/>
        <v>-10.598385284664095</v>
      </c>
      <c r="R125" s="1">
        <f t="shared" si="27"/>
        <v>-1032.3753907700564</v>
      </c>
      <c r="S125" s="1">
        <f t="shared" si="42"/>
        <v>23.235047314057553</v>
      </c>
      <c r="T125" s="1">
        <f t="shared" si="28"/>
        <v>-478.8758350531325</v>
      </c>
      <c r="U125" s="1">
        <f t="shared" si="29"/>
        <v>33.83343259872165</v>
      </c>
      <c r="V125" s="1">
        <f t="shared" si="38"/>
        <v>-14.153924041133982</v>
      </c>
      <c r="W125" s="1">
        <f t="shared" si="39"/>
        <v>-4.2461772123401946</v>
      </c>
      <c r="X125" s="1">
        <f t="shared" si="30"/>
        <v>350.63045488128023</v>
      </c>
      <c r="Y125" s="1">
        <f t="shared" si="31"/>
        <v>2.8070378819945407</v>
      </c>
      <c r="Z125" s="1">
        <f t="shared" si="40"/>
        <v>11.537731346194112</v>
      </c>
      <c r="AA125" s="1">
        <f t="shared" si="41"/>
        <v>1.03839582115747</v>
      </c>
      <c r="AB125" s="1"/>
      <c r="AC125" s="1"/>
    </row>
    <row r="126" spans="1:29" x14ac:dyDescent="0.3">
      <c r="A126" s="1">
        <v>20</v>
      </c>
      <c r="B126" s="1">
        <v>35</v>
      </c>
      <c r="C126" s="1">
        <v>8</v>
      </c>
      <c r="D126" s="1">
        <v>123</v>
      </c>
      <c r="E126" s="1">
        <f t="shared" si="32"/>
        <v>2.1467549799530254</v>
      </c>
      <c r="F126" s="1">
        <v>0.3</v>
      </c>
      <c r="G126" s="1">
        <v>0</v>
      </c>
      <c r="H126" s="1">
        <f t="shared" si="22"/>
        <v>-0.25337114960676144</v>
      </c>
      <c r="I126" s="1">
        <f t="shared" si="23"/>
        <v>10.892780700300541</v>
      </c>
      <c r="J126" s="1">
        <f t="shared" si="24"/>
        <v>33.882550865118993</v>
      </c>
      <c r="K126" s="1">
        <f t="shared" si="33"/>
        <v>0.32148644131496934</v>
      </c>
      <c r="L126" s="1">
        <f t="shared" si="34"/>
        <v>9.6445932394490799E-2</v>
      </c>
      <c r="M126" s="1">
        <f t="shared" si="35"/>
        <v>16.773411358908479</v>
      </c>
      <c r="N126" s="1">
        <f t="shared" si="25"/>
        <v>0.84615983879034484</v>
      </c>
      <c r="O126" s="1">
        <f t="shared" si="36"/>
        <v>0.48701712303897904</v>
      </c>
      <c r="P126" s="1">
        <f t="shared" si="37"/>
        <v>4.3831541073508111E-2</v>
      </c>
      <c r="Q126" s="1">
        <f t="shared" si="26"/>
        <v>-10.892780700300541</v>
      </c>
      <c r="R126" s="1">
        <f t="shared" si="27"/>
        <v>-1029.3745817425356</v>
      </c>
      <c r="S126" s="1">
        <f t="shared" si="42"/>
        <v>22.989770164818452</v>
      </c>
      <c r="T126" s="1">
        <f t="shared" si="28"/>
        <v>-472.75911762366542</v>
      </c>
      <c r="U126" s="1">
        <f t="shared" si="29"/>
        <v>33.882550865118993</v>
      </c>
      <c r="V126" s="1">
        <f t="shared" si="38"/>
        <v>-13.952878562940663</v>
      </c>
      <c r="W126" s="1">
        <f t="shared" si="39"/>
        <v>-4.1858635688821986</v>
      </c>
      <c r="X126" s="1">
        <f t="shared" si="30"/>
        <v>350.27260566151136</v>
      </c>
      <c r="Y126" s="1">
        <f t="shared" si="31"/>
        <v>2.8205327959678161</v>
      </c>
      <c r="Z126" s="1">
        <f t="shared" si="40"/>
        <v>11.499345453578306</v>
      </c>
      <c r="AA126" s="1">
        <f t="shared" si="41"/>
        <v>1.0349410908220475</v>
      </c>
      <c r="AB126" s="1"/>
      <c r="AC126" s="1"/>
    </row>
    <row r="127" spans="1:29" x14ac:dyDescent="0.3">
      <c r="A127" s="1">
        <v>20</v>
      </c>
      <c r="B127" s="1">
        <v>35</v>
      </c>
      <c r="C127" s="1">
        <v>8</v>
      </c>
      <c r="D127" s="1">
        <v>124</v>
      </c>
      <c r="E127" s="1">
        <f t="shared" si="32"/>
        <v>2.1642082724729685</v>
      </c>
      <c r="F127" s="1">
        <v>0.3</v>
      </c>
      <c r="G127" s="1">
        <v>0</v>
      </c>
      <c r="H127" s="1">
        <f t="shared" si="22"/>
        <v>-0.24768918895739292</v>
      </c>
      <c r="I127" s="1">
        <f t="shared" si="23"/>
        <v>11.183858069414933</v>
      </c>
      <c r="J127" s="1">
        <f t="shared" si="24"/>
        <v>33.931853832857861</v>
      </c>
      <c r="K127" s="1">
        <f t="shared" si="33"/>
        <v>0.3295976142212737</v>
      </c>
      <c r="L127" s="1">
        <f t="shared" si="34"/>
        <v>9.8879284266382109E-2</v>
      </c>
      <c r="M127" s="1">
        <f t="shared" si="35"/>
        <v>16.580751451100834</v>
      </c>
      <c r="N127" s="1">
        <f t="shared" si="25"/>
        <v>0.84845856195257019</v>
      </c>
      <c r="O127" s="1">
        <f t="shared" si="36"/>
        <v>0.48040704211481983</v>
      </c>
      <c r="P127" s="1">
        <f t="shared" si="37"/>
        <v>4.3236633790333781E-2</v>
      </c>
      <c r="Q127" s="1">
        <f t="shared" si="26"/>
        <v>-11.183858069414933</v>
      </c>
      <c r="R127" s="1">
        <f t="shared" si="27"/>
        <v>-1026.2920232176134</v>
      </c>
      <c r="S127" s="1">
        <f t="shared" si="42"/>
        <v>22.74799576344293</v>
      </c>
      <c r="T127" s="1">
        <f t="shared" si="28"/>
        <v>-466.64972831966145</v>
      </c>
      <c r="U127" s="1">
        <f t="shared" si="29"/>
        <v>33.931853832857861</v>
      </c>
      <c r="V127" s="1">
        <f t="shared" si="38"/>
        <v>-13.752556244592268</v>
      </c>
      <c r="W127" s="1">
        <f t="shared" si="39"/>
        <v>-4.12576687337768</v>
      </c>
      <c r="X127" s="1">
        <f t="shared" si="30"/>
        <v>349.79206128206039</v>
      </c>
      <c r="Y127" s="1">
        <f t="shared" si="31"/>
        <v>2.8281952065085658</v>
      </c>
      <c r="Z127" s="1">
        <f t="shared" si="40"/>
        <v>11.454928953922089</v>
      </c>
      <c r="AA127" s="1">
        <f t="shared" si="41"/>
        <v>1.0309436058529879</v>
      </c>
      <c r="AB127" s="1"/>
      <c r="AC127" s="1"/>
    </row>
    <row r="128" spans="1:29" x14ac:dyDescent="0.3">
      <c r="A128" s="1">
        <v>20</v>
      </c>
      <c r="B128" s="1">
        <v>35</v>
      </c>
      <c r="C128" s="1">
        <v>8</v>
      </c>
      <c r="D128" s="1">
        <v>125</v>
      </c>
      <c r="E128" s="1">
        <f t="shared" si="32"/>
        <v>2.1816615649929121</v>
      </c>
      <c r="F128" s="1">
        <v>0.3</v>
      </c>
      <c r="G128" s="1">
        <v>0</v>
      </c>
      <c r="H128" s="1">
        <f t="shared" si="22"/>
        <v>-0.24186674743381281</v>
      </c>
      <c r="I128" s="1">
        <f t="shared" si="23"/>
        <v>11.471528727020923</v>
      </c>
      <c r="J128" s="1">
        <f t="shared" si="24"/>
        <v>33.981239316825153</v>
      </c>
      <c r="K128" s="1">
        <f t="shared" si="33"/>
        <v>0.3375841775535543</v>
      </c>
      <c r="L128" s="1">
        <f t="shared" si="34"/>
        <v>0.10127525326606629</v>
      </c>
      <c r="M128" s="1">
        <f t="shared" si="35"/>
        <v>16.383040885779835</v>
      </c>
      <c r="N128" s="1">
        <f t="shared" si="25"/>
        <v>0.84899458884714141</v>
      </c>
      <c r="O128" s="1">
        <f t="shared" si="36"/>
        <v>0.47368589461028326</v>
      </c>
      <c r="P128" s="1">
        <f t="shared" si="37"/>
        <v>4.2631730514925491E-2</v>
      </c>
      <c r="Q128" s="1">
        <f t="shared" si="26"/>
        <v>-11.471528727020923</v>
      </c>
      <c r="R128" s="1">
        <f t="shared" si="27"/>
        <v>-1023.1286541724774</v>
      </c>
      <c r="S128" s="1">
        <f t="shared" si="42"/>
        <v>22.509710589804229</v>
      </c>
      <c r="T128" s="1">
        <f t="shared" si="28"/>
        <v>-460.54973873600136</v>
      </c>
      <c r="U128" s="1">
        <f t="shared" si="29"/>
        <v>33.981239316825153</v>
      </c>
      <c r="V128" s="1">
        <f t="shared" si="38"/>
        <v>-13.553058922956028</v>
      </c>
      <c r="W128" s="1">
        <f t="shared" si="39"/>
        <v>-4.0659176768868086</v>
      </c>
      <c r="X128" s="1">
        <f t="shared" si="30"/>
        <v>349.19678304379943</v>
      </c>
      <c r="Y128" s="1">
        <f t="shared" si="31"/>
        <v>2.8299819628238065</v>
      </c>
      <c r="Z128" s="1">
        <f t="shared" si="40"/>
        <v>11.404872309791376</v>
      </c>
      <c r="AA128" s="1">
        <f t="shared" si="41"/>
        <v>1.0264385078812237</v>
      </c>
      <c r="AB128" s="1"/>
      <c r="AC128" s="1"/>
    </row>
    <row r="129" spans="1:29" x14ac:dyDescent="0.3">
      <c r="A129" s="1">
        <v>20</v>
      </c>
      <c r="B129" s="1">
        <v>35</v>
      </c>
      <c r="C129" s="1">
        <v>8</v>
      </c>
      <c r="D129" s="1">
        <v>126</v>
      </c>
      <c r="E129" s="1">
        <f t="shared" si="32"/>
        <v>2.1991148575128552</v>
      </c>
      <c r="F129" s="1">
        <v>0.3</v>
      </c>
      <c r="G129" s="1">
        <v>0</v>
      </c>
      <c r="H129" s="1">
        <f t="shared" si="22"/>
        <v>-0.23590600921883983</v>
      </c>
      <c r="I129" s="1">
        <f t="shared" si="23"/>
        <v>11.75570504584946</v>
      </c>
      <c r="J129" s="1">
        <f t="shared" si="24"/>
        <v>34.030604451361036</v>
      </c>
      <c r="K129" s="1">
        <f t="shared" si="33"/>
        <v>0.34544508495732279</v>
      </c>
      <c r="L129" s="1">
        <f t="shared" si="34"/>
        <v>0.10363352548719683</v>
      </c>
      <c r="M129" s="1">
        <f t="shared" si="35"/>
        <v>16.180339887498949</v>
      </c>
      <c r="N129" s="1">
        <f t="shared" si="25"/>
        <v>0.84775746222505532</v>
      </c>
      <c r="O129" s="1">
        <f t="shared" si="36"/>
        <v>0.46685877300959894</v>
      </c>
      <c r="P129" s="1">
        <f t="shared" si="37"/>
        <v>4.2017289570863904E-2</v>
      </c>
      <c r="Q129" s="1">
        <f t="shared" si="26"/>
        <v>-11.75570504584946</v>
      </c>
      <c r="R129" s="1">
        <f t="shared" si="27"/>
        <v>-1019.8854381999831</v>
      </c>
      <c r="S129" s="1">
        <f t="shared" si="42"/>
        <v>22.274899405511576</v>
      </c>
      <c r="T129" s="1">
        <f t="shared" si="28"/>
        <v>-454.46108370782127</v>
      </c>
      <c r="U129" s="1">
        <f t="shared" si="29"/>
        <v>34.030604451361036</v>
      </c>
      <c r="V129" s="1">
        <f t="shared" si="38"/>
        <v>-13.354481680082099</v>
      </c>
      <c r="W129" s="1">
        <f t="shared" si="39"/>
        <v>-4.0063445040246295</v>
      </c>
      <c r="X129" s="1">
        <f t="shared" si="30"/>
        <v>348.49448084227629</v>
      </c>
      <c r="Y129" s="1">
        <f t="shared" si="31"/>
        <v>2.8258582074168501</v>
      </c>
      <c r="Z129" s="1">
        <f t="shared" si="40"/>
        <v>11.349558984641753</v>
      </c>
      <c r="AA129" s="1">
        <f t="shared" si="41"/>
        <v>1.0214603086177578</v>
      </c>
      <c r="AB129" s="1"/>
      <c r="AC129" s="1"/>
    </row>
    <row r="130" spans="1:29" x14ac:dyDescent="0.3">
      <c r="A130" s="1">
        <v>20</v>
      </c>
      <c r="B130" s="1">
        <v>35</v>
      </c>
      <c r="C130" s="1">
        <v>8</v>
      </c>
      <c r="D130" s="1">
        <v>127</v>
      </c>
      <c r="E130" s="1">
        <f t="shared" si="32"/>
        <v>2.2165681500327987</v>
      </c>
      <c r="F130" s="1">
        <v>0.3</v>
      </c>
      <c r="G130" s="1">
        <v>0</v>
      </c>
      <c r="H130" s="1">
        <f t="shared" si="22"/>
        <v>-0.22980917554568889</v>
      </c>
      <c r="I130" s="1">
        <f t="shared" si="23"/>
        <v>12.036300463040968</v>
      </c>
      <c r="J130" s="1">
        <f t="shared" si="24"/>
        <v>34.07984583374364</v>
      </c>
      <c r="K130" s="1">
        <f t="shared" si="33"/>
        <v>0.35317942815115111</v>
      </c>
      <c r="L130" s="1">
        <f t="shared" si="34"/>
        <v>0.10595382844534533</v>
      </c>
      <c r="M130" s="1">
        <f t="shared" si="35"/>
        <v>15.972710200945855</v>
      </c>
      <c r="N130" s="1">
        <f t="shared" si="25"/>
        <v>0.84473916887547185</v>
      </c>
      <c r="O130" s="1">
        <f t="shared" si="36"/>
        <v>0.45993065170575981</v>
      </c>
      <c r="P130" s="1">
        <f t="shared" si="37"/>
        <v>4.1393758653518381E-2</v>
      </c>
      <c r="Q130" s="1">
        <f t="shared" si="26"/>
        <v>-12.036300463040968</v>
      </c>
      <c r="R130" s="1">
        <f t="shared" si="27"/>
        <v>-1016.5633632151337</v>
      </c>
      <c r="S130" s="1">
        <f t="shared" si="42"/>
        <v>22.043545370702674</v>
      </c>
      <c r="T130" s="1">
        <f t="shared" si="28"/>
        <v>-448.38556571196312</v>
      </c>
      <c r="U130" s="1">
        <f t="shared" si="29"/>
        <v>34.07984583374364</v>
      </c>
      <c r="V130" s="1">
        <f t="shared" si="38"/>
        <v>-13.156912971360949</v>
      </c>
      <c r="W130" s="1">
        <f t="shared" si="39"/>
        <v>-3.9470738914082846</v>
      </c>
      <c r="X130" s="1">
        <f t="shared" si="30"/>
        <v>347.69261177550021</v>
      </c>
      <c r="Y130" s="1">
        <f t="shared" si="31"/>
        <v>2.8157972295849056</v>
      </c>
      <c r="Z130" s="1">
        <f t="shared" si="40"/>
        <v>11.289364768463939</v>
      </c>
      <c r="AA130" s="1">
        <f t="shared" si="41"/>
        <v>1.0160428291617545</v>
      </c>
      <c r="AB130" s="1"/>
      <c r="AC130" s="1"/>
    </row>
    <row r="131" spans="1:29" x14ac:dyDescent="0.3">
      <c r="A131" s="1">
        <v>20</v>
      </c>
      <c r="B131" s="1">
        <v>35</v>
      </c>
      <c r="C131" s="1">
        <v>8</v>
      </c>
      <c r="D131" s="1">
        <v>128</v>
      </c>
      <c r="E131" s="1">
        <f t="shared" si="32"/>
        <v>2.2340214425527418</v>
      </c>
      <c r="F131" s="1">
        <v>0.3</v>
      </c>
      <c r="G131" s="1">
        <v>0</v>
      </c>
      <c r="H131" s="1">
        <f t="shared" ref="H131:H194" si="43">ASIN((_e-_r*SIN(E131))/(_l))</f>
        <v>-0.22357846233089398</v>
      </c>
      <c r="I131" s="1">
        <f t="shared" ref="I131:I194" si="44">-_r*COS(E131)</f>
        <v>12.313229506513165</v>
      </c>
      <c r="J131" s="1">
        <f t="shared" ref="J131:J194" si="45">_l*COS(H131)</f>
        <v>34.12885966501397</v>
      </c>
      <c r="K131" s="1">
        <f t="shared" si="33"/>
        <v>0.36078643199250077</v>
      </c>
      <c r="L131" s="1">
        <f t="shared" si="34"/>
        <v>0.10823592959775023</v>
      </c>
      <c r="M131" s="1">
        <f t="shared" si="35"/>
        <v>15.760215072134439</v>
      </c>
      <c r="N131" s="1">
        <f t="shared" ref="N131:N194" si="46">-_l*L131*SIN(H131)</f>
        <v>0.83993409221094362</v>
      </c>
      <c r="O131" s="1">
        <f t="shared" si="36"/>
        <v>0.45290637893015179</v>
      </c>
      <c r="P131" s="1">
        <f t="shared" si="37"/>
        <v>4.0761574103713658E-2</v>
      </c>
      <c r="Q131" s="1">
        <f t="shared" ref="Q131:Q194" si="47">_r*COS(E131)</f>
        <v>-12.313229506513165</v>
      </c>
      <c r="R131" s="1">
        <f t="shared" ref="R131:R194" si="48">_r^2+_e^2-_l^2-(2*_e*_r*SIN(E131))</f>
        <v>-1013.1634411541511</v>
      </c>
      <c r="S131" s="1">
        <f t="shared" si="42"/>
        <v>21.815630158500802</v>
      </c>
      <c r="T131" s="1">
        <f t="shared" ref="T131:T194" si="49">_r*(_e*COS(E131)-S131*SIN(E131))</f>
        <v>-442.32485928422028</v>
      </c>
      <c r="U131" s="1">
        <f t="shared" ref="U131:U194" si="50">S131-_r*COS(E131)</f>
        <v>34.12885966501397</v>
      </c>
      <c r="V131" s="1">
        <f t="shared" si="38"/>
        <v>-12.960434764764626</v>
      </c>
      <c r="W131" s="1">
        <f t="shared" si="39"/>
        <v>-3.8881304294293875</v>
      </c>
      <c r="X131" s="1">
        <f t="shared" ref="X131:X194" si="51">-_r*((_e+V131)*SIN(E131)+S131*COS(E131))</f>
        <v>346.79837971481368</v>
      </c>
      <c r="Y131" s="1">
        <f t="shared" ref="Y131:Y194" si="52">V131+_r*SIN(E131)</f>
        <v>2.7997803073698133</v>
      </c>
      <c r="Z131" s="1">
        <f t="shared" si="40"/>
        <v>11.224657181759254</v>
      </c>
      <c r="AA131" s="1">
        <f t="shared" si="41"/>
        <v>1.0102191463583328</v>
      </c>
      <c r="AB131" s="1"/>
      <c r="AC131" s="1"/>
    </row>
    <row r="132" spans="1:29" x14ac:dyDescent="0.3">
      <c r="A132" s="1">
        <v>20</v>
      </c>
      <c r="B132" s="1">
        <v>35</v>
      </c>
      <c r="C132" s="1">
        <v>8</v>
      </c>
      <c r="D132" s="1">
        <v>129</v>
      </c>
      <c r="E132" s="1">
        <f t="shared" ref="E132:E195" si="53">RADIANS(D132)</f>
        <v>2.2514747350726849</v>
      </c>
      <c r="F132" s="1">
        <v>0.3</v>
      </c>
      <c r="G132" s="1">
        <v>0</v>
      </c>
      <c r="H132" s="1">
        <f t="shared" si="43"/>
        <v>-0.21721609789509522</v>
      </c>
      <c r="I132" s="1">
        <f t="shared" si="44"/>
        <v>12.586407820996746</v>
      </c>
      <c r="J132" s="1">
        <f t="shared" si="45"/>
        <v>34.177541887951492</v>
      </c>
      <c r="K132" s="1">
        <f t="shared" ref="K132:K195" si="54">I132/J132</f>
        <v>0.36826544934859096</v>
      </c>
      <c r="L132" s="1">
        <f t="shared" ref="L132:L195" si="55">K132*F132</f>
        <v>0.11047963480457729</v>
      </c>
      <c r="M132" s="1">
        <f t="shared" ref="M132:M195" si="56">_r*SIN(E132)</f>
        <v>15.54291922913942</v>
      </c>
      <c r="N132" s="1">
        <f t="shared" si="46"/>
        <v>0.83333896179574674</v>
      </c>
      <c r="O132" s="1">
        <f t="shared" ref="O132:O195" si="57">(M132*J132-I132*N132)/(J132^2)</f>
        <v>0.44579066955324637</v>
      </c>
      <c r="P132" s="1">
        <f t="shared" ref="P132:P195" si="58">O132*F132^2+K132*G132</f>
        <v>4.012116025979217E-2</v>
      </c>
      <c r="Q132" s="1">
        <f t="shared" si="47"/>
        <v>-12.586407820996746</v>
      </c>
      <c r="R132" s="1">
        <f t="shared" si="48"/>
        <v>-1009.6867076662307</v>
      </c>
      <c r="S132" s="1">
        <f t="shared" si="42"/>
        <v>21.591134066954744</v>
      </c>
      <c r="T132" s="1">
        <f t="shared" si="49"/>
        <v>-436.2805154361721</v>
      </c>
      <c r="U132" s="1">
        <f t="shared" si="50"/>
        <v>34.177541887951492</v>
      </c>
      <c r="V132" s="1">
        <f t="shared" ref="V132:V195" si="59">T132/U132</f>
        <v>-12.765122689820265</v>
      </c>
      <c r="W132" s="1">
        <f t="shared" ref="W132:W195" si="60">(T132/U132)*F132</f>
        <v>-3.8295368069460793</v>
      </c>
      <c r="X132" s="1">
        <f t="shared" si="51"/>
        <v>345.81873576932435</v>
      </c>
      <c r="Y132" s="1">
        <f t="shared" si="52"/>
        <v>2.777796539319155</v>
      </c>
      <c r="Z132" s="1">
        <f t="shared" ref="Z132:Z195" si="61">(X132*U132-T132*Y132)/(U132^2)</f>
        <v>11.155794955970844</v>
      </c>
      <c r="AA132" s="1">
        <f t="shared" ref="AA132:AA195" si="62">Z132*F132^2+V132*G132</f>
        <v>1.004021546037376</v>
      </c>
      <c r="AB132" s="1"/>
      <c r="AC132" s="1"/>
    </row>
    <row r="133" spans="1:29" x14ac:dyDescent="0.3">
      <c r="A133" s="1">
        <v>20</v>
      </c>
      <c r="B133" s="1">
        <v>35</v>
      </c>
      <c r="C133" s="1">
        <v>8</v>
      </c>
      <c r="D133" s="1">
        <v>130</v>
      </c>
      <c r="E133" s="1">
        <f t="shared" si="53"/>
        <v>2.2689280275926285</v>
      </c>
      <c r="F133" s="1">
        <v>0.3</v>
      </c>
      <c r="G133" s="1">
        <v>0</v>
      </c>
      <c r="H133" s="1">
        <f t="shared" si="43"/>
        <v>-0.21072432077481676</v>
      </c>
      <c r="I133" s="1">
        <f t="shared" si="44"/>
        <v>12.855752193730787</v>
      </c>
      <c r="J133" s="1">
        <f t="shared" si="45"/>
        <v>34.22578832203412</v>
      </c>
      <c r="K133" s="1">
        <f t="shared" si="54"/>
        <v>0.37561595580413321</v>
      </c>
      <c r="L133" s="1">
        <f t="shared" si="55"/>
        <v>0.11268478674123995</v>
      </c>
      <c r="M133" s="1">
        <f t="shared" si="56"/>
        <v>15.32088886237956</v>
      </c>
      <c r="N133" s="1">
        <f t="shared" si="46"/>
        <v>0.82495280021355932</v>
      </c>
      <c r="O133" s="1">
        <f t="shared" si="57"/>
        <v>0.43858809873402232</v>
      </c>
      <c r="P133" s="1">
        <f t="shared" si="58"/>
        <v>3.9472928886062006E-2</v>
      </c>
      <c r="Q133" s="1">
        <f t="shared" si="47"/>
        <v>-12.855752193730787</v>
      </c>
      <c r="R133" s="1">
        <f t="shared" si="48"/>
        <v>-1006.134221798073</v>
      </c>
      <c r="S133" s="1">
        <f t="shared" si="42"/>
        <v>21.370036128303333</v>
      </c>
      <c r="T133" s="1">
        <f t="shared" si="49"/>
        <v>-430.25396605661763</v>
      </c>
      <c r="U133" s="1">
        <f t="shared" si="50"/>
        <v>34.22578832203412</v>
      </c>
      <c r="V133" s="1">
        <f t="shared" si="59"/>
        <v>-12.571046195001028</v>
      </c>
      <c r="W133" s="1">
        <f t="shared" si="60"/>
        <v>-3.7713138585003083</v>
      </c>
      <c r="X133" s="1">
        <f t="shared" si="51"/>
        <v>344.76037957495549</v>
      </c>
      <c r="Y133" s="1">
        <f t="shared" si="52"/>
        <v>2.7498426673785321</v>
      </c>
      <c r="Z133" s="1">
        <f t="shared" si="61"/>
        <v>11.083127588075127</v>
      </c>
      <c r="AA133" s="1">
        <f t="shared" si="62"/>
        <v>0.99748148292676142</v>
      </c>
      <c r="AB133" s="1"/>
      <c r="AC133" s="1"/>
    </row>
    <row r="134" spans="1:29" x14ac:dyDescent="0.3">
      <c r="A134" s="1">
        <v>20</v>
      </c>
      <c r="B134" s="1">
        <v>35</v>
      </c>
      <c r="C134" s="1">
        <v>8</v>
      </c>
      <c r="D134" s="1">
        <v>131</v>
      </c>
      <c r="E134" s="1">
        <f t="shared" si="53"/>
        <v>2.2863813201125716</v>
      </c>
      <c r="F134" s="1">
        <v>0.3</v>
      </c>
      <c r="G134" s="1">
        <v>0</v>
      </c>
      <c r="H134" s="1">
        <f t="shared" si="43"/>
        <v>-0.20410537762781245</v>
      </c>
      <c r="I134" s="1">
        <f t="shared" si="44"/>
        <v>13.121180579810144</v>
      </c>
      <c r="J134" s="1">
        <f t="shared" si="45"/>
        <v>34.273494795238989</v>
      </c>
      <c r="K134" s="1">
        <f t="shared" si="54"/>
        <v>0.38283754423645289</v>
      </c>
      <c r="L134" s="1">
        <f t="shared" si="55"/>
        <v>0.11485126327093587</v>
      </c>
      <c r="M134" s="1">
        <f t="shared" si="56"/>
        <v>15.094191604455443</v>
      </c>
      <c r="N134" s="1">
        <f t="shared" si="46"/>
        <v>0.81477686765777491</v>
      </c>
      <c r="O134" s="1">
        <f t="shared" si="57"/>
        <v>0.4313030963913872</v>
      </c>
      <c r="P134" s="1">
        <f t="shared" si="58"/>
        <v>3.8817278675224845E-2</v>
      </c>
      <c r="Q134" s="1">
        <f t="shared" si="47"/>
        <v>-13.121180579810144</v>
      </c>
      <c r="R134" s="1">
        <f t="shared" si="48"/>
        <v>-1002.5070656712871</v>
      </c>
      <c r="S134" s="1">
        <f t="shared" si="42"/>
        <v>21.152314215428845</v>
      </c>
      <c r="T134" s="1">
        <f t="shared" si="49"/>
        <v>-424.24652828381068</v>
      </c>
      <c r="U134" s="1">
        <f t="shared" si="50"/>
        <v>34.273494795238989</v>
      </c>
      <c r="V134" s="1">
        <f t="shared" si="59"/>
        <v>-12.378268712262857</v>
      </c>
      <c r="W134" s="1">
        <f t="shared" si="60"/>
        <v>-3.7134806136788567</v>
      </c>
      <c r="X134" s="1">
        <f t="shared" si="51"/>
        <v>343.62976134021494</v>
      </c>
      <c r="Y134" s="1">
        <f t="shared" si="52"/>
        <v>2.7159228921925855</v>
      </c>
      <c r="Z134" s="1">
        <f t="shared" si="61"/>
        <v>11.006994966675101</v>
      </c>
      <c r="AA134" s="1">
        <f t="shared" si="62"/>
        <v>0.99062954700075911</v>
      </c>
      <c r="AB134" s="1"/>
      <c r="AC134" s="1"/>
    </row>
    <row r="135" spans="1:29" x14ac:dyDescent="0.3">
      <c r="A135" s="1">
        <v>20</v>
      </c>
      <c r="B135" s="1">
        <v>35</v>
      </c>
      <c r="C135" s="1">
        <v>8</v>
      </c>
      <c r="D135" s="1">
        <v>132</v>
      </c>
      <c r="E135" s="1">
        <f t="shared" si="53"/>
        <v>2.3038346126325151</v>
      </c>
      <c r="F135" s="1">
        <v>0.3</v>
      </c>
      <c r="G135" s="1">
        <v>0</v>
      </c>
      <c r="H135" s="1">
        <f t="shared" si="43"/>
        <v>-0.19736152123403677</v>
      </c>
      <c r="I135" s="1">
        <f t="shared" si="44"/>
        <v>13.382612127177165</v>
      </c>
      <c r="J135" s="1">
        <f t="shared" si="45"/>
        <v>34.320557272562397</v>
      </c>
      <c r="K135" s="1">
        <f t="shared" si="54"/>
        <v>0.38992991928705967</v>
      </c>
      <c r="L135" s="1">
        <f t="shared" si="55"/>
        <v>0.11697897578611789</v>
      </c>
      <c r="M135" s="1">
        <f t="shared" si="56"/>
        <v>14.862896509547884</v>
      </c>
      <c r="N135" s="1">
        <f t="shared" si="46"/>
        <v>0.802814604613035</v>
      </c>
      <c r="O135" s="1">
        <f t="shared" si="57"/>
        <v>0.42393994246709232</v>
      </c>
      <c r="P135" s="1">
        <f t="shared" si="58"/>
        <v>3.8154594822038305E-2</v>
      </c>
      <c r="Q135" s="1">
        <f t="shared" si="47"/>
        <v>-13.382612127177165</v>
      </c>
      <c r="R135" s="1">
        <f t="shared" si="48"/>
        <v>-998.80634415276609</v>
      </c>
      <c r="S135" s="1">
        <f t="shared" si="42"/>
        <v>20.937945145385232</v>
      </c>
      <c r="T135" s="1">
        <f t="shared" si="49"/>
        <v>-418.2594088358685</v>
      </c>
      <c r="U135" s="1">
        <f t="shared" si="50"/>
        <v>34.320557272562397</v>
      </c>
      <c r="V135" s="1">
        <f t="shared" si="59"/>
        <v>-12.186847827504433</v>
      </c>
      <c r="W135" s="1">
        <f t="shared" si="60"/>
        <v>-3.6560543482513297</v>
      </c>
      <c r="X135" s="1">
        <f t="shared" si="51"/>
        <v>342.43308458222646</v>
      </c>
      <c r="Y135" s="1">
        <f t="shared" si="52"/>
        <v>2.6760486820434508</v>
      </c>
      <c r="Z135" s="1">
        <f t="shared" si="61"/>
        <v>10.927727066632288</v>
      </c>
      <c r="AA135" s="1">
        <f t="shared" si="62"/>
        <v>0.98349543599690592</v>
      </c>
      <c r="AB135" s="1"/>
      <c r="AC135" s="1"/>
    </row>
    <row r="136" spans="1:29" x14ac:dyDescent="0.3">
      <c r="A136" s="1">
        <v>20</v>
      </c>
      <c r="B136" s="1">
        <v>35</v>
      </c>
      <c r="C136" s="1">
        <v>8</v>
      </c>
      <c r="D136" s="1">
        <v>133</v>
      </c>
      <c r="E136" s="1">
        <f t="shared" si="53"/>
        <v>2.3212879051524582</v>
      </c>
      <c r="F136" s="1">
        <v>0.3</v>
      </c>
      <c r="G136" s="1">
        <v>0</v>
      </c>
      <c r="H136" s="1">
        <f t="shared" si="43"/>
        <v>-0.19049500859381044</v>
      </c>
      <c r="I136" s="1">
        <f t="shared" si="44"/>
        <v>13.639967201249966</v>
      </c>
      <c r="J136" s="1">
        <f t="shared" si="45"/>
        <v>34.366871981158098</v>
      </c>
      <c r="K136" s="1">
        <f t="shared" si="54"/>
        <v>0.3968928917571603</v>
      </c>
      <c r="L136" s="1">
        <f t="shared" si="55"/>
        <v>0.11906786752714808</v>
      </c>
      <c r="M136" s="1">
        <f t="shared" si="56"/>
        <v>14.627074032383412</v>
      </c>
      <c r="N136" s="1">
        <f t="shared" si="46"/>
        <v>0.78907157298043107</v>
      </c>
      <c r="O136" s="1">
        <f t="shared" si="57"/>
        <v>0.41650276294646604</v>
      </c>
      <c r="P136" s="1">
        <f t="shared" si="58"/>
        <v>3.7485248665181943E-2</v>
      </c>
      <c r="Q136" s="1">
        <f t="shared" si="47"/>
        <v>-13.639967201249966</v>
      </c>
      <c r="R136" s="1">
        <f t="shared" si="48"/>
        <v>-995.03318451813459</v>
      </c>
      <c r="S136" s="1">
        <f t="shared" si="42"/>
        <v>20.726904779908132</v>
      </c>
      <c r="T136" s="1">
        <f t="shared" si="49"/>
        <v>-412.29370828787756</v>
      </c>
      <c r="U136" s="1">
        <f t="shared" si="50"/>
        <v>34.366871981158098</v>
      </c>
      <c r="V136" s="1">
        <f t="shared" si="59"/>
        <v>-11.996835455781975</v>
      </c>
      <c r="W136" s="1">
        <f t="shared" si="60"/>
        <v>-3.5990506367345922</v>
      </c>
      <c r="X136" s="1">
        <f t="shared" si="51"/>
        <v>341.17630948835597</v>
      </c>
      <c r="Y136" s="1">
        <f t="shared" si="52"/>
        <v>2.6302385766014371</v>
      </c>
      <c r="Z136" s="1">
        <f t="shared" si="61"/>
        <v>10.845643709024381</v>
      </c>
      <c r="AA136" s="1">
        <f t="shared" si="62"/>
        <v>0.97610793381219429</v>
      </c>
      <c r="AB136" s="1"/>
      <c r="AC136" s="1"/>
    </row>
    <row r="137" spans="1:29" x14ac:dyDescent="0.3">
      <c r="A137" s="1">
        <v>20</v>
      </c>
      <c r="B137" s="1">
        <v>35</v>
      </c>
      <c r="C137" s="1">
        <v>8</v>
      </c>
      <c r="D137" s="1">
        <v>134</v>
      </c>
      <c r="E137" s="1">
        <f t="shared" si="53"/>
        <v>2.3387411976724017</v>
      </c>
      <c r="F137" s="1">
        <v>0.3</v>
      </c>
      <c r="G137" s="1">
        <v>0</v>
      </c>
      <c r="H137" s="1">
        <f t="shared" si="43"/>
        <v>-0.18350809912427427</v>
      </c>
      <c r="I137" s="1">
        <f t="shared" si="44"/>
        <v>13.893167409179947</v>
      </c>
      <c r="J137" s="1">
        <f t="shared" si="45"/>
        <v>34.412335532013344</v>
      </c>
      <c r="K137" s="1">
        <f t="shared" si="54"/>
        <v>0.40372637295295799</v>
      </c>
      <c r="L137" s="1">
        <f t="shared" si="55"/>
        <v>0.12111791188588739</v>
      </c>
      <c r="M137" s="1">
        <f t="shared" si="56"/>
        <v>14.386796006773022</v>
      </c>
      <c r="N137" s="1">
        <f t="shared" si="46"/>
        <v>0.77355539598147238</v>
      </c>
      <c r="O137" s="1">
        <f t="shared" si="57"/>
        <v>0.40899552660068411</v>
      </c>
      <c r="P137" s="1">
        <f t="shared" si="58"/>
        <v>3.6809597394061568E-2</v>
      </c>
      <c r="Q137" s="1">
        <f t="shared" si="47"/>
        <v>-13.893167409179947</v>
      </c>
      <c r="R137" s="1">
        <f t="shared" si="48"/>
        <v>-991.1887361083684</v>
      </c>
      <c r="S137" s="1">
        <f t="shared" si="42"/>
        <v>20.519168122833399</v>
      </c>
      <c r="T137" s="1">
        <f t="shared" si="49"/>
        <v>-406.35042528532335</v>
      </c>
      <c r="U137" s="1">
        <f t="shared" si="50"/>
        <v>34.412335532013344</v>
      </c>
      <c r="V137" s="1">
        <f t="shared" si="59"/>
        <v>-11.808278020168114</v>
      </c>
      <c r="W137" s="1">
        <f t="shared" si="60"/>
        <v>-3.542483406050434</v>
      </c>
      <c r="X137" s="1">
        <f t="shared" si="51"/>
        <v>339.86515684086919</v>
      </c>
      <c r="Y137" s="1">
        <f t="shared" si="52"/>
        <v>2.5785179866049077</v>
      </c>
      <c r="Z137" s="1">
        <f t="shared" si="61"/>
        <v>10.761054383019331</v>
      </c>
      <c r="AA137" s="1">
        <f t="shared" si="62"/>
        <v>0.96849489447173975</v>
      </c>
      <c r="AB137" s="1"/>
      <c r="AC137" s="1"/>
    </row>
    <row r="138" spans="1:29" x14ac:dyDescent="0.3">
      <c r="A138" s="1">
        <v>20</v>
      </c>
      <c r="B138" s="1">
        <v>35</v>
      </c>
      <c r="C138" s="1">
        <v>8</v>
      </c>
      <c r="D138" s="1">
        <v>135</v>
      </c>
      <c r="E138" s="1">
        <f t="shared" si="53"/>
        <v>2.3561944901923448</v>
      </c>
      <c r="F138" s="1">
        <v>0.3</v>
      </c>
      <c r="G138" s="1">
        <v>0</v>
      </c>
      <c r="H138" s="1">
        <f t="shared" si="43"/>
        <v>-0.17640305295480019</v>
      </c>
      <c r="I138" s="1">
        <f t="shared" si="44"/>
        <v>14.142135623730949</v>
      </c>
      <c r="J138" s="1">
        <f t="shared" si="45"/>
        <v>34.456845038100852</v>
      </c>
      <c r="K138" s="1">
        <f t="shared" si="54"/>
        <v>0.41043036900485819</v>
      </c>
      <c r="L138" s="1">
        <f t="shared" si="55"/>
        <v>0.12312911070145745</v>
      </c>
      <c r="M138" s="1">
        <f t="shared" si="56"/>
        <v>14.142135623730951</v>
      </c>
      <c r="N138" s="1">
        <f t="shared" si="46"/>
        <v>0.75627569715773368</v>
      </c>
      <c r="O138" s="1">
        <f t="shared" si="57"/>
        <v>0.40142204241225732</v>
      </c>
      <c r="P138" s="1">
        <f t="shared" si="58"/>
        <v>3.6127983817103158E-2</v>
      </c>
      <c r="Q138" s="1">
        <f t="shared" si="47"/>
        <v>-14.142135623730949</v>
      </c>
      <c r="R138" s="1">
        <f t="shared" si="48"/>
        <v>-987.27416997969522</v>
      </c>
      <c r="S138" s="1">
        <f t="shared" si="42"/>
        <v>20.314709414369901</v>
      </c>
      <c r="T138" s="1">
        <f t="shared" si="49"/>
        <v>-400.43046068455067</v>
      </c>
      <c r="U138" s="1">
        <f t="shared" si="50"/>
        <v>34.456845038100852</v>
      </c>
      <c r="V138" s="1">
        <f t="shared" si="59"/>
        <v>-11.621216633205171</v>
      </c>
      <c r="W138" s="1">
        <f t="shared" si="60"/>
        <v>-3.486364989961551</v>
      </c>
      <c r="X138" s="1">
        <f t="shared" si="51"/>
        <v>338.50511244440099</v>
      </c>
      <c r="Y138" s="1">
        <f t="shared" si="52"/>
        <v>2.5209189905257805</v>
      </c>
      <c r="Z138" s="1">
        <f t="shared" si="61"/>
        <v>10.674258126110027</v>
      </c>
      <c r="AA138" s="1">
        <f t="shared" si="62"/>
        <v>0.96068323134990241</v>
      </c>
      <c r="AB138" s="1"/>
      <c r="AC138" s="1"/>
    </row>
    <row r="139" spans="1:29" x14ac:dyDescent="0.3">
      <c r="A139" s="1">
        <v>20</v>
      </c>
      <c r="B139" s="1">
        <v>35</v>
      </c>
      <c r="C139" s="1">
        <v>8</v>
      </c>
      <c r="D139" s="1">
        <v>136</v>
      </c>
      <c r="E139" s="1">
        <f t="shared" si="53"/>
        <v>2.3736477827122884</v>
      </c>
      <c r="F139" s="1">
        <v>0.3</v>
      </c>
      <c r="G139" s="1">
        <v>0</v>
      </c>
      <c r="H139" s="1">
        <f t="shared" si="43"/>
        <v>-0.16918212932161283</v>
      </c>
      <c r="I139" s="1">
        <f t="shared" si="44"/>
        <v>14.386796006773023</v>
      </c>
      <c r="J139" s="1">
        <f t="shared" si="45"/>
        <v>34.500298228962883</v>
      </c>
      <c r="K139" s="1">
        <f t="shared" si="54"/>
        <v>0.41700497518294949</v>
      </c>
      <c r="L139" s="1">
        <f t="shared" si="55"/>
        <v>0.12510149255488484</v>
      </c>
      <c r="M139" s="1">
        <f t="shared" si="56"/>
        <v>13.893167409179943</v>
      </c>
      <c r="N139" s="1">
        <f t="shared" si="46"/>
        <v>0.73724403876421463</v>
      </c>
      <c r="O139" s="1">
        <f t="shared" si="57"/>
        <v>0.39378595764387098</v>
      </c>
      <c r="P139" s="1">
        <f t="shared" si="58"/>
        <v>3.5440736187948386E-2</v>
      </c>
      <c r="Q139" s="1">
        <f t="shared" si="47"/>
        <v>-14.386796006773023</v>
      </c>
      <c r="R139" s="1">
        <f t="shared" si="48"/>
        <v>-983.29067854687912</v>
      </c>
      <c r="S139" s="1">
        <f t="shared" si="42"/>
        <v>20.113502222189858</v>
      </c>
      <c r="T139" s="1">
        <f t="shared" si="49"/>
        <v>-394.5346216119807</v>
      </c>
      <c r="U139" s="1">
        <f t="shared" si="50"/>
        <v>34.500298228962883</v>
      </c>
      <c r="V139" s="1">
        <f t="shared" si="59"/>
        <v>-11.435687279965894</v>
      </c>
      <c r="W139" s="1">
        <f t="shared" si="60"/>
        <v>-3.4307061839897681</v>
      </c>
      <c r="X139" s="1">
        <f t="shared" si="51"/>
        <v>337.1014319985776</v>
      </c>
      <c r="Y139" s="1">
        <f t="shared" si="52"/>
        <v>2.4574801292140496</v>
      </c>
      <c r="Z139" s="1">
        <f t="shared" si="61"/>
        <v>10.585543459053689</v>
      </c>
      <c r="AA139" s="1">
        <f t="shared" si="62"/>
        <v>0.95269891131483198</v>
      </c>
      <c r="AB139" s="1"/>
      <c r="AC139" s="1"/>
    </row>
    <row r="140" spans="1:29" x14ac:dyDescent="0.3">
      <c r="A140" s="1">
        <v>20</v>
      </c>
      <c r="B140" s="1">
        <v>35</v>
      </c>
      <c r="C140" s="1">
        <v>8</v>
      </c>
      <c r="D140" s="1">
        <v>137</v>
      </c>
      <c r="E140" s="1">
        <f t="shared" si="53"/>
        <v>2.3911010752322315</v>
      </c>
      <c r="F140" s="1">
        <v>0.3</v>
      </c>
      <c r="G140" s="1">
        <v>0</v>
      </c>
      <c r="H140" s="1">
        <f t="shared" si="43"/>
        <v>-0.16184758506150762</v>
      </c>
      <c r="I140" s="1">
        <f t="shared" si="44"/>
        <v>14.627074032383408</v>
      </c>
      <c r="J140" s="1">
        <f t="shared" si="45"/>
        <v>34.542593561700379</v>
      </c>
      <c r="K140" s="1">
        <f t="shared" si="54"/>
        <v>0.42345037022933324</v>
      </c>
      <c r="L140" s="1">
        <f t="shared" si="55"/>
        <v>0.12703511106879997</v>
      </c>
      <c r="M140" s="1">
        <f t="shared" si="56"/>
        <v>13.639967201249972</v>
      </c>
      <c r="N140" s="1">
        <f t="shared" si="46"/>
        <v>0.71647385983517919</v>
      </c>
      <c r="O140" s="1">
        <f t="shared" si="57"/>
        <v>0.38609075650967495</v>
      </c>
      <c r="P140" s="1">
        <f t="shared" si="58"/>
        <v>3.4748168085870744E-2</v>
      </c>
      <c r="Q140" s="1">
        <f t="shared" si="47"/>
        <v>-14.627074032383408</v>
      </c>
      <c r="R140" s="1">
        <f t="shared" si="48"/>
        <v>-979.23947521999958</v>
      </c>
      <c r="S140" s="1">
        <f t="shared" si="42"/>
        <v>19.91551952931697</v>
      </c>
      <c r="T140" s="1">
        <f t="shared" si="49"/>
        <v>-388.66362543480409</v>
      </c>
      <c r="U140" s="1">
        <f t="shared" si="50"/>
        <v>34.542593561700379</v>
      </c>
      <c r="V140" s="1">
        <f t="shared" si="59"/>
        <v>-11.251721001799377</v>
      </c>
      <c r="W140" s="1">
        <f t="shared" si="60"/>
        <v>-3.3755163005398128</v>
      </c>
      <c r="X140" s="1">
        <f t="shared" si="51"/>
        <v>335.65914636085608</v>
      </c>
      <c r="Y140" s="1">
        <f t="shared" si="52"/>
        <v>2.3882461994505952</v>
      </c>
      <c r="Z140" s="1">
        <f t="shared" si="61"/>
        <v>10.495188371803199</v>
      </c>
      <c r="AA140" s="1">
        <f t="shared" si="62"/>
        <v>0.94456695346228781</v>
      </c>
      <c r="AB140" s="1"/>
      <c r="AC140" s="1"/>
    </row>
    <row r="141" spans="1:29" x14ac:dyDescent="0.3">
      <c r="A141" s="1">
        <v>20</v>
      </c>
      <c r="B141" s="1">
        <v>35</v>
      </c>
      <c r="C141" s="1">
        <v>8</v>
      </c>
      <c r="D141" s="1">
        <v>138</v>
      </c>
      <c r="E141" s="1">
        <f t="shared" si="53"/>
        <v>2.4085543677521746</v>
      </c>
      <c r="F141" s="1">
        <v>0.3</v>
      </c>
      <c r="G141" s="1">
        <v>0</v>
      </c>
      <c r="H141" s="1">
        <f t="shared" si="43"/>
        <v>-0.15440167320420164</v>
      </c>
      <c r="I141" s="1">
        <f t="shared" si="44"/>
        <v>14.86289650954788</v>
      </c>
      <c r="J141" s="1">
        <f t="shared" si="45"/>
        <v>34.583630328355717</v>
      </c>
      <c r="K141" s="1">
        <f t="shared" si="54"/>
        <v>0.42976681072610051</v>
      </c>
      <c r="L141" s="1">
        <f t="shared" si="55"/>
        <v>0.12893004321783014</v>
      </c>
      <c r="M141" s="1">
        <f t="shared" si="56"/>
        <v>13.382612127177167</v>
      </c>
      <c r="N141" s="1">
        <f t="shared" si="46"/>
        <v>0.6939804141817687</v>
      </c>
      <c r="O141" s="1">
        <f t="shared" si="57"/>
        <v>0.3783397594074962</v>
      </c>
      <c r="P141" s="1">
        <f t="shared" si="58"/>
        <v>3.4050578346674659E-2</v>
      </c>
      <c r="Q141" s="1">
        <f t="shared" si="47"/>
        <v>-14.86289650954788</v>
      </c>
      <c r="R141" s="1">
        <f t="shared" si="48"/>
        <v>-975.12179403483469</v>
      </c>
      <c r="S141" s="1">
        <f t="shared" si="42"/>
        <v>19.720733818807837</v>
      </c>
      <c r="T141" s="1">
        <f t="shared" si="49"/>
        <v>-382.81810363679369</v>
      </c>
      <c r="U141" s="1">
        <f t="shared" si="50"/>
        <v>34.583630328355717</v>
      </c>
      <c r="V141" s="1">
        <f t="shared" si="59"/>
        <v>-11.069344079904605</v>
      </c>
      <c r="W141" s="1">
        <f t="shared" si="60"/>
        <v>-3.3208032239713812</v>
      </c>
      <c r="X141" s="1">
        <f t="shared" si="51"/>
        <v>334.18306714749264</v>
      </c>
      <c r="Y141" s="1">
        <f t="shared" si="52"/>
        <v>2.3132680472725617</v>
      </c>
      <c r="Z141" s="1">
        <f t="shared" si="61"/>
        <v>10.40346035669957</v>
      </c>
      <c r="AA141" s="1">
        <f t="shared" si="62"/>
        <v>0.93631143210296131</v>
      </c>
      <c r="AB141" s="1"/>
      <c r="AC141" s="1"/>
    </row>
    <row r="142" spans="1:29" x14ac:dyDescent="0.3">
      <c r="A142" s="1">
        <v>20</v>
      </c>
      <c r="B142" s="1">
        <v>35</v>
      </c>
      <c r="C142" s="1">
        <v>8</v>
      </c>
      <c r="D142" s="1">
        <v>139</v>
      </c>
      <c r="E142" s="1">
        <f t="shared" si="53"/>
        <v>2.4260076602721181</v>
      </c>
      <c r="F142" s="1">
        <v>0.3</v>
      </c>
      <c r="G142" s="1">
        <v>0</v>
      </c>
      <c r="H142" s="1">
        <f t="shared" si="43"/>
        <v>-0.14684664166254788</v>
      </c>
      <c r="I142" s="1">
        <f t="shared" si="44"/>
        <v>15.094191604455441</v>
      </c>
      <c r="J142" s="1">
        <f t="shared" si="45"/>
        <v>34.623308759692158</v>
      </c>
      <c r="K142" s="1">
        <f t="shared" si="54"/>
        <v>0.43595462551597119</v>
      </c>
      <c r="L142" s="1">
        <f t="shared" si="55"/>
        <v>0.13078638765479136</v>
      </c>
      <c r="M142" s="1">
        <f t="shared" si="56"/>
        <v>13.121180579810146</v>
      </c>
      <c r="N142" s="1">
        <f t="shared" si="46"/>
        <v>0.66978070856123884</v>
      </c>
      <c r="O142" s="1">
        <f t="shared" si="57"/>
        <v>0.37053612267025787</v>
      </c>
      <c r="P142" s="1">
        <f t="shared" si="58"/>
        <v>3.3348251040323205E-2</v>
      </c>
      <c r="Q142" s="1">
        <f t="shared" si="47"/>
        <v>-15.094191604455441</v>
      </c>
      <c r="R142" s="1">
        <f t="shared" si="48"/>
        <v>-970.9388892769623</v>
      </c>
      <c r="S142" s="1">
        <f t="shared" si="42"/>
        <v>19.529117155236712</v>
      </c>
      <c r="T142" s="1">
        <f t="shared" si="49"/>
        <v>-376.99860559377265</v>
      </c>
      <c r="U142" s="1">
        <f t="shared" si="50"/>
        <v>34.623308759692151</v>
      </c>
      <c r="V142" s="1">
        <f t="shared" si="59"/>
        <v>-10.888578217939351</v>
      </c>
      <c r="W142" s="1">
        <f t="shared" si="60"/>
        <v>-3.2665734653818053</v>
      </c>
      <c r="X142" s="1">
        <f t="shared" si="51"/>
        <v>332.6777926234891</v>
      </c>
      <c r="Y142" s="1">
        <f t="shared" si="52"/>
        <v>2.2326023618707946</v>
      </c>
      <c r="Z142" s="1">
        <f t="shared" si="61"/>
        <v>10.310616485212245</v>
      </c>
      <c r="AA142" s="1">
        <f t="shared" si="62"/>
        <v>0.92795548366910197</v>
      </c>
      <c r="AB142" s="1"/>
      <c r="AC142" s="1"/>
    </row>
    <row r="143" spans="1:29" x14ac:dyDescent="0.3">
      <c r="A143" s="1">
        <v>20</v>
      </c>
      <c r="B143" s="1">
        <v>35</v>
      </c>
      <c r="C143" s="1">
        <v>8</v>
      </c>
      <c r="D143" s="1">
        <v>140</v>
      </c>
      <c r="E143" s="1">
        <f t="shared" si="53"/>
        <v>2.4434609527920612</v>
      </c>
      <c r="F143" s="1">
        <v>0.3</v>
      </c>
      <c r="G143" s="1">
        <v>0</v>
      </c>
      <c r="H143" s="1">
        <f t="shared" si="43"/>
        <v>-0.13918473201955459</v>
      </c>
      <c r="I143" s="1">
        <f t="shared" si="44"/>
        <v>15.320888862379558</v>
      </c>
      <c r="J143" s="1">
        <f t="shared" si="45"/>
        <v>34.661530125386541</v>
      </c>
      <c r="K143" s="1">
        <f t="shared" si="54"/>
        <v>0.44201421019086362</v>
      </c>
      <c r="L143" s="1">
        <f t="shared" si="55"/>
        <v>0.13260426305725909</v>
      </c>
      <c r="M143" s="1">
        <f t="shared" si="56"/>
        <v>12.85575219373079</v>
      </c>
      <c r="N143" s="1">
        <f t="shared" si="46"/>
        <v>0.64389344123834058</v>
      </c>
      <c r="O143" s="1">
        <f t="shared" si="57"/>
        <v>0.36268283879503299</v>
      </c>
      <c r="P143" s="1">
        <f t="shared" si="58"/>
        <v>3.2641455491552965E-2</v>
      </c>
      <c r="Q143" s="1">
        <f t="shared" si="47"/>
        <v>-15.320888862379558</v>
      </c>
      <c r="R143" s="1">
        <f t="shared" si="48"/>
        <v>-966.6920350996927</v>
      </c>
      <c r="S143" s="1">
        <f t="shared" si="42"/>
        <v>19.340641263006983</v>
      </c>
      <c r="T143" s="1">
        <f t="shared" si="49"/>
        <v>-371.20560224409871</v>
      </c>
      <c r="U143" s="1">
        <f t="shared" si="50"/>
        <v>34.661530125386541</v>
      </c>
      <c r="V143" s="1">
        <f t="shared" si="59"/>
        <v>-10.709440722936321</v>
      </c>
      <c r="W143" s="1">
        <f t="shared" si="60"/>
        <v>-3.2128322168808965</v>
      </c>
      <c r="X143" s="1">
        <f t="shared" si="51"/>
        <v>331.14771383535435</v>
      </c>
      <c r="Y143" s="1">
        <f t="shared" si="52"/>
        <v>2.146311470794469</v>
      </c>
      <c r="Z143" s="1">
        <f t="shared" si="61"/>
        <v>10.216903524562355</v>
      </c>
      <c r="AA143" s="1">
        <f t="shared" si="62"/>
        <v>0.91952131721061192</v>
      </c>
      <c r="AB143" s="1"/>
      <c r="AC143" s="1"/>
    </row>
    <row r="144" spans="1:29" x14ac:dyDescent="0.3">
      <c r="A144" s="1">
        <v>20</v>
      </c>
      <c r="B144" s="1">
        <v>35</v>
      </c>
      <c r="C144" s="1">
        <v>8</v>
      </c>
      <c r="D144" s="1">
        <v>141</v>
      </c>
      <c r="E144" s="1">
        <f t="shared" si="53"/>
        <v>2.4609142453120048</v>
      </c>
      <c r="F144" s="1">
        <v>0.3</v>
      </c>
      <c r="G144" s="1">
        <v>0</v>
      </c>
      <c r="H144" s="1">
        <f t="shared" si="43"/>
        <v>-0.13141817841090364</v>
      </c>
      <c r="I144" s="1">
        <f t="shared" si="44"/>
        <v>15.542919229139418</v>
      </c>
      <c r="J144" s="1">
        <f t="shared" si="45"/>
        <v>34.698196830663981</v>
      </c>
      <c r="K144" s="1">
        <f t="shared" si="54"/>
        <v>0.44794602166195591</v>
      </c>
      <c r="L144" s="1">
        <f t="shared" si="55"/>
        <v>0.13438380649858678</v>
      </c>
      <c r="M144" s="1">
        <f t="shared" si="56"/>
        <v>12.586407820996747</v>
      </c>
      <c r="N144" s="1">
        <f t="shared" si="46"/>
        <v>0.61633894114043197</v>
      </c>
      <c r="O144" s="1">
        <f t="shared" si="57"/>
        <v>0.35478273710864699</v>
      </c>
      <c r="P144" s="1">
        <f t="shared" si="58"/>
        <v>3.1930446339778228E-2</v>
      </c>
      <c r="Q144" s="1">
        <f t="shared" si="47"/>
        <v>-15.542919229139418</v>
      </c>
      <c r="R144" s="1">
        <f t="shared" si="48"/>
        <v>-962.38252513594796</v>
      </c>
      <c r="S144" s="1">
        <f t="shared" si="42"/>
        <v>19.155277601524563</v>
      </c>
      <c r="T144" s="1">
        <f t="shared" si="49"/>
        <v>-365.43948965030791</v>
      </c>
      <c r="U144" s="1">
        <f t="shared" si="50"/>
        <v>34.698196830663981</v>
      </c>
      <c r="V144" s="1">
        <f t="shared" si="59"/>
        <v>-10.531944683861974</v>
      </c>
      <c r="W144" s="1">
        <f t="shared" si="60"/>
        <v>-3.159583405158592</v>
      </c>
      <c r="X144" s="1">
        <f t="shared" si="51"/>
        <v>329.59702094353122</v>
      </c>
      <c r="Y144" s="1">
        <f t="shared" si="52"/>
        <v>2.054463137134773</v>
      </c>
      <c r="Z144" s="1">
        <f t="shared" si="61"/>
        <v>10.122558090640325</v>
      </c>
      <c r="AA144" s="1">
        <f t="shared" si="62"/>
        <v>0.91103022815762924</v>
      </c>
      <c r="AB144" s="1"/>
      <c r="AC144" s="1"/>
    </row>
    <row r="145" spans="1:29" x14ac:dyDescent="0.3">
      <c r="A145" s="1">
        <v>20</v>
      </c>
      <c r="B145" s="1">
        <v>35</v>
      </c>
      <c r="C145" s="1">
        <v>8</v>
      </c>
      <c r="D145" s="1">
        <v>142</v>
      </c>
      <c r="E145" s="1">
        <f t="shared" si="53"/>
        <v>2.4783675378319479</v>
      </c>
      <c r="F145" s="1">
        <v>0.3</v>
      </c>
      <c r="G145" s="1">
        <v>0</v>
      </c>
      <c r="H145" s="1">
        <f t="shared" si="43"/>
        <v>-0.12354920650144335</v>
      </c>
      <c r="I145" s="1">
        <f t="shared" si="44"/>
        <v>15.760215072134438</v>
      </c>
      <c r="J145" s="1">
        <f t="shared" si="45"/>
        <v>34.73321250941445</v>
      </c>
      <c r="K145" s="1">
        <f t="shared" si="54"/>
        <v>0.45375057282313364</v>
      </c>
      <c r="L145" s="1">
        <f t="shared" si="55"/>
        <v>0.13612517184694009</v>
      </c>
      <c r="M145" s="1">
        <f t="shared" si="56"/>
        <v>12.313229506513167</v>
      </c>
      <c r="N145" s="1">
        <f t="shared" si="46"/>
        <v>0.58713910778939749</v>
      </c>
      <c r="O145" s="1">
        <f t="shared" si="57"/>
        <v>0.34683848482951501</v>
      </c>
      <c r="P145" s="1">
        <f t="shared" si="58"/>
        <v>3.1215463634656351E-2</v>
      </c>
      <c r="Q145" s="1">
        <f t="shared" si="47"/>
        <v>-15.760215072134438</v>
      </c>
      <c r="R145" s="1">
        <f t="shared" si="48"/>
        <v>-958.01167210421067</v>
      </c>
      <c r="S145" s="1">
        <f t="shared" si="42"/>
        <v>18.972997437280014</v>
      </c>
      <c r="T145" s="1">
        <f t="shared" si="49"/>
        <v>-359.70059244879053</v>
      </c>
      <c r="U145" s="1">
        <f t="shared" si="50"/>
        <v>34.73321250941445</v>
      </c>
      <c r="V145" s="1">
        <f t="shared" si="59"/>
        <v>-10.356099147215177</v>
      </c>
      <c r="W145" s="1">
        <f t="shared" si="60"/>
        <v>-3.1068297441645529</v>
      </c>
      <c r="X145" s="1">
        <f t="shared" si="51"/>
        <v>328.02970971434894</v>
      </c>
      <c r="Y145" s="1">
        <f t="shared" si="52"/>
        <v>1.9571303592979898</v>
      </c>
      <c r="Z145" s="1">
        <f t="shared" si="61"/>
        <v>10.027806833728885</v>
      </c>
      <c r="AA145" s="1">
        <f t="shared" si="62"/>
        <v>0.90250261503559959</v>
      </c>
      <c r="AB145" s="1"/>
      <c r="AC145" s="1"/>
    </row>
    <row r="146" spans="1:29" x14ac:dyDescent="0.3">
      <c r="A146" s="1">
        <v>20</v>
      </c>
      <c r="B146" s="1">
        <v>35</v>
      </c>
      <c r="C146" s="1">
        <v>8</v>
      </c>
      <c r="D146" s="1">
        <v>143</v>
      </c>
      <c r="E146" s="1">
        <f t="shared" si="53"/>
        <v>2.4958208303518914</v>
      </c>
      <c r="F146" s="1">
        <v>0.3</v>
      </c>
      <c r="G146" s="1">
        <v>0</v>
      </c>
      <c r="H146" s="1">
        <f t="shared" si="43"/>
        <v>-0.11558003255392696</v>
      </c>
      <c r="I146" s="1">
        <f t="shared" si="44"/>
        <v>15.972710200945858</v>
      </c>
      <c r="J146" s="1">
        <f t="shared" si="45"/>
        <v>34.76648211384142</v>
      </c>
      <c r="K146" s="1">
        <f t="shared" si="54"/>
        <v>0.45942842731812422</v>
      </c>
      <c r="L146" s="1">
        <f t="shared" si="55"/>
        <v>0.13782852819543726</v>
      </c>
      <c r="M146" s="1">
        <f t="shared" si="56"/>
        <v>12.036300463040963</v>
      </c>
      <c r="N146" s="1">
        <f t="shared" si="46"/>
        <v>0.55631735217549771</v>
      </c>
      <c r="O146" s="1">
        <f t="shared" si="57"/>
        <v>0.33885258848639704</v>
      </c>
      <c r="P146" s="1">
        <f t="shared" si="58"/>
        <v>3.0496732963775731E-2</v>
      </c>
      <c r="Q146" s="1">
        <f t="shared" si="47"/>
        <v>-15.972710200945858</v>
      </c>
      <c r="R146" s="1">
        <f t="shared" si="48"/>
        <v>-953.58080740865535</v>
      </c>
      <c r="S146" s="1">
        <f t="shared" si="42"/>
        <v>18.793771912895561</v>
      </c>
      <c r="T146" s="1">
        <f t="shared" si="49"/>
        <v>-353.98916718503801</v>
      </c>
      <c r="U146" s="1">
        <f t="shared" si="50"/>
        <v>34.76648211384142</v>
      </c>
      <c r="V146" s="1">
        <f t="shared" si="59"/>
        <v>-10.181909289122638</v>
      </c>
      <c r="W146" s="1">
        <f t="shared" si="60"/>
        <v>-3.0545727867367911</v>
      </c>
      <c r="X146" s="1">
        <f t="shared" si="51"/>
        <v>326.44958813433686</v>
      </c>
      <c r="Y146" s="1">
        <f t="shared" si="52"/>
        <v>1.8543911739183248</v>
      </c>
      <c r="Z146" s="1">
        <f t="shared" si="61"/>
        <v>9.9328666536623178</v>
      </c>
      <c r="AA146" s="1">
        <f t="shared" si="62"/>
        <v>0.89395799882960858</v>
      </c>
      <c r="AB146" s="1"/>
      <c r="AC146" s="1"/>
    </row>
    <row r="147" spans="1:29" x14ac:dyDescent="0.3">
      <c r="A147" s="1">
        <v>20</v>
      </c>
      <c r="B147" s="1">
        <v>35</v>
      </c>
      <c r="C147" s="1">
        <v>8</v>
      </c>
      <c r="D147" s="1">
        <v>144</v>
      </c>
      <c r="E147" s="1">
        <f t="shared" si="53"/>
        <v>2.5132741228718345</v>
      </c>
      <c r="F147" s="1">
        <v>0.3</v>
      </c>
      <c r="G147" s="1">
        <v>0</v>
      </c>
      <c r="H147" s="1">
        <f t="shared" si="43"/>
        <v>-0.1075128625881159</v>
      </c>
      <c r="I147" s="1">
        <f t="shared" si="44"/>
        <v>16.180339887498945</v>
      </c>
      <c r="J147" s="1">
        <f t="shared" si="45"/>
        <v>34.797912000701722</v>
      </c>
      <c r="K147" s="1">
        <f t="shared" si="54"/>
        <v>0.46498019442007493</v>
      </c>
      <c r="L147" s="1">
        <f t="shared" si="55"/>
        <v>0.13949405832602246</v>
      </c>
      <c r="M147" s="1">
        <f t="shared" si="56"/>
        <v>11.755705045849465</v>
      </c>
      <c r="N147" s="1">
        <f t="shared" si="46"/>
        <v>0.52389853872106218</v>
      </c>
      <c r="O147" s="1">
        <f t="shared" si="57"/>
        <v>0.3308273956559924</v>
      </c>
      <c r="P147" s="1">
        <f t="shared" si="58"/>
        <v>2.9774465609039315E-2</v>
      </c>
      <c r="Q147" s="1">
        <f t="shared" si="47"/>
        <v>-16.180339887498945</v>
      </c>
      <c r="R147" s="1">
        <f t="shared" si="48"/>
        <v>-949.09128073359147</v>
      </c>
      <c r="S147" s="1">
        <f t="shared" si="42"/>
        <v>18.617572113202776</v>
      </c>
      <c r="T147" s="1">
        <f t="shared" si="49"/>
        <v>-348.30540553263575</v>
      </c>
      <c r="U147" s="1">
        <f t="shared" si="50"/>
        <v>34.797912000701722</v>
      </c>
      <c r="V147" s="1">
        <f t="shared" si="59"/>
        <v>-10.009376583445924</v>
      </c>
      <c r="W147" s="1">
        <f t="shared" si="60"/>
        <v>-3.0028129750337773</v>
      </c>
      <c r="X147" s="1">
        <f t="shared" si="51"/>
        <v>324.86028311266989</v>
      </c>
      <c r="Y147" s="1">
        <f t="shared" si="52"/>
        <v>1.7463284624035413</v>
      </c>
      <c r="Z147" s="1">
        <f t="shared" si="61"/>
        <v>9.837944941189388</v>
      </c>
      <c r="AA147" s="1">
        <f t="shared" si="62"/>
        <v>0.88541504470704491</v>
      </c>
      <c r="AB147" s="1"/>
      <c r="AC147" s="1"/>
    </row>
    <row r="148" spans="1:29" x14ac:dyDescent="0.3">
      <c r="A148" s="1">
        <v>20</v>
      </c>
      <c r="B148" s="1">
        <v>35</v>
      </c>
      <c r="C148" s="1">
        <v>8</v>
      </c>
      <c r="D148" s="1">
        <v>145</v>
      </c>
      <c r="E148" s="1">
        <f t="shared" si="53"/>
        <v>2.530727415391778</v>
      </c>
      <c r="F148" s="1">
        <v>0.3</v>
      </c>
      <c r="G148" s="1">
        <v>0</v>
      </c>
      <c r="H148" s="1">
        <f t="shared" si="43"/>
        <v>-9.9349891628212172E-2</v>
      </c>
      <c r="I148" s="1">
        <f t="shared" si="44"/>
        <v>16.383040885779838</v>
      </c>
      <c r="J148" s="1">
        <f t="shared" si="45"/>
        <v>34.827410014203878</v>
      </c>
      <c r="K148" s="1">
        <f t="shared" si="54"/>
        <v>0.47040652403087801</v>
      </c>
      <c r="L148" s="1">
        <f t="shared" si="55"/>
        <v>0.1411219572092634</v>
      </c>
      <c r="M148" s="1">
        <f t="shared" si="56"/>
        <v>11.471528727020919</v>
      </c>
      <c r="N148" s="1">
        <f t="shared" si="46"/>
        <v>0.48990892846537482</v>
      </c>
      <c r="O148" s="1">
        <f t="shared" si="57"/>
        <v>0.32276509698267297</v>
      </c>
      <c r="P148" s="1">
        <f t="shared" si="58"/>
        <v>2.9048858728440565E-2</v>
      </c>
      <c r="Q148" s="1">
        <f t="shared" si="47"/>
        <v>-16.383040885779838</v>
      </c>
      <c r="R148" s="1">
        <f t="shared" si="48"/>
        <v>-944.54445963233468</v>
      </c>
      <c r="S148" s="1">
        <f t="shared" si="42"/>
        <v>18.444369128424039</v>
      </c>
      <c r="T148" s="1">
        <f t="shared" si="49"/>
        <v>-342.64943739473279</v>
      </c>
      <c r="U148" s="1">
        <f t="shared" si="50"/>
        <v>34.827410014203878</v>
      </c>
      <c r="V148" s="1">
        <f t="shared" si="59"/>
        <v>-9.8384989654696682</v>
      </c>
      <c r="W148" s="1">
        <f t="shared" si="60"/>
        <v>-2.9515496896409004</v>
      </c>
      <c r="X148" s="1">
        <f t="shared" si="51"/>
        <v>323.26524724037</v>
      </c>
      <c r="Y148" s="1">
        <f t="shared" si="52"/>
        <v>1.633029761551251</v>
      </c>
      <c r="Z148" s="1">
        <f t="shared" si="61"/>
        <v>9.7432398424568873</v>
      </c>
      <c r="AA148" s="1">
        <f t="shared" si="62"/>
        <v>0.87689158582111981</v>
      </c>
      <c r="AB148" s="1"/>
      <c r="AC148" s="1"/>
    </row>
    <row r="149" spans="1:29" x14ac:dyDescent="0.3">
      <c r="A149" s="1">
        <v>20</v>
      </c>
      <c r="B149" s="1">
        <v>35</v>
      </c>
      <c r="C149" s="1">
        <v>8</v>
      </c>
      <c r="D149" s="1">
        <v>146</v>
      </c>
      <c r="E149" s="1">
        <f t="shared" si="53"/>
        <v>2.5481807079117211</v>
      </c>
      <c r="F149" s="1">
        <v>0.3</v>
      </c>
      <c r="G149" s="1">
        <v>0</v>
      </c>
      <c r="H149" s="1">
        <f t="shared" si="43"/>
        <v>-9.1093303036484261E-2</v>
      </c>
      <c r="I149" s="1">
        <f t="shared" si="44"/>
        <v>16.580751451100831</v>
      </c>
      <c r="J149" s="1">
        <f t="shared" si="45"/>
        <v>34.854885565639449</v>
      </c>
      <c r="K149" s="1">
        <f t="shared" si="54"/>
        <v>0.47570810180614748</v>
      </c>
      <c r="L149" s="1">
        <f t="shared" si="55"/>
        <v>0.14271243054184424</v>
      </c>
      <c r="M149" s="1">
        <f t="shared" si="56"/>
        <v>11.183858069414939</v>
      </c>
      <c r="N149" s="1">
        <f t="shared" si="46"/>
        <v>0.45437612358646978</v>
      </c>
      <c r="O149" s="1">
        <f t="shared" si="57"/>
        <v>0.31466772844521224</v>
      </c>
      <c r="P149" s="1">
        <f t="shared" si="58"/>
        <v>2.8320095560069099E-2</v>
      </c>
      <c r="Q149" s="1">
        <f t="shared" si="47"/>
        <v>-16.580751451100831</v>
      </c>
      <c r="R149" s="1">
        <f t="shared" si="48"/>
        <v>-939.94172911063902</v>
      </c>
      <c r="S149" s="1">
        <f t="shared" ref="S149:S212" si="63">Q149+SQRT(Q149^2-R149)</f>
        <v>18.274134114538619</v>
      </c>
      <c r="T149" s="1">
        <f t="shared" si="49"/>
        <v>-337.0213338872602</v>
      </c>
      <c r="U149" s="1">
        <f t="shared" si="50"/>
        <v>34.854885565639449</v>
      </c>
      <c r="V149" s="1">
        <f t="shared" si="59"/>
        <v>-9.6692709907933736</v>
      </c>
      <c r="W149" s="1">
        <f t="shared" si="60"/>
        <v>-2.9007812972380118</v>
      </c>
      <c r="X149" s="1">
        <f t="shared" si="51"/>
        <v>321.66776557767213</v>
      </c>
      <c r="Y149" s="1">
        <f t="shared" si="52"/>
        <v>1.5145870786215649</v>
      </c>
      <c r="Z149" s="1">
        <f t="shared" si="61"/>
        <v>9.6489405436912694</v>
      </c>
      <c r="AA149" s="1">
        <f t="shared" si="62"/>
        <v>0.86840464893221425</v>
      </c>
      <c r="AB149" s="1"/>
      <c r="AC149" s="1"/>
    </row>
    <row r="150" spans="1:29" x14ac:dyDescent="0.3">
      <c r="A150" s="1">
        <v>20</v>
      </c>
      <c r="B150" s="1">
        <v>35</v>
      </c>
      <c r="C150" s="1">
        <v>8</v>
      </c>
      <c r="D150" s="1">
        <v>147</v>
      </c>
      <c r="E150" s="1">
        <f t="shared" si="53"/>
        <v>2.5656340004316642</v>
      </c>
      <c r="F150" s="1">
        <v>0.3</v>
      </c>
      <c r="G150" s="1">
        <v>0</v>
      </c>
      <c r="H150" s="1">
        <f t="shared" si="43"/>
        <v>-8.2745267930842969E-2</v>
      </c>
      <c r="I150" s="1">
        <f t="shared" si="44"/>
        <v>16.773411358908479</v>
      </c>
      <c r="J150" s="1">
        <f t="shared" si="45"/>
        <v>34.880249709828178</v>
      </c>
      <c r="K150" s="1">
        <f t="shared" si="54"/>
        <v>0.48088564441045989</v>
      </c>
      <c r="L150" s="1">
        <f t="shared" si="55"/>
        <v>0.14426569332313796</v>
      </c>
      <c r="M150" s="1">
        <f t="shared" si="56"/>
        <v>10.892780700300547</v>
      </c>
      <c r="N150" s="1">
        <f t="shared" si="46"/>
        <v>0.41732901336065092</v>
      </c>
      <c r="O150" s="1">
        <f t="shared" si="57"/>
        <v>0.30653717383699591</v>
      </c>
      <c r="P150" s="1">
        <f t="shared" si="58"/>
        <v>2.758834564532963E-2</v>
      </c>
      <c r="Q150" s="1">
        <f t="shared" si="47"/>
        <v>-16.773411358908479</v>
      </c>
      <c r="R150" s="1">
        <f t="shared" si="48"/>
        <v>-935.28449120480877</v>
      </c>
      <c r="S150" s="1">
        <f t="shared" si="63"/>
        <v>18.106838350919698</v>
      </c>
      <c r="T150" s="1">
        <f t="shared" si="49"/>
        <v>-331.42111020362768</v>
      </c>
      <c r="U150" s="1">
        <f t="shared" si="50"/>
        <v>34.880249709828178</v>
      </c>
      <c r="V150" s="1">
        <f t="shared" si="59"/>
        <v>-9.5016839890983764</v>
      </c>
      <c r="W150" s="1">
        <f t="shared" si="60"/>
        <v>-2.8505051967295127</v>
      </c>
      <c r="X150" s="1">
        <f t="shared" si="51"/>
        <v>320.0709624436372</v>
      </c>
      <c r="Y150" s="1">
        <f t="shared" si="52"/>
        <v>1.3910967112021702</v>
      </c>
      <c r="Z150" s="1">
        <f t="shared" si="61"/>
        <v>9.5552275733233589</v>
      </c>
      <c r="AA150" s="1">
        <f t="shared" si="62"/>
        <v>0.85997048159910228</v>
      </c>
      <c r="AB150" s="1"/>
      <c r="AC150" s="1"/>
    </row>
    <row r="151" spans="1:29" x14ac:dyDescent="0.3">
      <c r="A151" s="1">
        <v>20</v>
      </c>
      <c r="B151" s="1">
        <v>35</v>
      </c>
      <c r="C151" s="1">
        <v>8</v>
      </c>
      <c r="D151" s="1">
        <v>148</v>
      </c>
      <c r="E151" s="1">
        <f t="shared" si="53"/>
        <v>2.5830872929516078</v>
      </c>
      <c r="F151" s="1">
        <v>0.3</v>
      </c>
      <c r="G151" s="1">
        <v>0</v>
      </c>
      <c r="H151" s="1">
        <f t="shared" si="43"/>
        <v>-7.4307944684069857E-2</v>
      </c>
      <c r="I151" s="1">
        <f t="shared" si="44"/>
        <v>16.960961923128519</v>
      </c>
      <c r="J151" s="1">
        <f t="shared" si="45"/>
        <v>34.903415218463095</v>
      </c>
      <c r="K151" s="1">
        <f t="shared" si="54"/>
        <v>0.48593989490623152</v>
      </c>
      <c r="L151" s="1">
        <f t="shared" si="55"/>
        <v>0.14578196847186944</v>
      </c>
      <c r="M151" s="1">
        <f t="shared" si="56"/>
        <v>10.598385284664097</v>
      </c>
      <c r="N151" s="1">
        <f t="shared" si="46"/>
        <v>0.37879772164667086</v>
      </c>
      <c r="O151" s="1">
        <f t="shared" si="57"/>
        <v>0.298375167427956</v>
      </c>
      <c r="P151" s="1">
        <f t="shared" si="58"/>
        <v>2.6853765068516038E-2</v>
      </c>
      <c r="Q151" s="1">
        <f t="shared" si="47"/>
        <v>-16.960961923128519</v>
      </c>
      <c r="R151" s="1">
        <f t="shared" si="48"/>
        <v>-930.57416455462555</v>
      </c>
      <c r="S151" s="1">
        <f t="shared" si="63"/>
        <v>17.942453295334577</v>
      </c>
      <c r="T151" s="1">
        <f t="shared" si="49"/>
        <v>-325.84872836107502</v>
      </c>
      <c r="U151" s="1">
        <f t="shared" si="50"/>
        <v>34.903415218463095</v>
      </c>
      <c r="V151" s="1">
        <f t="shared" si="59"/>
        <v>-9.3357262125085292</v>
      </c>
      <c r="W151" s="1">
        <f t="shared" si="60"/>
        <v>-2.8007178637525585</v>
      </c>
      <c r="X151" s="1">
        <f t="shared" si="51"/>
        <v>318.47780818467209</v>
      </c>
      <c r="Y151" s="1">
        <f t="shared" si="52"/>
        <v>1.2626590721555679</v>
      </c>
      <c r="Z151" s="1">
        <f t="shared" si="61"/>
        <v>9.4622731189741458</v>
      </c>
      <c r="AA151" s="1">
        <f t="shared" si="62"/>
        <v>0.85160458070767309</v>
      </c>
      <c r="AB151" s="1"/>
      <c r="AC151" s="1"/>
    </row>
    <row r="152" spans="1:29" x14ac:dyDescent="0.3">
      <c r="A152" s="1">
        <v>20</v>
      </c>
      <c r="B152" s="1">
        <v>35</v>
      </c>
      <c r="C152" s="1">
        <v>8</v>
      </c>
      <c r="D152" s="1">
        <v>149</v>
      </c>
      <c r="E152" s="1">
        <f t="shared" si="53"/>
        <v>2.6005405854715509</v>
      </c>
      <c r="F152" s="1">
        <v>0.3</v>
      </c>
      <c r="G152" s="1">
        <v>0</v>
      </c>
      <c r="H152" s="1">
        <f t="shared" si="43"/>
        <v>-6.5783478502341397E-2</v>
      </c>
      <c r="I152" s="1">
        <f t="shared" si="44"/>
        <v>17.143346014042244</v>
      </c>
      <c r="J152" s="1">
        <f t="shared" si="45"/>
        <v>34.9242966504466</v>
      </c>
      <c r="K152" s="1">
        <f t="shared" si="54"/>
        <v>0.49087161827847492</v>
      </c>
      <c r="L152" s="1">
        <f t="shared" si="55"/>
        <v>0.14726148548354248</v>
      </c>
      <c r="M152" s="1">
        <f t="shared" si="56"/>
        <v>10.300761498201087</v>
      </c>
      <c r="N152" s="1">
        <f t="shared" si="46"/>
        <v>0.33881355596843288</v>
      </c>
      <c r="O152" s="1">
        <f t="shared" si="57"/>
        <v>0.29018329677824972</v>
      </c>
      <c r="P152" s="1">
        <f t="shared" si="58"/>
        <v>2.6116496710042476E-2</v>
      </c>
      <c r="Q152" s="1">
        <f t="shared" si="47"/>
        <v>-17.143346014042244</v>
      </c>
      <c r="R152" s="1">
        <f t="shared" si="48"/>
        <v>-925.81218397121734</v>
      </c>
      <c r="S152" s="1">
        <f t="shared" si="63"/>
        <v>17.780950636404349</v>
      </c>
      <c r="T152" s="1">
        <f t="shared" si="49"/>
        <v>-320.304099829226</v>
      </c>
      <c r="U152" s="1">
        <f t="shared" si="50"/>
        <v>34.924296650446593</v>
      </c>
      <c r="V152" s="1">
        <f t="shared" si="59"/>
        <v>-9.1713829783063119</v>
      </c>
      <c r="W152" s="1">
        <f t="shared" si="60"/>
        <v>-2.7514148934918934</v>
      </c>
      <c r="X152" s="1">
        <f t="shared" si="51"/>
        <v>316.89112590107015</v>
      </c>
      <c r="Y152" s="1">
        <f t="shared" si="52"/>
        <v>1.1293785198947752</v>
      </c>
      <c r="Z152" s="1">
        <f t="shared" si="61"/>
        <v>9.3702413568953915</v>
      </c>
      <c r="AA152" s="1">
        <f t="shared" si="62"/>
        <v>0.8433217221205852</v>
      </c>
      <c r="AB152" s="1"/>
      <c r="AC152" s="1"/>
    </row>
    <row r="153" spans="1:29" x14ac:dyDescent="0.3">
      <c r="A153" s="1">
        <v>20</v>
      </c>
      <c r="B153" s="1">
        <v>35</v>
      </c>
      <c r="C153" s="1">
        <v>8</v>
      </c>
      <c r="D153" s="1">
        <v>150</v>
      </c>
      <c r="E153" s="1">
        <f t="shared" si="53"/>
        <v>2.6179938779914944</v>
      </c>
      <c r="F153" s="1">
        <v>0.3</v>
      </c>
      <c r="G153" s="1">
        <v>0</v>
      </c>
      <c r="H153" s="1">
        <f t="shared" si="43"/>
        <v>-5.7174001080662958E-2</v>
      </c>
      <c r="I153" s="1">
        <f t="shared" si="44"/>
        <v>17.320508075688775</v>
      </c>
      <c r="J153" s="1">
        <f t="shared" si="45"/>
        <v>34.942810419312295</v>
      </c>
      <c r="K153" s="1">
        <f t="shared" si="54"/>
        <v>0.49568159709660975</v>
      </c>
      <c r="L153" s="1">
        <f t="shared" si="55"/>
        <v>0.14870447912898291</v>
      </c>
      <c r="M153" s="1">
        <f t="shared" si="56"/>
        <v>9.9999999999999982</v>
      </c>
      <c r="N153" s="1">
        <f t="shared" si="46"/>
        <v>0.29740895825796554</v>
      </c>
      <c r="O153" s="1">
        <f t="shared" si="57"/>
        <v>0.28196300567553945</v>
      </c>
      <c r="P153" s="1">
        <f t="shared" si="58"/>
        <v>2.537667051079855E-2</v>
      </c>
      <c r="Q153" s="1">
        <f t="shared" si="47"/>
        <v>-17.320508075688775</v>
      </c>
      <c r="R153" s="1">
        <f t="shared" si="48"/>
        <v>-921</v>
      </c>
      <c r="S153" s="1">
        <f t="shared" si="63"/>
        <v>17.62230234362352</v>
      </c>
      <c r="T153" s="1">
        <f t="shared" si="49"/>
        <v>-314.78708804174539</v>
      </c>
      <c r="U153" s="1">
        <f t="shared" si="50"/>
        <v>34.942810419312295</v>
      </c>
      <c r="V153" s="1">
        <f t="shared" si="59"/>
        <v>-9.0086368058067805</v>
      </c>
      <c r="W153" s="1">
        <f t="shared" si="60"/>
        <v>-2.7025910417420342</v>
      </c>
      <c r="X153" s="1">
        <f t="shared" si="51"/>
        <v>315.31359811302821</v>
      </c>
      <c r="Y153" s="1">
        <f t="shared" si="52"/>
        <v>0.99136319419321772</v>
      </c>
      <c r="Z153" s="1">
        <f t="shared" si="61"/>
        <v>9.2792887916352331</v>
      </c>
      <c r="AA153" s="1">
        <f t="shared" si="62"/>
        <v>0.83513599124717097</v>
      </c>
      <c r="AB153" s="1"/>
      <c r="AC153" s="1"/>
    </row>
    <row r="154" spans="1:29" x14ac:dyDescent="0.3">
      <c r="A154" s="1">
        <v>20</v>
      </c>
      <c r="B154" s="1">
        <v>35</v>
      </c>
      <c r="C154" s="1">
        <v>8</v>
      </c>
      <c r="D154" s="1">
        <v>151</v>
      </c>
      <c r="E154" s="1">
        <f t="shared" si="53"/>
        <v>2.6354471705114375</v>
      </c>
      <c r="F154" s="1">
        <v>0.3</v>
      </c>
      <c r="G154" s="1">
        <v>0</v>
      </c>
      <c r="H154" s="1">
        <f t="shared" si="43"/>
        <v>-4.8481630332824814E-2</v>
      </c>
      <c r="I154" s="1">
        <f t="shared" si="44"/>
        <v>17.492394142787916</v>
      </c>
      <c r="J154" s="1">
        <f t="shared" si="45"/>
        <v>34.958874857830722</v>
      </c>
      <c r="K154" s="1">
        <f t="shared" si="54"/>
        <v>0.50037062731352899</v>
      </c>
      <c r="L154" s="1">
        <f t="shared" si="55"/>
        <v>0.15011118819405869</v>
      </c>
      <c r="M154" s="1">
        <f t="shared" si="56"/>
        <v>9.6961924049267427</v>
      </c>
      <c r="N154" s="1">
        <f t="shared" si="46"/>
        <v>0.25461745730929125</v>
      </c>
      <c r="O154" s="1">
        <f t="shared" si="57"/>
        <v>0.27371559716958471</v>
      </c>
      <c r="P154" s="1">
        <f t="shared" si="58"/>
        <v>2.4634403745262622E-2</v>
      </c>
      <c r="Q154" s="1">
        <f t="shared" si="47"/>
        <v>-17.492394142787916</v>
      </c>
      <c r="R154" s="1">
        <f t="shared" si="48"/>
        <v>-916.13907847882786</v>
      </c>
      <c r="S154" s="1">
        <f t="shared" si="63"/>
        <v>17.466480715042806</v>
      </c>
      <c r="T154" s="1">
        <f t="shared" si="49"/>
        <v>-309.29751079230078</v>
      </c>
      <c r="U154" s="1">
        <f t="shared" si="50"/>
        <v>34.958874857830722</v>
      </c>
      <c r="V154" s="1">
        <f t="shared" si="59"/>
        <v>-8.8474675472291047</v>
      </c>
      <c r="W154" s="1">
        <f t="shared" si="60"/>
        <v>-2.6542402641687315</v>
      </c>
      <c r="X154" s="1">
        <f t="shared" si="51"/>
        <v>313.74777334979757</v>
      </c>
      <c r="Y154" s="1">
        <f t="shared" si="52"/>
        <v>0.84872485769763806</v>
      </c>
      <c r="Z154" s="1">
        <f t="shared" si="61"/>
        <v>9.1895646038746328</v>
      </c>
      <c r="AA154" s="1">
        <f t="shared" si="62"/>
        <v>0.82706081434871692</v>
      </c>
      <c r="AB154" s="1"/>
      <c r="AC154" s="1"/>
    </row>
    <row r="155" spans="1:29" x14ac:dyDescent="0.3">
      <c r="A155" s="1">
        <v>20</v>
      </c>
      <c r="B155" s="1">
        <v>35</v>
      </c>
      <c r="C155" s="1">
        <v>8</v>
      </c>
      <c r="D155" s="1">
        <v>152</v>
      </c>
      <c r="E155" s="1">
        <f t="shared" si="53"/>
        <v>2.6529004630313811</v>
      </c>
      <c r="F155" s="1">
        <v>0.3</v>
      </c>
      <c r="G155" s="1">
        <v>0</v>
      </c>
      <c r="H155" s="1">
        <f t="shared" si="43"/>
        <v>-3.9708470193480394E-2</v>
      </c>
      <c r="I155" s="1">
        <f t="shared" si="44"/>
        <v>17.65895185717854</v>
      </c>
      <c r="J155" s="1">
        <f t="shared" si="45"/>
        <v>34.972410279899698</v>
      </c>
      <c r="K155" s="1">
        <f t="shared" si="54"/>
        <v>0.50493951420122674</v>
      </c>
      <c r="L155" s="1">
        <f t="shared" si="55"/>
        <v>0.151481854260368</v>
      </c>
      <c r="M155" s="1">
        <f t="shared" si="56"/>
        <v>9.3894312557178132</v>
      </c>
      <c r="N155" s="1">
        <f t="shared" si="46"/>
        <v>0.21047362298344588</v>
      </c>
      <c r="O155" s="1">
        <f t="shared" si="57"/>
        <v>0.26544223667969058</v>
      </c>
      <c r="P155" s="1">
        <f t="shared" si="58"/>
        <v>2.3889801301172152E-2</v>
      </c>
      <c r="Q155" s="1">
        <f t="shared" si="47"/>
        <v>-17.65895185717854</v>
      </c>
      <c r="R155" s="1">
        <f t="shared" si="48"/>
        <v>-911.23090009148495</v>
      </c>
      <c r="S155" s="1">
        <f t="shared" si="63"/>
        <v>17.313458422721165</v>
      </c>
      <c r="T155" s="1">
        <f t="shared" si="49"/>
        <v>-303.83514251629725</v>
      </c>
      <c r="U155" s="1">
        <f t="shared" si="50"/>
        <v>34.972410279899705</v>
      </c>
      <c r="V155" s="1">
        <f t="shared" si="59"/>
        <v>-8.6878525124396599</v>
      </c>
      <c r="W155" s="1">
        <f t="shared" si="60"/>
        <v>-2.606355753731898</v>
      </c>
      <c r="X155" s="1">
        <f t="shared" si="51"/>
        <v>312.19607264772031</v>
      </c>
      <c r="Y155" s="1">
        <f t="shared" si="52"/>
        <v>0.70157874327815328</v>
      </c>
      <c r="Z155" s="1">
        <f t="shared" si="61"/>
        <v>9.1012110045535142</v>
      </c>
      <c r="AA155" s="1">
        <f t="shared" si="62"/>
        <v>0.81910899040981622</v>
      </c>
      <c r="AB155" s="1"/>
      <c r="AC155" s="1"/>
    </row>
    <row r="156" spans="1:29" x14ac:dyDescent="0.3">
      <c r="A156" s="1">
        <v>20</v>
      </c>
      <c r="B156" s="1">
        <v>35</v>
      </c>
      <c r="C156" s="1">
        <v>8</v>
      </c>
      <c r="D156" s="1">
        <v>153</v>
      </c>
      <c r="E156" s="1">
        <f t="shared" si="53"/>
        <v>2.6703537555513241</v>
      </c>
      <c r="F156" s="1">
        <v>0.3</v>
      </c>
      <c r="G156" s="1">
        <v>0</v>
      </c>
      <c r="H156" s="1">
        <f t="shared" si="43"/>
        <v>-3.0856610489984049E-2</v>
      </c>
      <c r="I156" s="1">
        <f t="shared" si="44"/>
        <v>17.820130483767358</v>
      </c>
      <c r="J156" s="1">
        <f t="shared" si="45"/>
        <v>34.983339039822219</v>
      </c>
      <c r="K156" s="1">
        <f t="shared" si="54"/>
        <v>0.50938906842146636</v>
      </c>
      <c r="L156" s="1">
        <f t="shared" si="55"/>
        <v>0.15281672052643991</v>
      </c>
      <c r="M156" s="1">
        <f t="shared" si="56"/>
        <v>9.0798099947909368</v>
      </c>
      <c r="N156" s="1">
        <f t="shared" si="46"/>
        <v>0.16501302219562311</v>
      </c>
      <c r="O156" s="1">
        <f t="shared" si="57"/>
        <v>0.2571439551524014</v>
      </c>
      <c r="P156" s="1">
        <f t="shared" si="58"/>
        <v>2.3142955963716124E-2</v>
      </c>
      <c r="Q156" s="1">
        <f t="shared" si="47"/>
        <v>-17.820130483767358</v>
      </c>
      <c r="R156" s="1">
        <f t="shared" si="48"/>
        <v>-906.27695991665496</v>
      </c>
      <c r="S156" s="1">
        <f t="shared" si="63"/>
        <v>17.163208556054862</v>
      </c>
      <c r="T156" s="1">
        <f t="shared" si="49"/>
        <v>-298.39971646008712</v>
      </c>
      <c r="U156" s="1">
        <f t="shared" si="50"/>
        <v>34.983339039822219</v>
      </c>
      <c r="V156" s="1">
        <f t="shared" si="59"/>
        <v>-8.529766587472194</v>
      </c>
      <c r="W156" s="1">
        <f t="shared" si="60"/>
        <v>-2.5589299762416582</v>
      </c>
      <c r="X156" s="1">
        <f t="shared" si="51"/>
        <v>310.66079594484626</v>
      </c>
      <c r="Y156" s="1">
        <f t="shared" si="52"/>
        <v>0.55004340731874279</v>
      </c>
      <c r="Z156" s="1">
        <f t="shared" si="61"/>
        <v>9.0143635935746751</v>
      </c>
      <c r="AA156" s="1">
        <f t="shared" si="62"/>
        <v>0.81129272342172076</v>
      </c>
      <c r="AB156" s="1"/>
      <c r="AC156" s="1"/>
    </row>
    <row r="157" spans="1:29" x14ac:dyDescent="0.3">
      <c r="A157" s="1">
        <v>20</v>
      </c>
      <c r="B157" s="1">
        <v>35</v>
      </c>
      <c r="C157" s="1">
        <v>8</v>
      </c>
      <c r="D157" s="1">
        <v>154</v>
      </c>
      <c r="E157" s="1">
        <f t="shared" si="53"/>
        <v>2.6878070480712677</v>
      </c>
      <c r="F157" s="1">
        <v>0.3</v>
      </c>
      <c r="G157" s="1">
        <v>0</v>
      </c>
      <c r="H157" s="1">
        <f t="shared" si="43"/>
        <v>-2.1928126881642321E-2</v>
      </c>
      <c r="I157" s="1">
        <f t="shared" si="44"/>
        <v>17.97588092598334</v>
      </c>
      <c r="J157" s="1">
        <f t="shared" si="45"/>
        <v>34.991585589076074</v>
      </c>
      <c r="K157" s="1">
        <f t="shared" si="54"/>
        <v>0.51372010222923936</v>
      </c>
      <c r="L157" s="1">
        <f t="shared" si="55"/>
        <v>0.1541160306687718</v>
      </c>
      <c r="M157" s="1">
        <f t="shared" si="56"/>
        <v>8.7674229357815463</v>
      </c>
      <c r="N157" s="1">
        <f t="shared" si="46"/>
        <v>0.11827217670682769</v>
      </c>
      <c r="O157" s="1">
        <f t="shared" si="57"/>
        <v>0.24882165224861796</v>
      </c>
      <c r="P157" s="1">
        <f t="shared" si="58"/>
        <v>2.2393948702375616E-2</v>
      </c>
      <c r="Q157" s="1">
        <f t="shared" si="47"/>
        <v>-17.97588092598334</v>
      </c>
      <c r="R157" s="1">
        <f t="shared" si="48"/>
        <v>-901.27876697250474</v>
      </c>
      <c r="S157" s="1">
        <f t="shared" si="63"/>
        <v>17.015704663092734</v>
      </c>
      <c r="T157" s="1">
        <f t="shared" si="49"/>
        <v>-292.99092673955096</v>
      </c>
      <c r="U157" s="1">
        <f t="shared" si="50"/>
        <v>34.991585589076074</v>
      </c>
      <c r="V157" s="1">
        <f t="shared" si="59"/>
        <v>-8.3731823467587869</v>
      </c>
      <c r="W157" s="1">
        <f t="shared" si="60"/>
        <v>-2.511954704027636</v>
      </c>
      <c r="X157" s="1">
        <f t="shared" si="51"/>
        <v>309.14412836165627</v>
      </c>
      <c r="Y157" s="1">
        <f t="shared" si="52"/>
        <v>0.39424058902275938</v>
      </c>
      <c r="Z157" s="1">
        <f t="shared" si="61"/>
        <v>8.929151721537842</v>
      </c>
      <c r="AA157" s="1">
        <f t="shared" si="62"/>
        <v>0.80362365493840571</v>
      </c>
      <c r="AB157" s="1"/>
      <c r="AC157" s="1"/>
    </row>
    <row r="158" spans="1:29" x14ac:dyDescent="0.3">
      <c r="A158" s="1">
        <v>20</v>
      </c>
      <c r="B158" s="1">
        <v>35</v>
      </c>
      <c r="C158" s="1">
        <v>8</v>
      </c>
      <c r="D158" s="1">
        <v>155</v>
      </c>
      <c r="E158" s="1">
        <f t="shared" si="53"/>
        <v>2.7052603405912108</v>
      </c>
      <c r="F158" s="1">
        <v>0.3</v>
      </c>
      <c r="G158" s="1">
        <v>0</v>
      </c>
      <c r="H158" s="1">
        <f t="shared" si="43"/>
        <v>-1.2925080864092735E-2</v>
      </c>
      <c r="I158" s="1">
        <f t="shared" si="44"/>
        <v>18.126155740732997</v>
      </c>
      <c r="J158" s="1">
        <f t="shared" si="45"/>
        <v>34.997076530680843</v>
      </c>
      <c r="K158" s="1">
        <f t="shared" si="54"/>
        <v>0.51793342580607737</v>
      </c>
      <c r="L158" s="1">
        <f t="shared" si="55"/>
        <v>0.15538002774182322</v>
      </c>
      <c r="M158" s="1">
        <f t="shared" si="56"/>
        <v>8.452365234813989</v>
      </c>
      <c r="N158" s="1">
        <f t="shared" si="46"/>
        <v>7.0288522734833978E-2</v>
      </c>
      <c r="O158" s="1">
        <f t="shared" si="57"/>
        <v>0.24047609954108823</v>
      </c>
      <c r="P158" s="1">
        <f t="shared" si="58"/>
        <v>2.164284895869794E-2</v>
      </c>
      <c r="Q158" s="1">
        <f t="shared" si="47"/>
        <v>-18.126155740732997</v>
      </c>
      <c r="R158" s="1">
        <f t="shared" si="48"/>
        <v>-896.23784375702382</v>
      </c>
      <c r="S158" s="1">
        <f t="shared" si="63"/>
        <v>16.870920789947839</v>
      </c>
      <c r="T158" s="1">
        <f t="shared" si="49"/>
        <v>-287.60843029011966</v>
      </c>
      <c r="U158" s="1">
        <f t="shared" si="50"/>
        <v>34.997076530680836</v>
      </c>
      <c r="V158" s="1">
        <f t="shared" si="59"/>
        <v>-8.2180701590312086</v>
      </c>
      <c r="W158" s="1">
        <f t="shared" si="60"/>
        <v>-2.4654210477093623</v>
      </c>
      <c r="X158" s="1">
        <f t="shared" si="51"/>
        <v>307.64814635911046</v>
      </c>
      <c r="Y158" s="1">
        <f t="shared" si="52"/>
        <v>0.23429507578278042</v>
      </c>
      <c r="Z158" s="1">
        <f t="shared" si="61"/>
        <v>8.8456988531146443</v>
      </c>
      <c r="AA158" s="1">
        <f t="shared" si="62"/>
        <v>0.79611289678031794</v>
      </c>
      <c r="AB158" s="1"/>
      <c r="AC158" s="1"/>
    </row>
    <row r="159" spans="1:29" x14ac:dyDescent="0.3">
      <c r="A159" s="1">
        <v>20</v>
      </c>
      <c r="B159" s="1">
        <v>35</v>
      </c>
      <c r="C159" s="1">
        <v>8</v>
      </c>
      <c r="D159" s="1">
        <v>156</v>
      </c>
      <c r="E159" s="1">
        <f t="shared" si="53"/>
        <v>2.7227136331111539</v>
      </c>
      <c r="F159" s="1">
        <v>0.3</v>
      </c>
      <c r="G159" s="1">
        <v>0</v>
      </c>
      <c r="H159" s="1">
        <f t="shared" si="43"/>
        <v>-3.849519836567766E-3</v>
      </c>
      <c r="I159" s="1">
        <f t="shared" si="44"/>
        <v>18.270909152852013</v>
      </c>
      <c r="J159" s="1">
        <f t="shared" si="45"/>
        <v>34.999740671268235</v>
      </c>
      <c r="K159" s="1">
        <f t="shared" si="54"/>
        <v>0.52202984371969507</v>
      </c>
      <c r="L159" s="1">
        <f t="shared" si="55"/>
        <v>0.15660895311590853</v>
      </c>
      <c r="M159" s="1">
        <f t="shared" si="56"/>
        <v>8.1347328615160084</v>
      </c>
      <c r="N159" s="1">
        <f t="shared" si="46"/>
        <v>2.1100372392332756E-2</v>
      </c>
      <c r="O159" s="1">
        <f t="shared" si="57"/>
        <v>0.23210794370492241</v>
      </c>
      <c r="P159" s="1">
        <f t="shared" si="58"/>
        <v>2.0889714933443018E-2</v>
      </c>
      <c r="Q159" s="1">
        <f t="shared" si="47"/>
        <v>-18.270909152852013</v>
      </c>
      <c r="R159" s="1">
        <f t="shared" si="48"/>
        <v>-891.15572578425611</v>
      </c>
      <c r="S159" s="1">
        <f t="shared" si="63"/>
        <v>16.728831518416222</v>
      </c>
      <c r="T159" s="1">
        <f t="shared" si="49"/>
        <v>-282.25184871044127</v>
      </c>
      <c r="U159" s="1">
        <f t="shared" si="50"/>
        <v>34.999740671268235</v>
      </c>
      <c r="V159" s="1">
        <f t="shared" si="59"/>
        <v>-8.0643982868748978</v>
      </c>
      <c r="W159" s="1">
        <f t="shared" si="60"/>
        <v>-2.4193194860624692</v>
      </c>
      <c r="X159" s="1">
        <f t="shared" si="51"/>
        <v>306.17482376681676</v>
      </c>
      <c r="Y159" s="1">
        <f t="shared" si="52"/>
        <v>7.0334574641110592E-2</v>
      </c>
      <c r="Z159" s="1">
        <f t="shared" si="61"/>
        <v>8.7641229308270088</v>
      </c>
      <c r="AA159" s="1">
        <f t="shared" si="62"/>
        <v>0.78877106377443074</v>
      </c>
      <c r="AB159" s="1"/>
      <c r="AC159" s="1"/>
    </row>
    <row r="160" spans="1:29" x14ac:dyDescent="0.3">
      <c r="A160" s="1">
        <v>20</v>
      </c>
      <c r="B160" s="1">
        <v>35</v>
      </c>
      <c r="C160" s="1">
        <v>8</v>
      </c>
      <c r="D160" s="1">
        <v>157</v>
      </c>
      <c r="E160" s="1">
        <f t="shared" si="53"/>
        <v>2.7401669256310974</v>
      </c>
      <c r="F160" s="1">
        <v>0.3</v>
      </c>
      <c r="G160" s="1">
        <v>0</v>
      </c>
      <c r="H160" s="1">
        <f t="shared" si="43"/>
        <v>5.2965227701222061E-3</v>
      </c>
      <c r="I160" s="1">
        <f t="shared" si="44"/>
        <v>18.410097069048806</v>
      </c>
      <c r="J160" s="1">
        <f t="shared" si="45"/>
        <v>34.999509070962226</v>
      </c>
      <c r="K160" s="1">
        <f t="shared" si="54"/>
        <v>0.52601015150589558</v>
      </c>
      <c r="L160" s="1">
        <f t="shared" si="55"/>
        <v>0.15780304545176868</v>
      </c>
      <c r="M160" s="1">
        <f t="shared" si="56"/>
        <v>7.8146225697854756</v>
      </c>
      <c r="N160" s="1">
        <f t="shared" si="46"/>
        <v>-2.9253123045874664E-2</v>
      </c>
      <c r="O160" s="1">
        <f t="shared" si="57"/>
        <v>0.22371770968545163</v>
      </c>
      <c r="P160" s="1">
        <f t="shared" si="58"/>
        <v>2.0134593871690646E-2</v>
      </c>
      <c r="Q160" s="1">
        <f t="shared" si="47"/>
        <v>-18.410097069048806</v>
      </c>
      <c r="R160" s="1">
        <f t="shared" si="48"/>
        <v>-886.03396111656764</v>
      </c>
      <c r="S160" s="1">
        <f t="shared" si="63"/>
        <v>16.58941200191342</v>
      </c>
      <c r="T160" s="1">
        <f t="shared" si="49"/>
        <v>-276.92077000201311</v>
      </c>
      <c r="U160" s="1">
        <f t="shared" si="50"/>
        <v>34.999509070962226</v>
      </c>
      <c r="V160" s="1">
        <f t="shared" si="59"/>
        <v>-7.9121329799383915</v>
      </c>
      <c r="W160" s="1">
        <f t="shared" si="60"/>
        <v>-2.3736398939815175</v>
      </c>
      <c r="X160" s="1">
        <f t="shared" si="51"/>
        <v>304.72603767555609</v>
      </c>
      <c r="Y160" s="1">
        <f t="shared" si="52"/>
        <v>-9.7510410152915838E-2</v>
      </c>
      <c r="Z160" s="1">
        <f t="shared" si="61"/>
        <v>8.6845367381360656</v>
      </c>
      <c r="AA160" s="1">
        <f t="shared" si="62"/>
        <v>0.78160830643224588</v>
      </c>
      <c r="AB160" s="1"/>
      <c r="AC160" s="1"/>
    </row>
    <row r="161" spans="1:29" x14ac:dyDescent="0.3">
      <c r="A161" s="1">
        <v>20</v>
      </c>
      <c r="B161" s="1">
        <v>35</v>
      </c>
      <c r="C161" s="1">
        <v>8</v>
      </c>
      <c r="D161" s="1">
        <v>158</v>
      </c>
      <c r="E161" s="1">
        <f t="shared" si="53"/>
        <v>2.7576202181510405</v>
      </c>
      <c r="F161" s="1">
        <v>0.3</v>
      </c>
      <c r="G161" s="1">
        <v>0</v>
      </c>
      <c r="H161" s="1">
        <f t="shared" si="43"/>
        <v>1.4511027306982543E-2</v>
      </c>
      <c r="I161" s="1">
        <f t="shared" si="44"/>
        <v>18.543677091335745</v>
      </c>
      <c r="J161" s="1">
        <f t="shared" si="45"/>
        <v>34.996315091175269</v>
      </c>
      <c r="K161" s="1">
        <f t="shared" si="54"/>
        <v>0.52987513236820039</v>
      </c>
      <c r="L161" s="1">
        <f t="shared" si="55"/>
        <v>0.15896253971046012</v>
      </c>
      <c r="M161" s="1">
        <f t="shared" si="56"/>
        <v>7.4921318683182445</v>
      </c>
      <c r="N161" s="1">
        <f t="shared" si="46"/>
        <v>-8.0732008050138249E-2</v>
      </c>
      <c r="O161" s="1">
        <f t="shared" si="57"/>
        <v>0.21530580382933454</v>
      </c>
      <c r="P161" s="1">
        <f t="shared" si="58"/>
        <v>1.9377522344640106E-2</v>
      </c>
      <c r="Q161" s="1">
        <f t="shared" si="47"/>
        <v>-18.543677091335745</v>
      </c>
      <c r="R161" s="1">
        <f t="shared" si="48"/>
        <v>-880.87410989309194</v>
      </c>
      <c r="S161" s="1">
        <f t="shared" si="63"/>
        <v>16.452637999839524</v>
      </c>
      <c r="T161" s="1">
        <f t="shared" si="49"/>
        <v>-271.6147502071874</v>
      </c>
      <c r="U161" s="1">
        <f t="shared" si="50"/>
        <v>34.996315091175269</v>
      </c>
      <c r="V161" s="1">
        <f t="shared" si="59"/>
        <v>-7.761238561818705</v>
      </c>
      <c r="W161" s="1">
        <f t="shared" si="60"/>
        <v>-2.3283715685456112</v>
      </c>
      <c r="X161" s="1">
        <f t="shared" si="51"/>
        <v>303.30357418974063</v>
      </c>
      <c r="Y161" s="1">
        <f t="shared" si="52"/>
        <v>-0.26910669350046046</v>
      </c>
      <c r="Z161" s="1">
        <f t="shared" si="61"/>
        <v>8.6070482608855059</v>
      </c>
      <c r="AA161" s="1">
        <f t="shared" si="62"/>
        <v>0.77463434347969551</v>
      </c>
      <c r="AB161" s="1"/>
      <c r="AC161" s="1"/>
    </row>
    <row r="162" spans="1:29" x14ac:dyDescent="0.3">
      <c r="A162" s="1">
        <v>20</v>
      </c>
      <c r="B162" s="1">
        <v>35</v>
      </c>
      <c r="C162" s="1">
        <v>8</v>
      </c>
      <c r="D162" s="1">
        <v>159</v>
      </c>
      <c r="E162" s="1">
        <f t="shared" si="53"/>
        <v>2.7750735106709841</v>
      </c>
      <c r="F162" s="1">
        <v>0.3</v>
      </c>
      <c r="G162" s="1">
        <v>0</v>
      </c>
      <c r="H162" s="1">
        <f t="shared" si="43"/>
        <v>2.3791987663619726E-2</v>
      </c>
      <c r="I162" s="1">
        <f t="shared" si="44"/>
        <v>18.671608529944034</v>
      </c>
      <c r="J162" s="1">
        <f t="shared" si="45"/>
        <v>34.990094440426631</v>
      </c>
      <c r="K162" s="1">
        <f t="shared" si="54"/>
        <v>0.53362555399025591</v>
      </c>
      <c r="L162" s="1">
        <f t="shared" si="55"/>
        <v>0.16008766619707676</v>
      </c>
      <c r="M162" s="1">
        <f t="shared" si="56"/>
        <v>7.1673589909060045</v>
      </c>
      <c r="N162" s="1">
        <f t="shared" si="46"/>
        <v>-0.1332955559258367</v>
      </c>
      <c r="O162" s="1">
        <f t="shared" si="57"/>
        <v>0.20687251696635062</v>
      </c>
      <c r="P162" s="1">
        <f t="shared" si="58"/>
        <v>1.8618526526971556E-2</v>
      </c>
      <c r="Q162" s="1">
        <f t="shared" si="47"/>
        <v>-18.671608529944034</v>
      </c>
      <c r="R162" s="1">
        <f t="shared" si="48"/>
        <v>-875.67774385449604</v>
      </c>
      <c r="S162" s="1">
        <f t="shared" si="63"/>
        <v>16.318485910482597</v>
      </c>
      <c r="T162" s="1">
        <f t="shared" si="49"/>
        <v>-266.33331494802269</v>
      </c>
      <c r="U162" s="1">
        <f t="shared" si="50"/>
        <v>34.990094440426631</v>
      </c>
      <c r="V162" s="1">
        <f t="shared" si="59"/>
        <v>-7.6116775106587937</v>
      </c>
      <c r="W162" s="1">
        <f t="shared" si="60"/>
        <v>-2.283503253197638</v>
      </c>
      <c r="X162" s="1">
        <f t="shared" si="51"/>
        <v>301.90913403658772</v>
      </c>
      <c r="Y162" s="1">
        <f t="shared" si="52"/>
        <v>-0.44431851975278924</v>
      </c>
      <c r="Z162" s="1">
        <f t="shared" si="61"/>
        <v>8.531761046272166</v>
      </c>
      <c r="AA162" s="1">
        <f t="shared" si="62"/>
        <v>0.76785849416449492</v>
      </c>
      <c r="AB162" s="1"/>
      <c r="AC162" s="1"/>
    </row>
    <row r="163" spans="1:29" x14ac:dyDescent="0.3">
      <c r="A163" s="1">
        <v>20</v>
      </c>
      <c r="B163" s="1">
        <v>35</v>
      </c>
      <c r="C163" s="1">
        <v>8</v>
      </c>
      <c r="D163" s="1">
        <v>160</v>
      </c>
      <c r="E163" s="1">
        <f t="shared" si="53"/>
        <v>2.7925268031909272</v>
      </c>
      <c r="F163" s="1">
        <v>0.3</v>
      </c>
      <c r="G163" s="1">
        <v>0</v>
      </c>
      <c r="H163" s="1">
        <f t="shared" si="43"/>
        <v>3.3137410970335124E-2</v>
      </c>
      <c r="I163" s="1">
        <f t="shared" si="44"/>
        <v>18.793852415718167</v>
      </c>
      <c r="J163" s="1">
        <f t="shared" si="45"/>
        <v>34.98078521828819</v>
      </c>
      <c r="K163" s="1">
        <f t="shared" si="54"/>
        <v>0.53726216545569749</v>
      </c>
      <c r="L163" s="1">
        <f t="shared" si="55"/>
        <v>0.16117864963670925</v>
      </c>
      <c r="M163" s="1">
        <f t="shared" si="56"/>
        <v>6.8404028665133776</v>
      </c>
      <c r="N163" s="1">
        <f t="shared" si="46"/>
        <v>-0.18690230009797271</v>
      </c>
      <c r="O163" s="1">
        <f t="shared" si="57"/>
        <v>0.19841802743078385</v>
      </c>
      <c r="P163" s="1">
        <f t="shared" si="58"/>
        <v>1.7857622468770547E-2</v>
      </c>
      <c r="Q163" s="1">
        <f t="shared" si="47"/>
        <v>-18.793852415718167</v>
      </c>
      <c r="R163" s="1">
        <f t="shared" si="48"/>
        <v>-870.44644586421407</v>
      </c>
      <c r="S163" s="1">
        <f t="shared" si="63"/>
        <v>16.186932802570023</v>
      </c>
      <c r="T163" s="1">
        <f t="shared" si="49"/>
        <v>-261.07596086850475</v>
      </c>
      <c r="U163" s="1">
        <f t="shared" si="50"/>
        <v>34.98078521828819</v>
      </c>
      <c r="V163" s="1">
        <f t="shared" si="59"/>
        <v>-7.4634105335066199</v>
      </c>
      <c r="W163" s="1">
        <f t="shared" si="60"/>
        <v>-2.2390231600519859</v>
      </c>
      <c r="X163" s="1">
        <f t="shared" si="51"/>
        <v>300.54433802990604</v>
      </c>
      <c r="Y163" s="1">
        <f t="shared" si="52"/>
        <v>-0.62300766699324228</v>
      </c>
      <c r="Z163" s="1">
        <f t="shared" si="61"/>
        <v>8.4587745586373408</v>
      </c>
      <c r="AA163" s="1">
        <f t="shared" si="62"/>
        <v>0.7612897102773607</v>
      </c>
      <c r="AB163" s="1"/>
      <c r="AC163" s="1"/>
    </row>
    <row r="164" spans="1:29" x14ac:dyDescent="0.3">
      <c r="A164" s="1">
        <v>20</v>
      </c>
      <c r="B164" s="1">
        <v>35</v>
      </c>
      <c r="C164" s="1">
        <v>8</v>
      </c>
      <c r="D164" s="1">
        <v>161</v>
      </c>
      <c r="E164" s="1">
        <f t="shared" si="53"/>
        <v>2.8099800957108707</v>
      </c>
      <c r="F164" s="1">
        <v>0.3</v>
      </c>
      <c r="G164" s="1">
        <v>0</v>
      </c>
      <c r="H164" s="1">
        <f t="shared" si="43"/>
        <v>4.2545317247361041E-2</v>
      </c>
      <c r="I164" s="1">
        <f t="shared" si="44"/>
        <v>18.910371511986337</v>
      </c>
      <c r="J164" s="1">
        <f t="shared" si="45"/>
        <v>34.968327957562316</v>
      </c>
      <c r="K164" s="1">
        <f t="shared" si="54"/>
        <v>0.54078569426985557</v>
      </c>
      <c r="L164" s="1">
        <f t="shared" si="55"/>
        <v>0.16223570828095665</v>
      </c>
      <c r="M164" s="1">
        <f t="shared" si="56"/>
        <v>6.5113630891431313</v>
      </c>
      <c r="N164" s="1">
        <f t="shared" si="46"/>
        <v>-0.24151006360603947</v>
      </c>
      <c r="O164" s="1">
        <f t="shared" si="57"/>
        <v>0.18994240401268817</v>
      </c>
      <c r="P164" s="1">
        <f t="shared" si="58"/>
        <v>1.7094816361141935E-2</v>
      </c>
      <c r="Q164" s="1">
        <f t="shared" si="47"/>
        <v>-18.910371511986337</v>
      </c>
      <c r="R164" s="1">
        <f t="shared" si="48"/>
        <v>-865.1818094262901</v>
      </c>
      <c r="S164" s="1">
        <f t="shared" si="63"/>
        <v>16.057956445575986</v>
      </c>
      <c r="T164" s="1">
        <f t="shared" si="49"/>
        <v>-255.84215698268221</v>
      </c>
      <c r="U164" s="1">
        <f t="shared" si="50"/>
        <v>34.968327957562323</v>
      </c>
      <c r="V164" s="1">
        <f t="shared" si="59"/>
        <v>-7.3163966344965958</v>
      </c>
      <c r="W164" s="1">
        <f t="shared" si="60"/>
        <v>-2.1949189903489787</v>
      </c>
      <c r="X164" s="1">
        <f t="shared" si="51"/>
        <v>299.21073238738461</v>
      </c>
      <c r="Y164" s="1">
        <f t="shared" si="52"/>
        <v>-0.8050335453534645</v>
      </c>
      <c r="Z164" s="1">
        <f t="shared" si="61"/>
        <v>8.3881845314845673</v>
      </c>
      <c r="AA164" s="1">
        <f t="shared" si="62"/>
        <v>0.75493660783361105</v>
      </c>
      <c r="AB164" s="1"/>
      <c r="AC164" s="1"/>
    </row>
    <row r="165" spans="1:29" x14ac:dyDescent="0.3">
      <c r="A165" s="1">
        <v>20</v>
      </c>
      <c r="B165" s="1">
        <v>35</v>
      </c>
      <c r="C165" s="1">
        <v>8</v>
      </c>
      <c r="D165" s="1">
        <v>162</v>
      </c>
      <c r="E165" s="1">
        <f t="shared" si="53"/>
        <v>2.8274333882308138</v>
      </c>
      <c r="F165" s="1">
        <v>0.3</v>
      </c>
      <c r="G165" s="1">
        <v>0</v>
      </c>
      <c r="H165" s="1">
        <f t="shared" si="43"/>
        <v>5.2013739002957915E-2</v>
      </c>
      <c r="I165" s="1">
        <f t="shared" si="44"/>
        <v>19.021130325903069</v>
      </c>
      <c r="J165" s="1">
        <f t="shared" si="45"/>
        <v>34.952665664795475</v>
      </c>
      <c r="K165" s="1">
        <f t="shared" si="54"/>
        <v>0.54419684347741348</v>
      </c>
      <c r="L165" s="1">
        <f t="shared" si="55"/>
        <v>0.16325905304322405</v>
      </c>
      <c r="M165" s="1">
        <f t="shared" si="56"/>
        <v>6.1803398874989499</v>
      </c>
      <c r="N165" s="1">
        <f t="shared" si="46"/>
        <v>-0.29707598682744807</v>
      </c>
      <c r="O165" s="1">
        <f t="shared" si="57"/>
        <v>0.18144560883066183</v>
      </c>
      <c r="P165" s="1">
        <f t="shared" si="58"/>
        <v>1.6330104794759565E-2</v>
      </c>
      <c r="Q165" s="1">
        <f t="shared" si="47"/>
        <v>-19.021130325903069</v>
      </c>
      <c r="R165" s="1">
        <f t="shared" si="48"/>
        <v>-859.88543819998324</v>
      </c>
      <c r="S165" s="1">
        <f t="shared" si="63"/>
        <v>15.931535338892406</v>
      </c>
      <c r="T165" s="1">
        <f t="shared" si="49"/>
        <v>-250.63134593128041</v>
      </c>
      <c r="U165" s="1">
        <f t="shared" si="50"/>
        <v>34.952665664795475</v>
      </c>
      <c r="V165" s="1">
        <f t="shared" si="59"/>
        <v>-7.1705931769237772</v>
      </c>
      <c r="W165" s="1">
        <f t="shared" si="60"/>
        <v>-2.1511779530771329</v>
      </c>
      <c r="X165" s="1">
        <f t="shared" si="51"/>
        <v>297.90979390118105</v>
      </c>
      <c r="Y165" s="1">
        <f t="shared" si="52"/>
        <v>-0.99025328942482727</v>
      </c>
      <c r="Z165" s="1">
        <f t="shared" si="61"/>
        <v>8.3200833152336546</v>
      </c>
      <c r="AA165" s="1">
        <f t="shared" si="62"/>
        <v>0.74880749837102889</v>
      </c>
      <c r="AB165" s="1"/>
      <c r="AC165" s="1"/>
    </row>
    <row r="166" spans="1:29" x14ac:dyDescent="0.3">
      <c r="A166" s="1">
        <v>20</v>
      </c>
      <c r="B166" s="1">
        <v>35</v>
      </c>
      <c r="C166" s="1">
        <v>8</v>
      </c>
      <c r="D166" s="1">
        <v>163</v>
      </c>
      <c r="E166" s="1">
        <f t="shared" si="53"/>
        <v>2.8448866807507573</v>
      </c>
      <c r="F166" s="1">
        <v>0.3</v>
      </c>
      <c r="G166" s="1">
        <v>0</v>
      </c>
      <c r="H166" s="1">
        <f t="shared" si="43"/>
        <v>6.1540720782002206E-2</v>
      </c>
      <c r="I166" s="1">
        <f t="shared" si="44"/>
        <v>19.126095119260711</v>
      </c>
      <c r="J166" s="1">
        <f t="shared" si="45"/>
        <v>34.933743859229921</v>
      </c>
      <c r="K166" s="1">
        <f t="shared" si="54"/>
        <v>0.54749628886991919</v>
      </c>
      <c r="L166" s="1">
        <f t="shared" si="55"/>
        <v>0.16424888666097576</v>
      </c>
      <c r="M166" s="1">
        <f t="shared" si="56"/>
        <v>5.8474340944547318</v>
      </c>
      <c r="N166" s="1">
        <f t="shared" si="46"/>
        <v>-0.35355655345018544</v>
      </c>
      <c r="O166" s="1">
        <f t="shared" si="57"/>
        <v>0.17292750011900718</v>
      </c>
      <c r="P166" s="1">
        <f t="shared" si="58"/>
        <v>1.5563475010710646E-2</v>
      </c>
      <c r="Q166" s="1">
        <f t="shared" si="47"/>
        <v>-19.126095119260711</v>
      </c>
      <c r="R166" s="1">
        <f t="shared" si="48"/>
        <v>-854.55894551127574</v>
      </c>
      <c r="S166" s="1">
        <f t="shared" si="63"/>
        <v>15.80764873996921</v>
      </c>
      <c r="T166" s="1">
        <f t="shared" si="49"/>
        <v>-245.44294514934603</v>
      </c>
      <c r="U166" s="1">
        <f t="shared" si="50"/>
        <v>34.933743859229921</v>
      </c>
      <c r="V166" s="1">
        <f t="shared" si="59"/>
        <v>-7.025955939288683</v>
      </c>
      <c r="W166" s="1">
        <f t="shared" si="60"/>
        <v>-2.1077867817866047</v>
      </c>
      <c r="X166" s="1">
        <f t="shared" si="51"/>
        <v>296.64293496240833</v>
      </c>
      <c r="Y166" s="1">
        <f t="shared" si="52"/>
        <v>-1.1785218448339512</v>
      </c>
      <c r="Z166" s="1">
        <f t="shared" si="61"/>
        <v>8.2545602203162325</v>
      </c>
      <c r="AA166" s="1">
        <f t="shared" si="62"/>
        <v>0.74291041982846084</v>
      </c>
      <c r="AB166" s="1"/>
      <c r="AC166" s="1"/>
    </row>
    <row r="167" spans="1:29" x14ac:dyDescent="0.3">
      <c r="A167" s="1">
        <v>20</v>
      </c>
      <c r="B167" s="1">
        <v>35</v>
      </c>
      <c r="C167" s="1">
        <v>8</v>
      </c>
      <c r="D167" s="1">
        <v>164</v>
      </c>
      <c r="E167" s="1">
        <f t="shared" si="53"/>
        <v>2.8623399732707004</v>
      </c>
      <c r="F167" s="1">
        <v>0.3</v>
      </c>
      <c r="G167" s="1">
        <v>0</v>
      </c>
      <c r="H167" s="1">
        <f t="shared" si="43"/>
        <v>7.1124318666570915E-2</v>
      </c>
      <c r="I167" s="1">
        <f t="shared" si="44"/>
        <v>19.225233918766378</v>
      </c>
      <c r="J167" s="1">
        <f t="shared" si="45"/>
        <v>34.911510610294776</v>
      </c>
      <c r="K167" s="1">
        <f t="shared" si="54"/>
        <v>0.55068467627686102</v>
      </c>
      <c r="L167" s="1">
        <f t="shared" si="55"/>
        <v>0.16520540288305829</v>
      </c>
      <c r="M167" s="1">
        <f t="shared" si="56"/>
        <v>5.5127471163399839</v>
      </c>
      <c r="N167" s="1">
        <f t="shared" si="46"/>
        <v>-0.41090761471710141</v>
      </c>
      <c r="O167" s="1">
        <f t="shared" si="57"/>
        <v>0.16438783492335712</v>
      </c>
      <c r="P167" s="1">
        <f t="shared" si="58"/>
        <v>1.479490514310214E-2</v>
      </c>
      <c r="Q167" s="1">
        <f t="shared" si="47"/>
        <v>-19.225233918766378</v>
      </c>
      <c r="R167" s="1">
        <f t="shared" si="48"/>
        <v>-849.20395386143969</v>
      </c>
      <c r="S167" s="1">
        <f t="shared" si="63"/>
        <v>15.686276691528398</v>
      </c>
      <c r="T167" s="1">
        <f t="shared" si="49"/>
        <v>-240.27634794746533</v>
      </c>
      <c r="U167" s="1">
        <f t="shared" si="50"/>
        <v>34.911510610294776</v>
      </c>
      <c r="V167" s="1">
        <f t="shared" si="59"/>
        <v>-6.8824391653969892</v>
      </c>
      <c r="W167" s="1">
        <f t="shared" si="60"/>
        <v>-2.0647317496190967</v>
      </c>
      <c r="X167" s="1">
        <f t="shared" si="51"/>
        <v>295.41150844083393</v>
      </c>
      <c r="Y167" s="1">
        <f t="shared" si="52"/>
        <v>-1.3696920490570053</v>
      </c>
      <c r="Z167" s="1">
        <f t="shared" si="61"/>
        <v>8.1917018553055509</v>
      </c>
      <c r="AA167" s="1">
        <f t="shared" si="62"/>
        <v>0.73725316697749954</v>
      </c>
      <c r="AB167" s="1"/>
      <c r="AC167" s="1"/>
    </row>
    <row r="168" spans="1:29" x14ac:dyDescent="0.3">
      <c r="A168" s="1">
        <v>20</v>
      </c>
      <c r="B168" s="1">
        <v>35</v>
      </c>
      <c r="C168" s="1">
        <v>8</v>
      </c>
      <c r="D168" s="1">
        <v>165</v>
      </c>
      <c r="E168" s="1">
        <f t="shared" si="53"/>
        <v>2.8797932657906435</v>
      </c>
      <c r="F168" s="1">
        <v>0.3</v>
      </c>
      <c r="G168" s="1">
        <v>0</v>
      </c>
      <c r="H168" s="1">
        <f t="shared" si="43"/>
        <v>8.0762599729932383E-2</v>
      </c>
      <c r="I168" s="1">
        <f t="shared" si="44"/>
        <v>19.318516525781362</v>
      </c>
      <c r="J168" s="1">
        <f t="shared" si="45"/>
        <v>34.885916573736374</v>
      </c>
      <c r="K168" s="1">
        <f t="shared" si="54"/>
        <v>0.55376261893388745</v>
      </c>
      <c r="L168" s="1">
        <f t="shared" si="55"/>
        <v>0.16612878568016623</v>
      </c>
      <c r="M168" s="1">
        <f t="shared" si="56"/>
        <v>5.1763809020504201</v>
      </c>
      <c r="N168" s="1">
        <f t="shared" si="46"/>
        <v>-0.46908441196569001</v>
      </c>
      <c r="O168" s="1">
        <f t="shared" si="57"/>
        <v>0.1558262716999721</v>
      </c>
      <c r="P168" s="1">
        <f t="shared" si="58"/>
        <v>1.4024364452997488E-2</v>
      </c>
      <c r="Q168" s="1">
        <f t="shared" si="47"/>
        <v>-19.318516525781362</v>
      </c>
      <c r="R168" s="1">
        <f t="shared" si="48"/>
        <v>-843.82209443280669</v>
      </c>
      <c r="S168" s="1">
        <f t="shared" si="63"/>
        <v>15.567400047955012</v>
      </c>
      <c r="T168" s="1">
        <f t="shared" si="49"/>
        <v>-235.13092450906407</v>
      </c>
      <c r="U168" s="1">
        <f t="shared" si="50"/>
        <v>34.885916573736374</v>
      </c>
      <c r="V168" s="1">
        <f t="shared" si="59"/>
        <v>-6.7399956086027215</v>
      </c>
      <c r="W168" s="1">
        <f t="shared" si="60"/>
        <v>-2.0219986825808163</v>
      </c>
      <c r="X168" s="1">
        <f t="shared" si="51"/>
        <v>294.21681242173997</v>
      </c>
      <c r="Y168" s="1">
        <f t="shared" si="52"/>
        <v>-1.5636147065523014</v>
      </c>
      <c r="Z168" s="1">
        <f t="shared" si="61"/>
        <v>8.1315924598522926</v>
      </c>
      <c r="AA168" s="1">
        <f t="shared" si="62"/>
        <v>0.73184332138670627</v>
      </c>
      <c r="AB168" s="1"/>
      <c r="AC168" s="1"/>
    </row>
    <row r="169" spans="1:29" x14ac:dyDescent="0.3">
      <c r="A169" s="1">
        <v>20</v>
      </c>
      <c r="B169" s="1">
        <v>35</v>
      </c>
      <c r="C169" s="1">
        <v>8</v>
      </c>
      <c r="D169" s="1">
        <v>166</v>
      </c>
      <c r="E169" s="1">
        <f t="shared" si="53"/>
        <v>2.8972465583105871</v>
      </c>
      <c r="F169" s="1">
        <v>0.3</v>
      </c>
      <c r="G169" s="1">
        <v>0</v>
      </c>
      <c r="H169" s="1">
        <f t="shared" si="43"/>
        <v>9.045364144522762E-2</v>
      </c>
      <c r="I169" s="1">
        <f t="shared" si="44"/>
        <v>19.405914525519929</v>
      </c>
      <c r="J169" s="1">
        <f t="shared" si="45"/>
        <v>34.856915026486192</v>
      </c>
      <c r="K169" s="1">
        <f t="shared" si="54"/>
        <v>0.55673069492163185</v>
      </c>
      <c r="L169" s="1">
        <f t="shared" si="55"/>
        <v>0.16701920847648954</v>
      </c>
      <c r="M169" s="1">
        <f t="shared" si="56"/>
        <v>4.8384379119933545</v>
      </c>
      <c r="N169" s="1">
        <f t="shared" si="46"/>
        <v>-0.52804159748814739</v>
      </c>
      <c r="O169" s="1">
        <f t="shared" si="57"/>
        <v>0.14724237281499439</v>
      </c>
      <c r="P169" s="1">
        <f t="shared" si="58"/>
        <v>1.3251813553349494E-2</v>
      </c>
      <c r="Q169" s="1">
        <f t="shared" si="47"/>
        <v>-19.405914525519929</v>
      </c>
      <c r="R169" s="1">
        <f t="shared" si="48"/>
        <v>-838.41500659189364</v>
      </c>
      <c r="S169" s="1">
        <f t="shared" si="63"/>
        <v>15.451000500966263</v>
      </c>
      <c r="T169" s="1">
        <f t="shared" si="49"/>
        <v>-230.00602280626293</v>
      </c>
      <c r="U169" s="1">
        <f t="shared" si="50"/>
        <v>34.856915026486192</v>
      </c>
      <c r="V169" s="1">
        <f t="shared" si="59"/>
        <v>-6.5985765702871806</v>
      </c>
      <c r="W169" s="1">
        <f t="shared" si="60"/>
        <v>-1.979572971086154</v>
      </c>
      <c r="X169" s="1">
        <f t="shared" si="51"/>
        <v>293.06009480243864</v>
      </c>
      <c r="Y169" s="1">
        <f t="shared" si="52"/>
        <v>-1.7601386582938261</v>
      </c>
      <c r="Z169" s="1">
        <f t="shared" si="61"/>
        <v>8.0743142322694492</v>
      </c>
      <c r="AA169" s="1">
        <f t="shared" si="62"/>
        <v>0.72668828090425042</v>
      </c>
      <c r="AB169" s="1"/>
      <c r="AC169" s="1"/>
    </row>
    <row r="170" spans="1:29" x14ac:dyDescent="0.3">
      <c r="A170" s="1">
        <v>20</v>
      </c>
      <c r="B170" s="1">
        <v>35</v>
      </c>
      <c r="C170" s="1">
        <v>8</v>
      </c>
      <c r="D170" s="1">
        <v>167</v>
      </c>
      <c r="E170" s="1">
        <f t="shared" si="53"/>
        <v>2.9146998508305302</v>
      </c>
      <c r="F170" s="1">
        <v>0.3</v>
      </c>
      <c r="G170" s="1">
        <v>0</v>
      </c>
      <c r="H170" s="1">
        <f t="shared" si="43"/>
        <v>0.10019553105001833</v>
      </c>
      <c r="I170" s="1">
        <f t="shared" si="44"/>
        <v>19.487401295704704</v>
      </c>
      <c r="J170" s="1">
        <f t="shared" si="45"/>
        <v>34.824461900363517</v>
      </c>
      <c r="K170" s="1">
        <f t="shared" si="54"/>
        <v>0.55958944466852722</v>
      </c>
      <c r="L170" s="1">
        <f t="shared" si="55"/>
        <v>0.16787683340055817</v>
      </c>
      <c r="M170" s="1">
        <f t="shared" si="56"/>
        <v>4.4990210868773044</v>
      </c>
      <c r="N170" s="1">
        <f t="shared" si="46"/>
        <v>-0.58773325373716601</v>
      </c>
      <c r="O170" s="1">
        <f t="shared" si="57"/>
        <v>0.13863560694096225</v>
      </c>
      <c r="P170" s="1">
        <f t="shared" si="58"/>
        <v>1.2477204624686601E-2</v>
      </c>
      <c r="Q170" s="1">
        <f t="shared" si="47"/>
        <v>-19.487401295704704</v>
      </c>
      <c r="R170" s="1">
        <f t="shared" si="48"/>
        <v>-832.9843373900369</v>
      </c>
      <c r="S170" s="1">
        <f t="shared" si="63"/>
        <v>15.337060604658813</v>
      </c>
      <c r="T170" s="1">
        <f t="shared" si="49"/>
        <v>-224.90096943671278</v>
      </c>
      <c r="U170" s="1">
        <f t="shared" si="50"/>
        <v>34.824461900363517</v>
      </c>
      <c r="V170" s="1">
        <f t="shared" si="59"/>
        <v>-6.4581319326678566</v>
      </c>
      <c r="W170" s="1">
        <f t="shared" si="60"/>
        <v>-1.937439579800357</v>
      </c>
      <c r="X170" s="1">
        <f t="shared" si="51"/>
        <v>291.94255775141966</v>
      </c>
      <c r="Y170" s="1">
        <f t="shared" si="52"/>
        <v>-1.9591108457905522</v>
      </c>
      <c r="Z170" s="1">
        <f t="shared" si="61"/>
        <v>8.0199476516726413</v>
      </c>
      <c r="AA170" s="1">
        <f t="shared" si="62"/>
        <v>0.72179528865053766</v>
      </c>
      <c r="AB170" s="1"/>
      <c r="AC170" s="1"/>
    </row>
    <row r="171" spans="1:29" x14ac:dyDescent="0.3">
      <c r="A171" s="1">
        <v>20</v>
      </c>
      <c r="B171" s="1">
        <v>35</v>
      </c>
      <c r="C171" s="1">
        <v>8</v>
      </c>
      <c r="D171" s="1">
        <v>168</v>
      </c>
      <c r="E171" s="1">
        <f t="shared" si="53"/>
        <v>2.9321531433504737</v>
      </c>
      <c r="F171" s="1">
        <v>0.3</v>
      </c>
      <c r="G171" s="1">
        <v>0</v>
      </c>
      <c r="H171" s="1">
        <f t="shared" si="43"/>
        <v>0.10998636486776354</v>
      </c>
      <c r="I171" s="1">
        <f t="shared" si="44"/>
        <v>19.562952014676114</v>
      </c>
      <c r="J171" s="1">
        <f t="shared" si="45"/>
        <v>34.788515814708205</v>
      </c>
      <c r="K171" s="1">
        <f t="shared" si="54"/>
        <v>0.56233936851094724</v>
      </c>
      <c r="L171" s="1">
        <f t="shared" si="55"/>
        <v>0.16870181055328418</v>
      </c>
      <c r="M171" s="1">
        <f t="shared" si="56"/>
        <v>4.1582338163551862</v>
      </c>
      <c r="N171" s="1">
        <f t="shared" si="46"/>
        <v>-0.64811291090326095</v>
      </c>
      <c r="O171" s="1">
        <f t="shared" si="57"/>
        <v>0.13000535134885441</v>
      </c>
      <c r="P171" s="1">
        <f t="shared" si="58"/>
        <v>1.1700481621396896E-2</v>
      </c>
      <c r="Q171" s="1">
        <f t="shared" si="47"/>
        <v>-19.562952014676114</v>
      </c>
      <c r="R171" s="1">
        <f t="shared" si="48"/>
        <v>-827.53174106168296</v>
      </c>
      <c r="S171" s="1">
        <f t="shared" si="63"/>
        <v>15.225563800032091</v>
      </c>
      <c r="T171" s="1">
        <f t="shared" si="49"/>
        <v>-219.81507038377572</v>
      </c>
      <c r="U171" s="1">
        <f t="shared" si="50"/>
        <v>34.788515814708205</v>
      </c>
      <c r="V171" s="1">
        <f t="shared" si="59"/>
        <v>-6.3186101860327222</v>
      </c>
      <c r="W171" s="1">
        <f t="shared" si="60"/>
        <v>-1.8955830558098166</v>
      </c>
      <c r="X171" s="1">
        <f t="shared" si="51"/>
        <v>290.86536203350363</v>
      </c>
      <c r="Y171" s="1">
        <f t="shared" si="52"/>
        <v>-2.160376369677536</v>
      </c>
      <c r="Z171" s="1">
        <f t="shared" si="61"/>
        <v>7.9685717946377972</v>
      </c>
      <c r="AA171" s="1">
        <f t="shared" si="62"/>
        <v>0.71717146151740174</v>
      </c>
      <c r="AB171" s="1"/>
      <c r="AC171" s="1"/>
    </row>
    <row r="172" spans="1:29" x14ac:dyDescent="0.3">
      <c r="A172" s="1">
        <v>20</v>
      </c>
      <c r="B172" s="1">
        <v>35</v>
      </c>
      <c r="C172" s="1">
        <v>8</v>
      </c>
      <c r="D172" s="1">
        <v>169</v>
      </c>
      <c r="E172" s="1">
        <f t="shared" si="53"/>
        <v>2.9496064358704168</v>
      </c>
      <c r="F172" s="1">
        <v>0.3</v>
      </c>
      <c r="G172" s="1">
        <v>0</v>
      </c>
      <c r="H172" s="1">
        <f t="shared" si="43"/>
        <v>0.11982424758716048</v>
      </c>
      <c r="I172" s="1">
        <f t="shared" si="44"/>
        <v>19.632543668953279</v>
      </c>
      <c r="J172" s="1">
        <f t="shared" si="45"/>
        <v>34.749038108037631</v>
      </c>
      <c r="K172" s="1">
        <f t="shared" si="54"/>
        <v>0.56498092430397862</v>
      </c>
      <c r="L172" s="1">
        <f t="shared" si="55"/>
        <v>0.16949427729119357</v>
      </c>
      <c r="M172" s="1">
        <f t="shared" si="56"/>
        <v>3.8161799075308993</v>
      </c>
      <c r="N172" s="1">
        <f t="shared" si="46"/>
        <v>-0.70913356288942486</v>
      </c>
      <c r="O172" s="1">
        <f t="shared" si="57"/>
        <v>0.12135089409487185</v>
      </c>
      <c r="P172" s="1">
        <f t="shared" si="58"/>
        <v>1.0921580468538465E-2</v>
      </c>
      <c r="Q172" s="1">
        <f t="shared" si="47"/>
        <v>-19.632543668953279</v>
      </c>
      <c r="R172" s="1">
        <f t="shared" si="48"/>
        <v>-822.05887852049443</v>
      </c>
      <c r="S172" s="1">
        <f t="shared" si="63"/>
        <v>15.116494439084359</v>
      </c>
      <c r="T172" s="1">
        <f t="shared" si="49"/>
        <v>-214.74761170236258</v>
      </c>
      <c r="U172" s="1">
        <f t="shared" si="50"/>
        <v>34.749038108037638</v>
      </c>
      <c r="V172" s="1">
        <f t="shared" si="59"/>
        <v>-6.1799584504956497</v>
      </c>
      <c r="W172" s="1">
        <f t="shared" si="60"/>
        <v>-1.8539875351486947</v>
      </c>
      <c r="X172" s="1">
        <f t="shared" si="51"/>
        <v>289.82963120472323</v>
      </c>
      <c r="Y172" s="1">
        <f t="shared" si="52"/>
        <v>-2.3637785429647504</v>
      </c>
      <c r="Z172" s="1">
        <f t="shared" si="61"/>
        <v>7.9202646463865065</v>
      </c>
      <c r="AA172" s="1">
        <f t="shared" si="62"/>
        <v>0.71282381817478557</v>
      </c>
      <c r="AB172" s="1"/>
      <c r="AC172" s="1"/>
    </row>
    <row r="173" spans="1:29" x14ac:dyDescent="0.3">
      <c r="A173" s="1">
        <v>20</v>
      </c>
      <c r="B173" s="1">
        <v>35</v>
      </c>
      <c r="C173" s="1">
        <v>8</v>
      </c>
      <c r="D173" s="1">
        <v>170</v>
      </c>
      <c r="E173" s="1">
        <f t="shared" si="53"/>
        <v>2.9670597283903604</v>
      </c>
      <c r="F173" s="1">
        <v>0.3</v>
      </c>
      <c r="G173" s="1">
        <v>0</v>
      </c>
      <c r="H173" s="1">
        <f t="shared" si="43"/>
        <v>0.12970729150018268</v>
      </c>
      <c r="I173" s="1">
        <f t="shared" si="44"/>
        <v>19.696155060244159</v>
      </c>
      <c r="J173" s="1">
        <f t="shared" si="45"/>
        <v>34.705992868820211</v>
      </c>
      <c r="K173" s="1">
        <f t="shared" si="54"/>
        <v>0.56751452507613298</v>
      </c>
      <c r="L173" s="1">
        <f t="shared" si="55"/>
        <v>0.17025435752283988</v>
      </c>
      <c r="M173" s="1">
        <f t="shared" si="56"/>
        <v>3.4729635533386056</v>
      </c>
      <c r="N173" s="1">
        <f t="shared" si="46"/>
        <v>-0.77074768170881602</v>
      </c>
      <c r="O173" s="1">
        <f t="shared" si="57"/>
        <v>0.1126714361020395</v>
      </c>
      <c r="P173" s="1">
        <f t="shared" si="58"/>
        <v>1.0140429249183555E-2</v>
      </c>
      <c r="Q173" s="1">
        <f t="shared" si="47"/>
        <v>-19.696155060244159</v>
      </c>
      <c r="R173" s="1">
        <f t="shared" si="48"/>
        <v>-816.56741685341774</v>
      </c>
      <c r="S173" s="1">
        <f t="shared" si="63"/>
        <v>15.009837808576052</v>
      </c>
      <c r="T173" s="1">
        <f t="shared" si="49"/>
        <v>-209.69786013266173</v>
      </c>
      <c r="U173" s="1">
        <f t="shared" si="50"/>
        <v>34.705992868820211</v>
      </c>
      <c r="V173" s="1">
        <f t="shared" si="59"/>
        <v>-6.0421224923679917</v>
      </c>
      <c r="W173" s="1">
        <f t="shared" si="60"/>
        <v>-1.8126367477103975</v>
      </c>
      <c r="X173" s="1">
        <f t="shared" si="51"/>
        <v>288.83645568092197</v>
      </c>
      <c r="Y173" s="1">
        <f t="shared" si="52"/>
        <v>-2.5691589390293861</v>
      </c>
      <c r="Z173" s="1">
        <f t="shared" si="61"/>
        <v>7.8751034065499468</v>
      </c>
      <c r="AA173" s="1">
        <f t="shared" si="62"/>
        <v>0.70875930658949515</v>
      </c>
      <c r="AB173" s="1"/>
      <c r="AC173" s="1"/>
    </row>
    <row r="174" spans="1:29" x14ac:dyDescent="0.3">
      <c r="A174" s="1">
        <v>20</v>
      </c>
      <c r="B174" s="1">
        <v>35</v>
      </c>
      <c r="C174" s="1">
        <v>8</v>
      </c>
      <c r="D174" s="1">
        <v>171</v>
      </c>
      <c r="E174" s="1">
        <f t="shared" si="53"/>
        <v>2.9845130209103035</v>
      </c>
      <c r="F174" s="1">
        <v>0.3</v>
      </c>
      <c r="G174" s="1">
        <v>0</v>
      </c>
      <c r="H174" s="1">
        <f t="shared" si="43"/>
        <v>0.13963361569951588</v>
      </c>
      <c r="I174" s="1">
        <f t="shared" si="44"/>
        <v>19.753766811902754</v>
      </c>
      <c r="J174" s="1">
        <f t="shared" si="45"/>
        <v>34.659346965456585</v>
      </c>
      <c r="K174" s="1">
        <f t="shared" si="54"/>
        <v>0.56994053672131928</v>
      </c>
      <c r="L174" s="1">
        <f t="shared" si="55"/>
        <v>0.17098216101639577</v>
      </c>
      <c r="M174" s="1">
        <f t="shared" si="56"/>
        <v>3.1286893008046195</v>
      </c>
      <c r="N174" s="1">
        <f t="shared" si="46"/>
        <v>-0.83290723033071601</v>
      </c>
      <c r="O174" s="1">
        <f t="shared" si="57"/>
        <v>0.10396609313758043</v>
      </c>
      <c r="P174" s="1">
        <f t="shared" si="58"/>
        <v>9.3569483823822391E-3</v>
      </c>
      <c r="Q174" s="1">
        <f t="shared" si="47"/>
        <v>-19.753766811902754</v>
      </c>
      <c r="R174" s="1">
        <f t="shared" si="48"/>
        <v>-811.05902881287386</v>
      </c>
      <c r="S174" s="1">
        <f t="shared" si="63"/>
        <v>14.905580153553831</v>
      </c>
      <c r="T174" s="1">
        <f t="shared" si="49"/>
        <v>-204.66506364393157</v>
      </c>
      <c r="U174" s="1">
        <f t="shared" si="50"/>
        <v>34.659346965456585</v>
      </c>
      <c r="V174" s="1">
        <f t="shared" si="59"/>
        <v>-5.9050467352403393</v>
      </c>
      <c r="W174" s="1">
        <f t="shared" si="60"/>
        <v>-1.7715140205721018</v>
      </c>
      <c r="X174" s="1">
        <f t="shared" si="51"/>
        <v>287.88689668428879</v>
      </c>
      <c r="Y174" s="1">
        <f t="shared" si="52"/>
        <v>-2.7763574344357198</v>
      </c>
      <c r="Z174" s="1">
        <f t="shared" si="61"/>
        <v>7.8331647895962417</v>
      </c>
      <c r="AA174" s="1">
        <f t="shared" si="62"/>
        <v>0.70498483106366172</v>
      </c>
      <c r="AB174" s="1"/>
      <c r="AC174" s="1"/>
    </row>
    <row r="175" spans="1:29" x14ac:dyDescent="0.3">
      <c r="A175" s="1">
        <v>20</v>
      </c>
      <c r="B175" s="1">
        <v>35</v>
      </c>
      <c r="C175" s="1">
        <v>8</v>
      </c>
      <c r="D175" s="1">
        <v>172</v>
      </c>
      <c r="E175" s="1">
        <f t="shared" si="53"/>
        <v>3.001966313430247</v>
      </c>
      <c r="F175" s="1">
        <v>0.3</v>
      </c>
      <c r="G175" s="1">
        <v>0</v>
      </c>
      <c r="H175" s="1">
        <f t="shared" si="43"/>
        <v>0.14960134523599239</v>
      </c>
      <c r="I175" s="1">
        <f t="shared" si="44"/>
        <v>19.805361374831406</v>
      </c>
      <c r="J175" s="1">
        <f t="shared" si="45"/>
        <v>34.609070075558009</v>
      </c>
      <c r="K175" s="1">
        <f t="shared" si="54"/>
        <v>0.57225927572144053</v>
      </c>
      <c r="L175" s="1">
        <f t="shared" si="55"/>
        <v>0.17167778271643216</v>
      </c>
      <c r="M175" s="1">
        <f t="shared" si="56"/>
        <v>2.7834620192013064</v>
      </c>
      <c r="N175" s="1">
        <f t="shared" si="46"/>
        <v>-0.89556367399957382</v>
      </c>
      <c r="O175" s="1">
        <f t="shared" si="57"/>
        <v>9.5233897687833025E-2</v>
      </c>
      <c r="P175" s="1">
        <f t="shared" si="58"/>
        <v>8.5710507919049723E-3</v>
      </c>
      <c r="Q175" s="1">
        <f t="shared" si="47"/>
        <v>-19.805361374831406</v>
      </c>
      <c r="R175" s="1">
        <f t="shared" si="48"/>
        <v>-805.53539230722095</v>
      </c>
      <c r="S175" s="1">
        <f t="shared" si="63"/>
        <v>14.803708700726602</v>
      </c>
      <c r="T175" s="1">
        <f t="shared" si="49"/>
        <v>-199.64845191044367</v>
      </c>
      <c r="U175" s="1">
        <f t="shared" si="50"/>
        <v>34.609070075558009</v>
      </c>
      <c r="V175" s="1">
        <f t="shared" si="59"/>
        <v>-5.7686742658665526</v>
      </c>
      <c r="W175" s="1">
        <f t="shared" si="60"/>
        <v>-1.7306022797599658</v>
      </c>
      <c r="X175" s="1">
        <f t="shared" si="51"/>
        <v>286.98199007219938</v>
      </c>
      <c r="Y175" s="1">
        <f t="shared" si="52"/>
        <v>-2.9852122466652462</v>
      </c>
      <c r="Z175" s="1">
        <f t="shared" si="61"/>
        <v>7.7945253200323821</v>
      </c>
      <c r="AA175" s="1">
        <f t="shared" si="62"/>
        <v>0.70150727880291441</v>
      </c>
      <c r="AB175" s="1"/>
      <c r="AC175" s="1"/>
    </row>
    <row r="176" spans="1:29" x14ac:dyDescent="0.3">
      <c r="A176" s="1">
        <v>20</v>
      </c>
      <c r="B176" s="1">
        <v>35</v>
      </c>
      <c r="C176" s="1">
        <v>8</v>
      </c>
      <c r="D176" s="1">
        <v>173</v>
      </c>
      <c r="E176" s="1">
        <f t="shared" si="53"/>
        <v>3.0194196059501901</v>
      </c>
      <c r="F176" s="1">
        <v>0.3</v>
      </c>
      <c r="G176" s="1">
        <v>0</v>
      </c>
      <c r="H176" s="1">
        <f t="shared" si="43"/>
        <v>0.15960861023649225</v>
      </c>
      <c r="I176" s="1">
        <f t="shared" si="44"/>
        <v>19.85092303282644</v>
      </c>
      <c r="J176" s="1">
        <f t="shared" si="45"/>
        <v>34.55513471461002</v>
      </c>
      <c r="K176" s="1">
        <f t="shared" si="54"/>
        <v>0.57447100689303365</v>
      </c>
      <c r="L176" s="1">
        <f t="shared" si="55"/>
        <v>0.1723413020679101</v>
      </c>
      <c r="M176" s="1">
        <f t="shared" si="56"/>
        <v>2.4373868681029509</v>
      </c>
      <c r="N176" s="1">
        <f t="shared" si="46"/>
        <v>-0.95866799005119263</v>
      </c>
      <c r="O176" s="1">
        <f t="shared" si="57"/>
        <v>8.6473800733307418E-2</v>
      </c>
      <c r="P176" s="1">
        <f t="shared" si="58"/>
        <v>7.7826420659976676E-3</v>
      </c>
      <c r="Q176" s="1">
        <f t="shared" si="47"/>
        <v>-19.85092303282644</v>
      </c>
      <c r="R176" s="1">
        <f t="shared" si="48"/>
        <v>-799.99818988964716</v>
      </c>
      <c r="S176" s="1">
        <f t="shared" si="63"/>
        <v>14.70421168178358</v>
      </c>
      <c r="T176" s="1">
        <f t="shared" si="49"/>
        <v>-194.64723672159681</v>
      </c>
      <c r="U176" s="1">
        <f t="shared" si="50"/>
        <v>34.55513471461002</v>
      </c>
      <c r="V176" s="1">
        <f t="shared" si="59"/>
        <v>-5.6329468349402596</v>
      </c>
      <c r="W176" s="1">
        <f t="shared" si="60"/>
        <v>-1.6898840504820778</v>
      </c>
      <c r="X176" s="1">
        <f t="shared" si="51"/>
        <v>286.12275005285517</v>
      </c>
      <c r="Y176" s="1">
        <f t="shared" si="52"/>
        <v>-3.1955599668373087</v>
      </c>
      <c r="Z176" s="1">
        <f t="shared" si="61"/>
        <v>7.7592616225117528</v>
      </c>
      <c r="AA176" s="1">
        <f t="shared" si="62"/>
        <v>0.69833354602605768</v>
      </c>
      <c r="AB176" s="1"/>
      <c r="AC176" s="1"/>
    </row>
    <row r="177" spans="1:29" x14ac:dyDescent="0.3">
      <c r="A177" s="1">
        <v>20</v>
      </c>
      <c r="B177" s="1">
        <v>35</v>
      </c>
      <c r="C177" s="1">
        <v>8</v>
      </c>
      <c r="D177" s="1">
        <v>174</v>
      </c>
      <c r="E177" s="1">
        <f t="shared" si="53"/>
        <v>3.0368728984701332</v>
      </c>
      <c r="F177" s="1">
        <v>0.3</v>
      </c>
      <c r="G177" s="1">
        <v>0</v>
      </c>
      <c r="H177" s="1">
        <f t="shared" si="43"/>
        <v>0.16965354498268215</v>
      </c>
      <c r="I177" s="1">
        <f t="shared" si="44"/>
        <v>19.890437907365467</v>
      </c>
      <c r="J177" s="1">
        <f t="shared" si="45"/>
        <v>34.497516264108206</v>
      </c>
      <c r="K177" s="1">
        <f t="shared" si="54"/>
        <v>0.57657594115144495</v>
      </c>
      <c r="L177" s="1">
        <f t="shared" si="55"/>
        <v>0.17297278234543348</v>
      </c>
      <c r="M177" s="1">
        <f t="shared" si="56"/>
        <v>2.0905692653530745</v>
      </c>
      <c r="N177" s="1">
        <f t="shared" si="46"/>
        <v>-1.0221706762494975</v>
      </c>
      <c r="O177" s="1">
        <f t="shared" si="57"/>
        <v>7.7684673427265816E-2</v>
      </c>
      <c r="P177" s="1">
        <f t="shared" si="58"/>
        <v>6.9916206084539231E-3</v>
      </c>
      <c r="Q177" s="1">
        <f t="shared" si="47"/>
        <v>-19.890437907365467</v>
      </c>
      <c r="R177" s="1">
        <f t="shared" si="48"/>
        <v>-794.4491082456492</v>
      </c>
      <c r="S177" s="1">
        <f t="shared" si="63"/>
        <v>14.60707835674274</v>
      </c>
      <c r="T177" s="1">
        <f t="shared" si="49"/>
        <v>-189.66061232813419</v>
      </c>
      <c r="U177" s="1">
        <f t="shared" si="50"/>
        <v>34.497516264108206</v>
      </c>
      <c r="V177" s="1">
        <f t="shared" si="59"/>
        <v>-5.4978048528513996</v>
      </c>
      <c r="W177" s="1">
        <f t="shared" si="60"/>
        <v>-1.6493414558554198</v>
      </c>
      <c r="X177" s="1">
        <f t="shared" si="51"/>
        <v>285.31017279226899</v>
      </c>
      <c r="Y177" s="1">
        <f t="shared" si="52"/>
        <v>-3.4072355874983251</v>
      </c>
      <c r="Z177" s="1">
        <f t="shared" si="61"/>
        <v>7.7274507069908891</v>
      </c>
      <c r="AA177" s="1">
        <f t="shared" si="62"/>
        <v>0.69547056362918003</v>
      </c>
      <c r="AB177" s="1"/>
      <c r="AC177" s="1"/>
    </row>
    <row r="178" spans="1:29" x14ac:dyDescent="0.3">
      <c r="A178" s="1">
        <v>20</v>
      </c>
      <c r="B178" s="1">
        <v>35</v>
      </c>
      <c r="C178" s="1">
        <v>8</v>
      </c>
      <c r="D178" s="1">
        <v>175</v>
      </c>
      <c r="E178" s="1">
        <f t="shared" si="53"/>
        <v>3.0543261909900767</v>
      </c>
      <c r="F178" s="1">
        <v>0.3</v>
      </c>
      <c r="G178" s="1">
        <v>0</v>
      </c>
      <c r="H178" s="1">
        <f t="shared" si="43"/>
        <v>0.17973428695083576</v>
      </c>
      <c r="I178" s="1">
        <f t="shared" si="44"/>
        <v>19.92389396183491</v>
      </c>
      <c r="J178" s="1">
        <f t="shared" si="45"/>
        <v>34.436192999251418</v>
      </c>
      <c r="K178" s="1">
        <f t="shared" si="54"/>
        <v>0.57857423328612489</v>
      </c>
      <c r="L178" s="1">
        <f t="shared" si="55"/>
        <v>0.17357226998583747</v>
      </c>
      <c r="M178" s="1">
        <f t="shared" si="56"/>
        <v>1.7431148549531639</v>
      </c>
      <c r="N178" s="1">
        <f t="shared" si="46"/>
        <v>-1.0860217576664455</v>
      </c>
      <c r="O178" s="1">
        <f t="shared" si="57"/>
        <v>6.8865308682020357E-2</v>
      </c>
      <c r="P178" s="1">
        <f t="shared" si="58"/>
        <v>6.1978777813818317E-3</v>
      </c>
      <c r="Q178" s="1">
        <f t="shared" si="47"/>
        <v>-19.92389396183491</v>
      </c>
      <c r="R178" s="1">
        <f t="shared" si="48"/>
        <v>-788.8898376792506</v>
      </c>
      <c r="S178" s="1">
        <f t="shared" si="63"/>
        <v>14.512299037416508</v>
      </c>
      <c r="T178" s="1">
        <f t="shared" si="49"/>
        <v>-184.68775572632251</v>
      </c>
      <c r="U178" s="1">
        <f t="shared" si="50"/>
        <v>34.436192999251418</v>
      </c>
      <c r="V178" s="1">
        <f t="shared" si="59"/>
        <v>-5.3631873805079815</v>
      </c>
      <c r="W178" s="1">
        <f t="shared" si="60"/>
        <v>-1.6089562141523943</v>
      </c>
      <c r="X178" s="1">
        <f t="shared" si="51"/>
        <v>284.54523991716081</v>
      </c>
      <c r="Y178" s="1">
        <f t="shared" si="52"/>
        <v>-3.6200725255548178</v>
      </c>
      <c r="Z178" s="1">
        <f t="shared" si="61"/>
        <v>7.6991702490848812</v>
      </c>
      <c r="AA178" s="1">
        <f t="shared" si="62"/>
        <v>0.69292532241763927</v>
      </c>
      <c r="AB178" s="1"/>
      <c r="AC178" s="1"/>
    </row>
    <row r="179" spans="1:29" x14ac:dyDescent="0.3">
      <c r="A179" s="1">
        <v>20</v>
      </c>
      <c r="B179" s="1">
        <v>35</v>
      </c>
      <c r="C179" s="1">
        <v>8</v>
      </c>
      <c r="D179" s="1">
        <v>176</v>
      </c>
      <c r="E179" s="1">
        <f t="shared" si="53"/>
        <v>3.0717794835100198</v>
      </c>
      <c r="F179" s="1">
        <v>0.3</v>
      </c>
      <c r="G179" s="1">
        <v>0</v>
      </c>
      <c r="H179" s="1">
        <f t="shared" si="43"/>
        <v>0.18984897581287646</v>
      </c>
      <c r="I179" s="1">
        <f t="shared" si="44"/>
        <v>19.951281005196485</v>
      </c>
      <c r="J179" s="1">
        <f t="shared" si="45"/>
        <v>34.37114611627657</v>
      </c>
      <c r="K179" s="1">
        <f t="shared" si="54"/>
        <v>0.58046597974073633</v>
      </c>
      <c r="L179" s="1">
        <f t="shared" si="55"/>
        <v>0.1741397939222209</v>
      </c>
      <c r="M179" s="1">
        <f t="shared" si="56"/>
        <v>1.3951294748825105</v>
      </c>
      <c r="N179" s="1">
        <f t="shared" si="46"/>
        <v>-1.1501707921269104</v>
      </c>
      <c r="O179" s="1">
        <f t="shared" si="57"/>
        <v>6.0014422667936787E-2</v>
      </c>
      <c r="P179" s="1">
        <f t="shared" si="58"/>
        <v>5.4012980401143109E-3</v>
      </c>
      <c r="Q179" s="1">
        <f t="shared" si="47"/>
        <v>-19.951281005196485</v>
      </c>
      <c r="R179" s="1">
        <f t="shared" si="48"/>
        <v>-783.32207159812015</v>
      </c>
      <c r="S179" s="1">
        <f t="shared" si="63"/>
        <v>14.419865111080092</v>
      </c>
      <c r="T179" s="1">
        <f t="shared" si="49"/>
        <v>-179.72782688186967</v>
      </c>
      <c r="U179" s="1">
        <f t="shared" si="50"/>
        <v>34.371146116276577</v>
      </c>
      <c r="V179" s="1">
        <f t="shared" si="59"/>
        <v>-5.2290321153055448</v>
      </c>
      <c r="W179" s="1">
        <f t="shared" si="60"/>
        <v>-1.5687096345916633</v>
      </c>
      <c r="X179" s="1">
        <f t="shared" si="51"/>
        <v>283.82892191829762</v>
      </c>
      <c r="Y179" s="1">
        <f t="shared" si="52"/>
        <v>-3.8339026404230343</v>
      </c>
      <c r="Z179" s="1">
        <f t="shared" si="61"/>
        <v>7.6744988657697473</v>
      </c>
      <c r="AA179" s="1">
        <f t="shared" si="62"/>
        <v>0.69070489791927725</v>
      </c>
      <c r="AB179" s="1"/>
      <c r="AC179" s="1"/>
    </row>
    <row r="180" spans="1:29" x14ac:dyDescent="0.3">
      <c r="A180" s="1">
        <v>20</v>
      </c>
      <c r="B180" s="1">
        <v>35</v>
      </c>
      <c r="C180" s="1">
        <v>8</v>
      </c>
      <c r="D180" s="1">
        <v>177</v>
      </c>
      <c r="E180" s="1">
        <f t="shared" si="53"/>
        <v>3.0892327760299634</v>
      </c>
      <c r="F180" s="1">
        <v>0.3</v>
      </c>
      <c r="G180" s="1">
        <v>0</v>
      </c>
      <c r="H180" s="1">
        <f t="shared" si="43"/>
        <v>0.19999575239867559</v>
      </c>
      <c r="I180" s="1">
        <f t="shared" si="44"/>
        <v>19.972590695091476</v>
      </c>
      <c r="J180" s="1">
        <f t="shared" si="45"/>
        <v>34.302359759517955</v>
      </c>
      <c r="K180" s="1">
        <f t="shared" si="54"/>
        <v>0.58225121639188793</v>
      </c>
      <c r="L180" s="1">
        <f t="shared" si="55"/>
        <v>0.17467536491756638</v>
      </c>
      <c r="M180" s="1">
        <f t="shared" si="56"/>
        <v>1.0467191248588761</v>
      </c>
      <c r="N180" s="1">
        <f t="shared" si="46"/>
        <v>-1.2145668742396112</v>
      </c>
      <c r="O180" s="1">
        <f t="shared" si="57"/>
        <v>5.1130656230947015E-2</v>
      </c>
      <c r="P180" s="1">
        <f t="shared" si="58"/>
        <v>4.6017590607852314E-3</v>
      </c>
      <c r="Q180" s="1">
        <f t="shared" si="47"/>
        <v>-19.972590695091476</v>
      </c>
      <c r="R180" s="1">
        <f t="shared" si="48"/>
        <v>-777.747505997742</v>
      </c>
      <c r="S180" s="1">
        <f t="shared" si="63"/>
        <v>14.329769064426479</v>
      </c>
      <c r="T180" s="1">
        <f t="shared" si="49"/>
        <v>-174.7799688952781</v>
      </c>
      <c r="U180" s="1">
        <f t="shared" si="50"/>
        <v>34.302359759517955</v>
      </c>
      <c r="V180" s="1">
        <f t="shared" si="59"/>
        <v>-5.095275372324247</v>
      </c>
      <c r="W180" s="1">
        <f t="shared" si="60"/>
        <v>-1.5285826116972741</v>
      </c>
      <c r="X180" s="1">
        <f t="shared" si="51"/>
        <v>283.16218145873722</v>
      </c>
      <c r="Y180" s="1">
        <f t="shared" si="52"/>
        <v>-4.0485562474653705</v>
      </c>
      <c r="Z180" s="1">
        <f t="shared" si="61"/>
        <v>7.6535163865719644</v>
      </c>
      <c r="AA180" s="1">
        <f t="shared" si="62"/>
        <v>0.68881647479147678</v>
      </c>
      <c r="AB180" s="1"/>
      <c r="AC180" s="1"/>
    </row>
    <row r="181" spans="1:29" x14ac:dyDescent="0.3">
      <c r="A181" s="1">
        <v>20</v>
      </c>
      <c r="B181" s="1">
        <v>35</v>
      </c>
      <c r="C181" s="1">
        <v>8</v>
      </c>
      <c r="D181" s="1">
        <v>178</v>
      </c>
      <c r="E181" s="1">
        <f t="shared" si="53"/>
        <v>3.1066860685499065</v>
      </c>
      <c r="F181" s="1">
        <v>0.3</v>
      </c>
      <c r="G181" s="1">
        <v>0</v>
      </c>
      <c r="H181" s="1">
        <f t="shared" si="43"/>
        <v>0.21017275761952159</v>
      </c>
      <c r="I181" s="1">
        <f t="shared" si="44"/>
        <v>19.987816540381914</v>
      </c>
      <c r="J181" s="1">
        <f t="shared" si="45"/>
        <v>34.229821048272591</v>
      </c>
      <c r="K181" s="1">
        <f t="shared" si="54"/>
        <v>0.58392991632045355</v>
      </c>
      <c r="L181" s="1">
        <f t="shared" si="55"/>
        <v>0.17517897489613607</v>
      </c>
      <c r="M181" s="1">
        <f t="shared" si="56"/>
        <v>0.69798993405002285</v>
      </c>
      <c r="N181" s="1">
        <f t="shared" si="46"/>
        <v>-1.279158638034384</v>
      </c>
      <c r="O181" s="1">
        <f t="shared" si="57"/>
        <v>4.2212576235216522E-2</v>
      </c>
      <c r="P181" s="1">
        <f t="shared" si="58"/>
        <v>3.7991318611694867E-3</v>
      </c>
      <c r="Q181" s="1">
        <f t="shared" si="47"/>
        <v>-19.987816540381914</v>
      </c>
      <c r="R181" s="1">
        <f t="shared" si="48"/>
        <v>-772.16783894480034</v>
      </c>
      <c r="S181" s="1">
        <f t="shared" si="63"/>
        <v>14.242004507890677</v>
      </c>
      <c r="T181" s="1">
        <f t="shared" si="49"/>
        <v>-169.84330811025808</v>
      </c>
      <c r="U181" s="1">
        <f t="shared" si="50"/>
        <v>34.229821048272591</v>
      </c>
      <c r="V181" s="1">
        <f t="shared" si="59"/>
        <v>-4.961852060831303</v>
      </c>
      <c r="W181" s="1">
        <f t="shared" si="60"/>
        <v>-1.4885556182493909</v>
      </c>
      <c r="X181" s="1">
        <f t="shared" si="51"/>
        <v>282.5459765913165</v>
      </c>
      <c r="Y181" s="1">
        <f t="shared" si="52"/>
        <v>-4.2638621267812802</v>
      </c>
      <c r="Z181" s="1">
        <f t="shared" si="61"/>
        <v>7.6363041203698394</v>
      </c>
      <c r="AA181" s="1">
        <f t="shared" si="62"/>
        <v>0.68726737083328548</v>
      </c>
      <c r="AB181" s="1"/>
      <c r="AC181" s="1"/>
    </row>
    <row r="182" spans="1:29" x14ac:dyDescent="0.3">
      <c r="A182" s="1">
        <v>20</v>
      </c>
      <c r="B182" s="1">
        <v>35</v>
      </c>
      <c r="C182" s="1">
        <v>8</v>
      </c>
      <c r="D182" s="1">
        <v>179</v>
      </c>
      <c r="E182" s="1">
        <f t="shared" si="53"/>
        <v>3.12413936106985</v>
      </c>
      <c r="F182" s="1">
        <v>0.3</v>
      </c>
      <c r="G182" s="1">
        <v>0</v>
      </c>
      <c r="H182" s="1">
        <f t="shared" si="43"/>
        <v>0.22037813135258869</v>
      </c>
      <c r="I182" s="1">
        <f t="shared" si="44"/>
        <v>19.996953903127825</v>
      </c>
      <c r="J182" s="1">
        <f t="shared" si="45"/>
        <v>34.153520103552282</v>
      </c>
      <c r="K182" s="1">
        <f t="shared" si="54"/>
        <v>0.58550198756959038</v>
      </c>
      <c r="L182" s="1">
        <f t="shared" si="55"/>
        <v>0.17565059627087712</v>
      </c>
      <c r="M182" s="1">
        <f t="shared" si="56"/>
        <v>0.34904812874566876</v>
      </c>
      <c r="N182" s="1">
        <f t="shared" si="46"/>
        <v>-1.3438942582256062</v>
      </c>
      <c r="O182" s="1">
        <f t="shared" si="57"/>
        <v>3.3258676838466714E-2</v>
      </c>
      <c r="P182" s="1">
        <f t="shared" si="58"/>
        <v>2.993280915462004E-3</v>
      </c>
      <c r="Q182" s="1">
        <f t="shared" si="47"/>
        <v>-19.996953903127825</v>
      </c>
      <c r="R182" s="1">
        <f t="shared" si="48"/>
        <v>-766.58477005993075</v>
      </c>
      <c r="S182" s="1">
        <f t="shared" si="63"/>
        <v>14.156566200424457</v>
      </c>
      <c r="T182" s="1">
        <f t="shared" si="49"/>
        <v>-164.91695416674497</v>
      </c>
      <c r="U182" s="1">
        <f t="shared" si="50"/>
        <v>34.153520103552282</v>
      </c>
      <c r="V182" s="1">
        <f t="shared" si="59"/>
        <v>-4.8286956561643581</v>
      </c>
      <c r="W182" s="1">
        <f t="shared" si="60"/>
        <v>-1.4486086968493075</v>
      </c>
      <c r="X182" s="1">
        <f t="shared" si="51"/>
        <v>281.98126388956643</v>
      </c>
      <c r="Y182" s="1">
        <f t="shared" si="52"/>
        <v>-4.4796475274186891</v>
      </c>
      <c r="Z182" s="1">
        <f t="shared" si="61"/>
        <v>7.6229451179087562</v>
      </c>
      <c r="AA182" s="1">
        <f t="shared" si="62"/>
        <v>0.68606506061178807</v>
      </c>
      <c r="AB182" s="1"/>
      <c r="AC182" s="1"/>
    </row>
    <row r="183" spans="1:29" x14ac:dyDescent="0.3">
      <c r="A183" s="1">
        <v>20</v>
      </c>
      <c r="B183" s="1">
        <v>35</v>
      </c>
      <c r="C183" s="1">
        <v>8</v>
      </c>
      <c r="D183" s="1">
        <v>180</v>
      </c>
      <c r="E183" s="1">
        <f t="shared" si="53"/>
        <v>3.1415926535897931</v>
      </c>
      <c r="F183" s="1">
        <v>0.3</v>
      </c>
      <c r="G183" s="1">
        <v>0</v>
      </c>
      <c r="H183" s="1">
        <f t="shared" si="43"/>
        <v>0.23061001128611336</v>
      </c>
      <c r="I183" s="1">
        <f t="shared" si="44"/>
        <v>20</v>
      </c>
      <c r="J183" s="1">
        <f t="shared" si="45"/>
        <v>34.073450074801642</v>
      </c>
      <c r="K183" s="1">
        <f t="shared" si="54"/>
        <v>0.58696727088374923</v>
      </c>
      <c r="L183" s="1">
        <f t="shared" si="55"/>
        <v>0.17609018126512477</v>
      </c>
      <c r="M183" s="1">
        <f t="shared" si="56"/>
        <v>2.45029690981724E-15</v>
      </c>
      <c r="N183" s="1">
        <f t="shared" si="46"/>
        <v>-1.4087214501209977</v>
      </c>
      <c r="O183" s="1">
        <f t="shared" si="57"/>
        <v>2.426738070837213E-2</v>
      </c>
      <c r="P183" s="1">
        <f t="shared" si="58"/>
        <v>2.1840642637534916E-3</v>
      </c>
      <c r="Q183" s="1">
        <f t="shared" si="47"/>
        <v>-20</v>
      </c>
      <c r="R183" s="1">
        <f t="shared" si="48"/>
        <v>-761</v>
      </c>
      <c r="S183" s="1">
        <f t="shared" si="63"/>
        <v>14.073450074801642</v>
      </c>
      <c r="T183" s="1">
        <f t="shared" si="49"/>
        <v>-160.00000000000003</v>
      </c>
      <c r="U183" s="1">
        <f t="shared" si="50"/>
        <v>34.073450074801642</v>
      </c>
      <c r="V183" s="1">
        <f t="shared" si="59"/>
        <v>-4.6957381670699947</v>
      </c>
      <c r="W183" s="1">
        <f t="shared" si="60"/>
        <v>-1.4087214501209984</v>
      </c>
      <c r="X183" s="1">
        <f t="shared" si="51"/>
        <v>281.46900149603283</v>
      </c>
      <c r="Y183" s="1">
        <f t="shared" si="52"/>
        <v>-4.695738167069992</v>
      </c>
      <c r="Z183" s="1">
        <f t="shared" si="61"/>
        <v>7.6135244301017604</v>
      </c>
      <c r="AA183" s="1">
        <f t="shared" si="62"/>
        <v>0.68521719870915843</v>
      </c>
      <c r="AB183" s="1"/>
      <c r="AC183" s="1"/>
    </row>
    <row r="184" spans="1:29" x14ac:dyDescent="0.3">
      <c r="A184" s="1">
        <v>20</v>
      </c>
      <c r="B184" s="1">
        <v>35</v>
      </c>
      <c r="C184" s="1">
        <v>8</v>
      </c>
      <c r="D184" s="1">
        <v>181</v>
      </c>
      <c r="E184" s="1">
        <f t="shared" si="53"/>
        <v>3.1590459461097367</v>
      </c>
      <c r="F184" s="1">
        <v>0.3</v>
      </c>
      <c r="G184" s="1">
        <v>0</v>
      </c>
      <c r="H184" s="1">
        <f t="shared" si="43"/>
        <v>0.24086653172490685</v>
      </c>
      <c r="I184" s="1">
        <f t="shared" si="44"/>
        <v>19.996953903127825</v>
      </c>
      <c r="J184" s="1">
        <f t="shared" si="45"/>
        <v>33.989607166660349</v>
      </c>
      <c r="K184" s="1">
        <f t="shared" si="54"/>
        <v>0.5883255374231684</v>
      </c>
      <c r="L184" s="1">
        <f t="shared" si="55"/>
        <v>0.17649766122695051</v>
      </c>
      <c r="M184" s="1">
        <f t="shared" si="56"/>
        <v>-0.3490481287456727</v>
      </c>
      <c r="N184" s="1">
        <f t="shared" si="46"/>
        <v>-1.4735874681948591</v>
      </c>
      <c r="O184" s="1">
        <f t="shared" si="57"/>
        <v>1.5237040189393874E-2</v>
      </c>
      <c r="P184" s="1">
        <f t="shared" si="58"/>
        <v>1.3713336170454486E-3</v>
      </c>
      <c r="Q184" s="1">
        <f t="shared" si="47"/>
        <v>-19.996953903127825</v>
      </c>
      <c r="R184" s="1">
        <f t="shared" si="48"/>
        <v>-755.41522994006925</v>
      </c>
      <c r="S184" s="1">
        <f t="shared" si="63"/>
        <v>13.992653263532517</v>
      </c>
      <c r="T184" s="1">
        <f t="shared" si="49"/>
        <v>-155.09152178719955</v>
      </c>
      <c r="U184" s="1">
        <f t="shared" si="50"/>
        <v>33.989607166660342</v>
      </c>
      <c r="V184" s="1">
        <f t="shared" si="59"/>
        <v>-4.5629100985705247</v>
      </c>
      <c r="W184" s="1">
        <f t="shared" si="60"/>
        <v>-1.3688730295711573</v>
      </c>
      <c r="X184" s="1">
        <f t="shared" si="51"/>
        <v>281.01015209173545</v>
      </c>
      <c r="Y184" s="1">
        <f t="shared" si="52"/>
        <v>-4.9119582273161972</v>
      </c>
      <c r="Z184" s="1">
        <f t="shared" si="61"/>
        <v>7.6081293621483868</v>
      </c>
      <c r="AA184" s="1">
        <f t="shared" si="62"/>
        <v>0.68473164259335473</v>
      </c>
      <c r="AB184" s="1"/>
      <c r="AC184" s="1"/>
    </row>
    <row r="185" spans="1:29" x14ac:dyDescent="0.3">
      <c r="A185" s="1">
        <v>20</v>
      </c>
      <c r="B185" s="1">
        <v>35</v>
      </c>
      <c r="C185" s="1">
        <v>8</v>
      </c>
      <c r="D185" s="1">
        <v>182</v>
      </c>
      <c r="E185" s="1">
        <f t="shared" si="53"/>
        <v>3.1764992386296798</v>
      </c>
      <c r="F185" s="1">
        <v>0.3</v>
      </c>
      <c r="G185" s="1">
        <v>0</v>
      </c>
      <c r="H185" s="1">
        <f t="shared" si="43"/>
        <v>0.25114582235572191</v>
      </c>
      <c r="I185" s="1">
        <f t="shared" si="44"/>
        <v>19.987816540381914</v>
      </c>
      <c r="J185" s="1">
        <f t="shared" si="45"/>
        <v>33.90199066584681</v>
      </c>
      <c r="K185" s="1">
        <f t="shared" si="54"/>
        <v>0.5895764864485622</v>
      </c>
      <c r="L185" s="1">
        <f t="shared" si="55"/>
        <v>0.17687294593456865</v>
      </c>
      <c r="M185" s="1">
        <f t="shared" si="56"/>
        <v>-0.69798993405001797</v>
      </c>
      <c r="N185" s="1">
        <f t="shared" si="46"/>
        <v>-1.5384391033446512</v>
      </c>
      <c r="O185" s="1">
        <f t="shared" si="57"/>
        <v>6.1659384304410302E-3</v>
      </c>
      <c r="P185" s="1">
        <f t="shared" si="58"/>
        <v>5.549344587396927E-4</v>
      </c>
      <c r="Q185" s="1">
        <f t="shared" si="47"/>
        <v>-19.987816540381914</v>
      </c>
      <c r="R185" s="1">
        <f t="shared" si="48"/>
        <v>-749.83216105519966</v>
      </c>
      <c r="S185" s="1">
        <f t="shared" si="63"/>
        <v>13.914174125464896</v>
      </c>
      <c r="T185" s="1">
        <f t="shared" si="49"/>
        <v>-150.19057884286161</v>
      </c>
      <c r="U185" s="1">
        <f t="shared" si="50"/>
        <v>33.90199066584681</v>
      </c>
      <c r="V185" s="1">
        <f t="shared" si="59"/>
        <v>-4.4301404104321529</v>
      </c>
      <c r="W185" s="1">
        <f t="shared" si="60"/>
        <v>-1.3290421231296459</v>
      </c>
      <c r="X185" s="1">
        <f t="shared" si="51"/>
        <v>280.60568579021162</v>
      </c>
      <c r="Y185" s="1">
        <f t="shared" si="52"/>
        <v>-5.1281303444821713</v>
      </c>
      <c r="Z185" s="1">
        <f t="shared" si="61"/>
        <v>7.606849723457568</v>
      </c>
      <c r="AA185" s="1">
        <f t="shared" si="62"/>
        <v>0.68461647511118107</v>
      </c>
      <c r="AB185" s="1"/>
      <c r="AC185" s="1"/>
    </row>
    <row r="186" spans="1:29" x14ac:dyDescent="0.3">
      <c r="A186" s="1">
        <v>20</v>
      </c>
      <c r="B186" s="1">
        <v>35</v>
      </c>
      <c r="C186" s="1">
        <v>8</v>
      </c>
      <c r="D186" s="1">
        <v>183</v>
      </c>
      <c r="E186" s="1">
        <f t="shared" si="53"/>
        <v>3.1939525311496229</v>
      </c>
      <c r="F186" s="1">
        <v>0.3</v>
      </c>
      <c r="G186" s="1">
        <v>0</v>
      </c>
      <c r="H186" s="1">
        <f t="shared" si="43"/>
        <v>0.2614460069719165</v>
      </c>
      <c r="I186" s="1">
        <f t="shared" si="44"/>
        <v>19.972590695091476</v>
      </c>
      <c r="J186" s="1">
        <f t="shared" si="45"/>
        <v>33.810602968239309</v>
      </c>
      <c r="K186" s="1">
        <f t="shared" si="54"/>
        <v>0.59071974297095919</v>
      </c>
      <c r="L186" s="1">
        <f t="shared" si="55"/>
        <v>0.17721592289128776</v>
      </c>
      <c r="M186" s="1">
        <f t="shared" si="56"/>
        <v>-1.0467191248588712</v>
      </c>
      <c r="N186" s="1">
        <f t="shared" si="46"/>
        <v>-1.603222678850128</v>
      </c>
      <c r="O186" s="1">
        <f t="shared" si="57"/>
        <v>-2.947709515175821E-3</v>
      </c>
      <c r="P186" s="1">
        <f t="shared" si="58"/>
        <v>-2.652938563658239E-4</v>
      </c>
      <c r="Q186" s="1">
        <f t="shared" si="47"/>
        <v>-19.972590695091476</v>
      </c>
      <c r="R186" s="1">
        <f t="shared" si="48"/>
        <v>-744.25249400225812</v>
      </c>
      <c r="S186" s="1">
        <f t="shared" si="63"/>
        <v>13.838012273147832</v>
      </c>
      <c r="T186" s="1">
        <f t="shared" si="49"/>
        <v>-145.2962134643962</v>
      </c>
      <c r="U186" s="1">
        <f t="shared" si="50"/>
        <v>33.810602968239309</v>
      </c>
      <c r="V186" s="1">
        <f t="shared" si="59"/>
        <v>-4.2973564713082233</v>
      </c>
      <c r="W186" s="1">
        <f t="shared" si="60"/>
        <v>-1.2892069413924669</v>
      </c>
      <c r="X186" s="1">
        <f t="shared" si="51"/>
        <v>280.25658295925064</v>
      </c>
      <c r="Y186" s="1">
        <f t="shared" si="52"/>
        <v>-5.3440755961670945</v>
      </c>
      <c r="Z186" s="1">
        <f t="shared" si="61"/>
        <v>7.6097780733042066</v>
      </c>
      <c r="AA186" s="1">
        <f t="shared" si="62"/>
        <v>0.68488002659737857</v>
      </c>
      <c r="AB186" s="1"/>
      <c r="AC186" s="1"/>
    </row>
    <row r="187" spans="1:29" x14ac:dyDescent="0.3">
      <c r="A187" s="1">
        <v>20</v>
      </c>
      <c r="B187" s="1">
        <v>35</v>
      </c>
      <c r="C187" s="1">
        <v>8</v>
      </c>
      <c r="D187" s="1">
        <v>184</v>
      </c>
      <c r="E187" s="1">
        <f t="shared" si="53"/>
        <v>3.2114058236695664</v>
      </c>
      <c r="F187" s="1">
        <v>0.3</v>
      </c>
      <c r="G187" s="1">
        <v>0</v>
      </c>
      <c r="H187" s="1">
        <f t="shared" si="43"/>
        <v>0.27176520215675748</v>
      </c>
      <c r="I187" s="1">
        <f t="shared" si="44"/>
        <v>19.951281005196485</v>
      </c>
      <c r="J187" s="1">
        <f t="shared" si="45"/>
        <v>33.715449606229399</v>
      </c>
      <c r="K187" s="1">
        <f t="shared" si="54"/>
        <v>0.59175485536192307</v>
      </c>
      <c r="L187" s="1">
        <f t="shared" si="55"/>
        <v>0.17752645660857691</v>
      </c>
      <c r="M187" s="1">
        <f t="shared" si="56"/>
        <v>-1.3951294748825056</v>
      </c>
      <c r="N187" s="1">
        <f t="shared" si="46"/>
        <v>-1.6678840450546912</v>
      </c>
      <c r="O187" s="1">
        <f t="shared" si="57"/>
        <v>-1.2105755604851724E-2</v>
      </c>
      <c r="P187" s="1">
        <f t="shared" si="58"/>
        <v>-1.0895180044366551E-3</v>
      </c>
      <c r="Q187" s="1">
        <f t="shared" si="47"/>
        <v>-19.951281005196485</v>
      </c>
      <c r="R187" s="1">
        <f t="shared" si="48"/>
        <v>-738.67792840187985</v>
      </c>
      <c r="S187" s="1">
        <f t="shared" si="63"/>
        <v>13.764168601032914</v>
      </c>
      <c r="T187" s="1">
        <f t="shared" si="49"/>
        <v>-140.40745072901854</v>
      </c>
      <c r="U187" s="1">
        <f t="shared" si="50"/>
        <v>33.715449606229399</v>
      </c>
      <c r="V187" s="1">
        <f t="shared" si="59"/>
        <v>-4.1644840086331314</v>
      </c>
      <c r="W187" s="1">
        <f t="shared" si="60"/>
        <v>-1.2493452025899394</v>
      </c>
      <c r="X187" s="1">
        <f t="shared" si="51"/>
        <v>279.96383697304896</v>
      </c>
      <c r="Y187" s="1">
        <f t="shared" si="52"/>
        <v>-5.559613483515637</v>
      </c>
      <c r="Z187" s="1">
        <f t="shared" si="61"/>
        <v>7.6170099620833041</v>
      </c>
      <c r="AA187" s="1">
        <f t="shared" si="62"/>
        <v>0.68553089658749733</v>
      </c>
      <c r="AB187" s="1"/>
      <c r="AC187" s="1"/>
    </row>
    <row r="188" spans="1:29" x14ac:dyDescent="0.3">
      <c r="A188" s="1">
        <v>20</v>
      </c>
      <c r="B188" s="1">
        <v>35</v>
      </c>
      <c r="C188" s="1">
        <v>8</v>
      </c>
      <c r="D188" s="1">
        <v>185</v>
      </c>
      <c r="E188" s="1">
        <f t="shared" si="53"/>
        <v>3.2288591161895095</v>
      </c>
      <c r="F188" s="1">
        <v>0.3</v>
      </c>
      <c r="G188" s="1">
        <v>0</v>
      </c>
      <c r="H188" s="1">
        <f t="shared" si="43"/>
        <v>0.28210151592463661</v>
      </c>
      <c r="I188" s="1">
        <f t="shared" si="44"/>
        <v>19.92389396183491</v>
      </c>
      <c r="J188" s="1">
        <f t="shared" si="45"/>
        <v>33.616539276421527</v>
      </c>
      <c r="K188" s="1">
        <f t="shared" si="54"/>
        <v>0.59268129291968585</v>
      </c>
      <c r="L188" s="1">
        <f t="shared" si="55"/>
        <v>0.17780438787590575</v>
      </c>
      <c r="M188" s="1">
        <f t="shared" si="56"/>
        <v>-1.7431148549531588</v>
      </c>
      <c r="N188" s="1">
        <f t="shared" si="46"/>
        <v>-1.7323685727895906</v>
      </c>
      <c r="O188" s="1">
        <f t="shared" si="57"/>
        <v>-2.131011772295233E-2</v>
      </c>
      <c r="P188" s="1">
        <f t="shared" si="58"/>
        <v>-1.9179105950657097E-3</v>
      </c>
      <c r="Q188" s="1">
        <f t="shared" si="47"/>
        <v>-19.92389396183491</v>
      </c>
      <c r="R188" s="1">
        <f t="shared" si="48"/>
        <v>-733.11016232074951</v>
      </c>
      <c r="S188" s="1">
        <f t="shared" si="63"/>
        <v>13.692645314586617</v>
      </c>
      <c r="T188" s="1">
        <f t="shared" si="49"/>
        <v>-135.52329824321859</v>
      </c>
      <c r="U188" s="1">
        <f t="shared" si="50"/>
        <v>33.616539276421527</v>
      </c>
      <c r="V188" s="1">
        <f t="shared" si="59"/>
        <v>-4.0314470543454766</v>
      </c>
      <c r="W188" s="1">
        <f t="shared" si="60"/>
        <v>-1.2094341163036428</v>
      </c>
      <c r="X188" s="1">
        <f t="shared" si="51"/>
        <v>279.72845689707788</v>
      </c>
      <c r="Y188" s="1">
        <f t="shared" si="52"/>
        <v>-5.7745619092986349</v>
      </c>
      <c r="Z188" s="1">
        <f t="shared" si="61"/>
        <v>7.6286441679489627</v>
      </c>
      <c r="AA188" s="1">
        <f t="shared" si="62"/>
        <v>0.68657797511540664</v>
      </c>
      <c r="AB188" s="1"/>
      <c r="AC188" s="1"/>
    </row>
    <row r="189" spans="1:29" x14ac:dyDescent="0.3">
      <c r="A189" s="1">
        <v>20</v>
      </c>
      <c r="B189" s="1">
        <v>35</v>
      </c>
      <c r="C189" s="1">
        <v>8</v>
      </c>
      <c r="D189" s="1">
        <v>186</v>
      </c>
      <c r="E189" s="1">
        <f t="shared" si="53"/>
        <v>3.246312408709453</v>
      </c>
      <c r="F189" s="1">
        <v>0.3</v>
      </c>
      <c r="G189" s="1">
        <v>0</v>
      </c>
      <c r="H189" s="1">
        <f t="shared" si="43"/>
        <v>0.29245304631939523</v>
      </c>
      <c r="I189" s="1">
        <f t="shared" si="44"/>
        <v>19.890437907365467</v>
      </c>
      <c r="J189" s="1">
        <f t="shared" si="45"/>
        <v>33.513883867751169</v>
      </c>
      <c r="K189" s="1">
        <f t="shared" si="54"/>
        <v>0.59349844338707336</v>
      </c>
      <c r="L189" s="1">
        <f t="shared" si="55"/>
        <v>0.178049533016122</v>
      </c>
      <c r="M189" s="1">
        <f t="shared" si="56"/>
        <v>-2.0905692653530701</v>
      </c>
      <c r="N189" s="1">
        <f t="shared" si="46"/>
        <v>-1.7966211455629468</v>
      </c>
      <c r="O189" s="1">
        <f t="shared" si="57"/>
        <v>-3.056277858296139E-2</v>
      </c>
      <c r="P189" s="1">
        <f t="shared" si="58"/>
        <v>-2.7506500724665249E-3</v>
      </c>
      <c r="Q189" s="1">
        <f t="shared" si="47"/>
        <v>-19.890437907365467</v>
      </c>
      <c r="R189" s="1">
        <f t="shared" si="48"/>
        <v>-727.55089175435091</v>
      </c>
      <c r="S189" s="1">
        <f t="shared" si="63"/>
        <v>13.623445960385702</v>
      </c>
      <c r="T189" s="1">
        <f t="shared" si="49"/>
        <v>-130.64274584594295</v>
      </c>
      <c r="U189" s="1">
        <f t="shared" si="50"/>
        <v>33.513883867751169</v>
      </c>
      <c r="V189" s="1">
        <f t="shared" si="59"/>
        <v>-3.8981678865234213</v>
      </c>
      <c r="W189" s="1">
        <f t="shared" si="60"/>
        <v>-1.1694503659570263</v>
      </c>
      <c r="X189" s="1">
        <f t="shared" si="51"/>
        <v>279.55147010747305</v>
      </c>
      <c r="Y189" s="1">
        <f t="shared" si="52"/>
        <v>-5.9887371518764914</v>
      </c>
      <c r="Z189" s="1">
        <f t="shared" si="61"/>
        <v>7.6447829285382749</v>
      </c>
      <c r="AA189" s="1">
        <f t="shared" si="62"/>
        <v>0.68803046356844466</v>
      </c>
      <c r="AB189" s="1"/>
      <c r="AC189" s="1"/>
    </row>
    <row r="190" spans="1:29" x14ac:dyDescent="0.3">
      <c r="A190" s="1">
        <v>20</v>
      </c>
      <c r="B190" s="1">
        <v>35</v>
      </c>
      <c r="C190" s="1">
        <v>8</v>
      </c>
      <c r="D190" s="1">
        <v>187</v>
      </c>
      <c r="E190" s="1">
        <f t="shared" si="53"/>
        <v>3.2637657012293961</v>
      </c>
      <c r="F190" s="1">
        <v>0.3</v>
      </c>
      <c r="G190" s="1">
        <v>0</v>
      </c>
      <c r="H190" s="1">
        <f t="shared" si="43"/>
        <v>0.30281787996887638</v>
      </c>
      <c r="I190" s="1">
        <f t="shared" si="44"/>
        <v>19.850923032826444</v>
      </c>
      <c r="J190" s="1">
        <f t="shared" si="45"/>
        <v>33.407498490092792</v>
      </c>
      <c r="K190" s="1">
        <f t="shared" si="54"/>
        <v>0.59420561041747444</v>
      </c>
      <c r="L190" s="1">
        <f t="shared" si="55"/>
        <v>0.17826168312524232</v>
      </c>
      <c r="M190" s="1">
        <f t="shared" si="56"/>
        <v>-2.437386868102946</v>
      </c>
      <c r="N190" s="1">
        <f t="shared" si="46"/>
        <v>-1.8605861505373327</v>
      </c>
      <c r="O190" s="1">
        <f t="shared" si="57"/>
        <v>-3.9865784598735216E-2</v>
      </c>
      <c r="P190" s="1">
        <f t="shared" si="58"/>
        <v>-3.5879206138861694E-3</v>
      </c>
      <c r="Q190" s="1">
        <f t="shared" si="47"/>
        <v>-19.850923032826444</v>
      </c>
      <c r="R190" s="1">
        <f t="shared" si="48"/>
        <v>-722.00181011035284</v>
      </c>
      <c r="S190" s="1">
        <f t="shared" si="63"/>
        <v>13.556575457266348</v>
      </c>
      <c r="T190" s="1">
        <f t="shared" si="49"/>
        <v>-125.76476526662384</v>
      </c>
      <c r="U190" s="1">
        <f t="shared" si="50"/>
        <v>33.407498490092792</v>
      </c>
      <c r="V190" s="1">
        <f t="shared" si="59"/>
        <v>-3.7645669670214965</v>
      </c>
      <c r="W190" s="1">
        <f t="shared" si="60"/>
        <v>-1.129370090106449</v>
      </c>
      <c r="X190" s="1">
        <f t="shared" si="51"/>
        <v>279.43392484620944</v>
      </c>
      <c r="Y190" s="1">
        <f t="shared" si="52"/>
        <v>-6.2019538351244421</v>
      </c>
      <c r="Z190" s="1">
        <f t="shared" si="61"/>
        <v>7.6655321673800767</v>
      </c>
      <c r="AA190" s="1">
        <f t="shared" si="62"/>
        <v>0.68989789506420685</v>
      </c>
      <c r="AB190" s="1"/>
      <c r="AC190" s="1"/>
    </row>
    <row r="191" spans="1:29" x14ac:dyDescent="0.3">
      <c r="A191" s="1">
        <v>20</v>
      </c>
      <c r="B191" s="1">
        <v>35</v>
      </c>
      <c r="C191" s="1">
        <v>8</v>
      </c>
      <c r="D191" s="1">
        <v>188</v>
      </c>
      <c r="E191" s="1">
        <f t="shared" si="53"/>
        <v>3.2812189937493397</v>
      </c>
      <c r="F191" s="1">
        <v>0.3</v>
      </c>
      <c r="G191" s="1">
        <v>0</v>
      </c>
      <c r="H191" s="1">
        <f t="shared" si="43"/>
        <v>0.3131940905947756</v>
      </c>
      <c r="I191" s="1">
        <f t="shared" si="44"/>
        <v>19.805361374831406</v>
      </c>
      <c r="J191" s="1">
        <f t="shared" si="45"/>
        <v>33.297401503427302</v>
      </c>
      <c r="K191" s="1">
        <f t="shared" si="54"/>
        <v>0.59480201098553709</v>
      </c>
      <c r="L191" s="1">
        <f t="shared" si="55"/>
        <v>0.17844060329566111</v>
      </c>
      <c r="M191" s="1">
        <f t="shared" si="56"/>
        <v>-2.7834620192013104</v>
      </c>
      <c r="N191" s="1">
        <f t="shared" si="46"/>
        <v>-1.9242074683221293</v>
      </c>
      <c r="O191" s="1">
        <f t="shared" si="57"/>
        <v>-4.9221244706474251E-2</v>
      </c>
      <c r="P191" s="1">
        <f t="shared" si="58"/>
        <v>-4.4299120235826821E-3</v>
      </c>
      <c r="Q191" s="1">
        <f t="shared" si="47"/>
        <v>-19.805361374831406</v>
      </c>
      <c r="R191" s="1">
        <f t="shared" si="48"/>
        <v>-716.46460769277905</v>
      </c>
      <c r="S191" s="1">
        <f t="shared" si="63"/>
        <v>13.492040128595896</v>
      </c>
      <c r="T191" s="1">
        <f t="shared" si="49"/>
        <v>-120.8883097391646</v>
      </c>
      <c r="U191" s="1">
        <f t="shared" si="50"/>
        <v>33.297401503427302</v>
      </c>
      <c r="V191" s="1">
        <f t="shared" si="59"/>
        <v>-3.6305628752057895</v>
      </c>
      <c r="W191" s="1">
        <f t="shared" si="60"/>
        <v>-1.0891688625617368</v>
      </c>
      <c r="X191" s="1">
        <f t="shared" si="51"/>
        <v>279.37689271272131</v>
      </c>
      <c r="Y191" s="1">
        <f t="shared" si="52"/>
        <v>-6.4140248944070999</v>
      </c>
      <c r="Z191" s="1">
        <f t="shared" si="61"/>
        <v>7.6910017144755809</v>
      </c>
      <c r="AA191" s="1">
        <f t="shared" si="62"/>
        <v>0.69219015430280229</v>
      </c>
      <c r="AB191" s="1"/>
      <c r="AC191" s="1"/>
    </row>
    <row r="192" spans="1:29" x14ac:dyDescent="0.3">
      <c r="A192" s="1">
        <v>20</v>
      </c>
      <c r="B192" s="1">
        <v>35</v>
      </c>
      <c r="C192" s="1">
        <v>8</v>
      </c>
      <c r="D192" s="1">
        <v>189</v>
      </c>
      <c r="E192" s="1">
        <f t="shared" si="53"/>
        <v>3.2986722862692828</v>
      </c>
      <c r="F192" s="1">
        <v>0.3</v>
      </c>
      <c r="G192" s="1">
        <v>0</v>
      </c>
      <c r="H192" s="1">
        <f t="shared" si="43"/>
        <v>0.32357973747679336</v>
      </c>
      <c r="I192" s="1">
        <f t="shared" si="44"/>
        <v>19.753766811902757</v>
      </c>
      <c r="J192" s="1">
        <f t="shared" si="45"/>
        <v>33.183614547637163</v>
      </c>
      <c r="K192" s="1">
        <f t="shared" si="54"/>
        <v>0.59528677273975039</v>
      </c>
      <c r="L192" s="1">
        <f t="shared" si="55"/>
        <v>0.17858603182192512</v>
      </c>
      <c r="M192" s="1">
        <f t="shared" si="56"/>
        <v>-3.1286893008046146</v>
      </c>
      <c r="N192" s="1">
        <f t="shared" si="46"/>
        <v>-1.9874284616098106</v>
      </c>
      <c r="O192" s="1">
        <f t="shared" si="57"/>
        <v>-5.8631329117229042E-2</v>
      </c>
      <c r="P192" s="1">
        <f t="shared" si="58"/>
        <v>-5.2768196205506138E-3</v>
      </c>
      <c r="Q192" s="1">
        <f t="shared" si="47"/>
        <v>-19.753766811902757</v>
      </c>
      <c r="R192" s="1">
        <f t="shared" si="48"/>
        <v>-710.94097118712614</v>
      </c>
      <c r="S192" s="1">
        <f t="shared" si="63"/>
        <v>13.429847735734413</v>
      </c>
      <c r="T192" s="1">
        <f t="shared" si="49"/>
        <v>-116.0123135729947</v>
      </c>
      <c r="U192" s="1">
        <f t="shared" si="50"/>
        <v>33.18361454763717</v>
      </c>
      <c r="V192" s="1">
        <f t="shared" si="59"/>
        <v>-3.4960722378947513</v>
      </c>
      <c r="W192" s="1">
        <f t="shared" si="60"/>
        <v>-1.0488216713684253</v>
      </c>
      <c r="X192" s="1">
        <f t="shared" si="51"/>
        <v>279.38147109195336</v>
      </c>
      <c r="Y192" s="1">
        <f t="shared" si="52"/>
        <v>-6.6247615386993655</v>
      </c>
      <c r="Z192" s="1">
        <f t="shared" si="61"/>
        <v>7.7213055204101542</v>
      </c>
      <c r="AA192" s="1">
        <f t="shared" si="62"/>
        <v>0.69491749683691384</v>
      </c>
      <c r="AB192" s="1"/>
      <c r="AC192" s="1"/>
    </row>
    <row r="193" spans="1:29" x14ac:dyDescent="0.3">
      <c r="A193" s="1">
        <v>20</v>
      </c>
      <c r="B193" s="1">
        <v>35</v>
      </c>
      <c r="C193" s="1">
        <v>8</v>
      </c>
      <c r="D193" s="1">
        <v>190</v>
      </c>
      <c r="E193" s="1">
        <f t="shared" si="53"/>
        <v>3.3161255787892263</v>
      </c>
      <c r="F193" s="1">
        <v>0.3</v>
      </c>
      <c r="G193" s="1">
        <v>0</v>
      </c>
      <c r="H193" s="1">
        <f t="shared" si="43"/>
        <v>0.33397286387005981</v>
      </c>
      <c r="I193" s="1">
        <f t="shared" si="44"/>
        <v>19.696155060244159</v>
      </c>
      <c r="J193" s="1">
        <f t="shared" si="45"/>
        <v>33.066162572995431</v>
      </c>
      <c r="K193" s="1">
        <f t="shared" si="54"/>
        <v>0.59565893129460601</v>
      </c>
      <c r="L193" s="1">
        <f t="shared" si="55"/>
        <v>0.1786976793883818</v>
      </c>
      <c r="M193" s="1">
        <f t="shared" si="56"/>
        <v>-3.4729635533386096</v>
      </c>
      <c r="N193" s="1">
        <f t="shared" si="46"/>
        <v>-2.0501919626890923</v>
      </c>
      <c r="O193" s="1">
        <f t="shared" si="57"/>
        <v>-6.8098267977832971E-2</v>
      </c>
      <c r="P193" s="1">
        <f t="shared" si="58"/>
        <v>-6.1288441180049674E-3</v>
      </c>
      <c r="Q193" s="1">
        <f t="shared" si="47"/>
        <v>-19.696155060244159</v>
      </c>
      <c r="R193" s="1">
        <f t="shared" si="48"/>
        <v>-705.43258314658226</v>
      </c>
      <c r="S193" s="1">
        <f t="shared" si="63"/>
        <v>13.370007512751272</v>
      </c>
      <c r="T193" s="1">
        <f t="shared" si="49"/>
        <v>-111.13569168230472</v>
      </c>
      <c r="U193" s="1">
        <f t="shared" si="50"/>
        <v>33.066162572995431</v>
      </c>
      <c r="V193" s="1">
        <f t="shared" si="59"/>
        <v>-3.3610096556250331</v>
      </c>
      <c r="W193" s="1">
        <f t="shared" si="60"/>
        <v>-1.0083028966875098</v>
      </c>
      <c r="X193" s="1">
        <f t="shared" si="51"/>
        <v>279.44878551808239</v>
      </c>
      <c r="Y193" s="1">
        <f t="shared" si="52"/>
        <v>-6.8339732089636431</v>
      </c>
      <c r="Z193" s="1">
        <f t="shared" si="61"/>
        <v>7.7565618632122542</v>
      </c>
      <c r="AA193" s="1">
        <f t="shared" si="62"/>
        <v>0.69809056768910283</v>
      </c>
      <c r="AB193" s="1"/>
      <c r="AC193" s="1"/>
    </row>
    <row r="194" spans="1:29" x14ac:dyDescent="0.3">
      <c r="A194" s="1">
        <v>20</v>
      </c>
      <c r="B194" s="1">
        <v>35</v>
      </c>
      <c r="C194" s="1">
        <v>8</v>
      </c>
      <c r="D194" s="1">
        <v>191</v>
      </c>
      <c r="E194" s="1">
        <f t="shared" si="53"/>
        <v>3.3335788713091694</v>
      </c>
      <c r="F194" s="1">
        <v>0.3</v>
      </c>
      <c r="G194" s="1">
        <v>0</v>
      </c>
      <c r="H194" s="1">
        <f t="shared" si="43"/>
        <v>0.34437149537475586</v>
      </c>
      <c r="I194" s="1">
        <f t="shared" si="44"/>
        <v>19.632543668953279</v>
      </c>
      <c r="J194" s="1">
        <f t="shared" si="45"/>
        <v>32.945073871413051</v>
      </c>
      <c r="K194" s="1">
        <f t="shared" si="54"/>
        <v>0.59591742746064202</v>
      </c>
      <c r="L194" s="1">
        <f t="shared" si="55"/>
        <v>0.17877522823819261</v>
      </c>
      <c r="M194" s="1">
        <f t="shared" si="56"/>
        <v>-3.8161799075308944</v>
      </c>
      <c r="N194" s="1">
        <f t="shared" si="46"/>
        <v>-2.1124402598723817</v>
      </c>
      <c r="O194" s="1">
        <f t="shared" si="57"/>
        <v>-7.7624349916012719E-2</v>
      </c>
      <c r="P194" s="1">
        <f t="shared" si="58"/>
        <v>-6.9861914924411444E-3</v>
      </c>
      <c r="Q194" s="1">
        <f t="shared" si="47"/>
        <v>-19.632543668953279</v>
      </c>
      <c r="R194" s="1">
        <f t="shared" si="48"/>
        <v>-699.94112147950568</v>
      </c>
      <c r="S194" s="1">
        <f t="shared" si="63"/>
        <v>13.312530202459772</v>
      </c>
      <c r="T194" s="1">
        <f t="shared" si="49"/>
        <v>-106.25733907460105</v>
      </c>
      <c r="U194" s="1">
        <f t="shared" si="50"/>
        <v>32.945073871413051</v>
      </c>
      <c r="V194" s="1">
        <f t="shared" si="59"/>
        <v>-3.2252876253770424</v>
      </c>
      <c r="W194" s="1">
        <f t="shared" si="60"/>
        <v>-0.96758628761311272</v>
      </c>
      <c r="X194" s="1">
        <f t="shared" si="51"/>
        <v>279.57999197232618</v>
      </c>
      <c r="Y194" s="1">
        <f t="shared" si="52"/>
        <v>-7.0414675329079373</v>
      </c>
      <c r="Z194" s="1">
        <f t="shared" si="61"/>
        <v>7.796893547014732</v>
      </c>
      <c r="AA194" s="1">
        <f t="shared" si="62"/>
        <v>0.70172041923132589</v>
      </c>
      <c r="AB194" s="1"/>
      <c r="AC194" s="1"/>
    </row>
    <row r="195" spans="1:29" x14ac:dyDescent="0.3">
      <c r="A195" s="1">
        <v>20</v>
      </c>
      <c r="B195" s="1">
        <v>35</v>
      </c>
      <c r="C195" s="1">
        <v>8</v>
      </c>
      <c r="D195" s="1">
        <v>192</v>
      </c>
      <c r="E195" s="1">
        <f t="shared" si="53"/>
        <v>3.351032163829113</v>
      </c>
      <c r="F195" s="1">
        <v>0.3</v>
      </c>
      <c r="G195" s="1">
        <v>0</v>
      </c>
      <c r="H195" s="1">
        <f t="shared" ref="H195:H258" si="64">ASIN((_e-_r*SIN(E195))/(_l))</f>
        <v>0.35477363825684238</v>
      </c>
      <c r="I195" s="1">
        <f t="shared" ref="I195:I258" si="65">-_r*COS(E195)</f>
        <v>19.56295201467611</v>
      </c>
      <c r="J195" s="1">
        <f t="shared" ref="J195:J258" si="66">_l*COS(H195)</f>
        <v>32.82038010850632</v>
      </c>
      <c r="K195" s="1">
        <f t="shared" si="54"/>
        <v>0.59606110441133564</v>
      </c>
      <c r="L195" s="1">
        <f t="shared" si="55"/>
        <v>0.17881833132340069</v>
      </c>
      <c r="M195" s="1">
        <f t="shared" si="56"/>
        <v>-4.1582338163551906</v>
      </c>
      <c r="N195" s="1">
        <f t="shared" ref="N195:N258" si="67">-_l*L195*SIN(H195)</f>
        <v>-2.1741150828803768</v>
      </c>
      <c r="O195" s="1">
        <f t="shared" si="57"/>
        <v>-8.7211920443124855E-2</v>
      </c>
      <c r="P195" s="1">
        <f t="shared" si="58"/>
        <v>-7.8490728398812361E-3</v>
      </c>
      <c r="Q195" s="1">
        <f t="shared" ref="Q195:Q258" si="68">_r*COS(E195)</f>
        <v>-19.56295201467611</v>
      </c>
      <c r="R195" s="1">
        <f t="shared" ref="R195:R258" si="69">_r^2+_e^2-_l^2-(2*_e*_r*SIN(E195))</f>
        <v>-694.46825893831692</v>
      </c>
      <c r="S195" s="1">
        <f t="shared" si="63"/>
        <v>13.257428093830203</v>
      </c>
      <c r="T195" s="1">
        <f t="shared" ref="T195:T258" si="70">_r*(_e*COS(E195)-S195*SIN(E195))</f>
        <v>-101.37613029974681</v>
      </c>
      <c r="U195" s="1">
        <f t="shared" ref="U195:U258" si="71">S195-_r*COS(E195)</f>
        <v>32.820380108506313</v>
      </c>
      <c r="V195" s="1">
        <f t="shared" si="59"/>
        <v>-3.0888164599127346</v>
      </c>
      <c r="W195" s="1">
        <f t="shared" si="60"/>
        <v>-0.9266449379738203</v>
      </c>
      <c r="X195" s="1">
        <f t="shared" ref="X195:X258" si="72">-_r*((_e+V195)*SIN(E195)+S195*COS(E195))</f>
        <v>279.77627911233708</v>
      </c>
      <c r="Y195" s="1">
        <f t="shared" ref="Y195:Y258" si="73">V195+_r*SIN(E195)</f>
        <v>-7.2470502762679256</v>
      </c>
      <c r="Z195" s="1">
        <f t="shared" si="61"/>
        <v>7.8424280913942077</v>
      </c>
      <c r="AA195" s="1">
        <f t="shared" si="62"/>
        <v>0.70581852822547864</v>
      </c>
      <c r="AB195" s="1"/>
      <c r="AC195" s="1"/>
    </row>
    <row r="196" spans="1:29" x14ac:dyDescent="0.3">
      <c r="A196" s="1">
        <v>20</v>
      </c>
      <c r="B196" s="1">
        <v>35</v>
      </c>
      <c r="C196" s="1">
        <v>8</v>
      </c>
      <c r="D196" s="1">
        <v>193</v>
      </c>
      <c r="E196" s="1">
        <f t="shared" ref="E196:E259" si="74">RADIANS(D196)</f>
        <v>3.3684854563490561</v>
      </c>
      <c r="F196" s="1">
        <v>0.3</v>
      </c>
      <c r="G196" s="1">
        <v>0</v>
      </c>
      <c r="H196" s="1">
        <f t="shared" si="64"/>
        <v>0.36517727771878539</v>
      </c>
      <c r="I196" s="1">
        <f t="shared" si="65"/>
        <v>19.487401295704704</v>
      </c>
      <c r="J196" s="1">
        <f t="shared" si="66"/>
        <v>32.692116356543771</v>
      </c>
      <c r="K196" s="1">
        <f t="shared" ref="K196:K259" si="75">I196/J196</f>
        <v>0.59608870478659104</v>
      </c>
      <c r="L196" s="1">
        <f t="shared" ref="L196:L259" si="76">K196*F196</f>
        <v>0.17882661143597731</v>
      </c>
      <c r="M196" s="1">
        <f t="shared" ref="M196:M259" si="77">_r*SIN(E196)</f>
        <v>-4.4990210868772991</v>
      </c>
      <c r="N196" s="1">
        <f t="shared" si="67"/>
        <v>-2.2351575872330933</v>
      </c>
      <c r="O196" s="1">
        <f t="shared" ref="O196:O259" si="78">(M196*J196-I196*N196)/(J196^2)</f>
        <v>-9.686338018541131E-2</v>
      </c>
      <c r="P196" s="1">
        <f t="shared" ref="P196:P259" si="79">O196*F196^2+K196*G196</f>
        <v>-8.717704216687017E-3</v>
      </c>
      <c r="Q196" s="1">
        <f t="shared" si="68"/>
        <v>-19.487401295704704</v>
      </c>
      <c r="R196" s="1">
        <f t="shared" si="69"/>
        <v>-689.01566260996321</v>
      </c>
      <c r="S196" s="1">
        <f t="shared" si="63"/>
        <v>13.204715060839067</v>
      </c>
      <c r="T196" s="1">
        <f t="shared" si="70"/>
        <v>-96.49091886071642</v>
      </c>
      <c r="U196" s="1">
        <f t="shared" si="71"/>
        <v>32.692116356543771</v>
      </c>
      <c r="V196" s="1">
        <f t="shared" ref="V196:V259" si="80">T196/U196</f>
        <v>-2.9515042038996797</v>
      </c>
      <c r="W196" s="1">
        <f t="shared" ref="W196:W259" si="81">(T196/U196)*F196</f>
        <v>-0.88545126116990391</v>
      </c>
      <c r="X196" s="1">
        <f t="shared" si="72"/>
        <v>280.03887042967341</v>
      </c>
      <c r="Y196" s="1">
        <f t="shared" si="73"/>
        <v>-7.4505252907769783</v>
      </c>
      <c r="Z196" s="1">
        <f t="shared" ref="Z196:Z259" si="82">(X196*U196-T196*Y196)/(U196^2)</f>
        <v>7.893297910064252</v>
      </c>
      <c r="AA196" s="1">
        <f t="shared" ref="AA196:AA259" si="83">Z196*F196^2+V196*G196</f>
        <v>0.71039681190578263</v>
      </c>
      <c r="AB196" s="1"/>
      <c r="AC196" s="1"/>
    </row>
    <row r="197" spans="1:29" x14ac:dyDescent="0.3">
      <c r="A197" s="1">
        <v>20</v>
      </c>
      <c r="B197" s="1">
        <v>35</v>
      </c>
      <c r="C197" s="1">
        <v>8</v>
      </c>
      <c r="D197" s="1">
        <v>194</v>
      </c>
      <c r="E197" s="1">
        <f t="shared" si="74"/>
        <v>3.3859387488689991</v>
      </c>
      <c r="F197" s="1">
        <v>0.3</v>
      </c>
      <c r="G197" s="1">
        <v>0</v>
      </c>
      <c r="H197" s="1">
        <f t="shared" si="64"/>
        <v>0.37558037611918155</v>
      </c>
      <c r="I197" s="1">
        <f t="shared" si="65"/>
        <v>19.405914525519929</v>
      </c>
      <c r="J197" s="1">
        <f t="shared" si="66"/>
        <v>32.560321128328752</v>
      </c>
      <c r="K197" s="1">
        <f t="shared" si="75"/>
        <v>0.59599886773340283</v>
      </c>
      <c r="L197" s="1">
        <f t="shared" si="76"/>
        <v>0.17879966032002084</v>
      </c>
      <c r="M197" s="1">
        <f t="shared" si="77"/>
        <v>-4.83843791199335</v>
      </c>
      <c r="N197" s="1">
        <f t="shared" si="67"/>
        <v>-2.2955083377040886</v>
      </c>
      <c r="O197" s="1">
        <f t="shared" si="78"/>
        <v>-0.10658118291191594</v>
      </c>
      <c r="P197" s="1">
        <f t="shared" si="79"/>
        <v>-9.5923064620724342E-3</v>
      </c>
      <c r="Q197" s="1">
        <f t="shared" si="68"/>
        <v>-19.405914525519929</v>
      </c>
      <c r="R197" s="1">
        <f t="shared" si="69"/>
        <v>-683.58499340810636</v>
      </c>
      <c r="S197" s="1">
        <f t="shared" si="63"/>
        <v>13.154406602808823</v>
      </c>
      <c r="T197" s="1">
        <f t="shared" si="70"/>
        <v>-91.600536587353574</v>
      </c>
      <c r="U197" s="1">
        <f t="shared" si="71"/>
        <v>32.560321128328752</v>
      </c>
      <c r="V197" s="1">
        <f t="shared" si="80"/>
        <v>-2.8132565470202788</v>
      </c>
      <c r="W197" s="1">
        <f t="shared" si="81"/>
        <v>-0.84397696410608358</v>
      </c>
      <c r="X197" s="1">
        <f t="shared" si="72"/>
        <v>280.36902633072339</v>
      </c>
      <c r="Y197" s="1">
        <f t="shared" si="73"/>
        <v>-7.6516944590136289</v>
      </c>
      <c r="Z197" s="1">
        <f t="shared" si="82"/>
        <v>7.9496404773754241</v>
      </c>
      <c r="AA197" s="1">
        <f t="shared" si="83"/>
        <v>0.71546764296378818</v>
      </c>
      <c r="AB197" s="1"/>
      <c r="AC197" s="1"/>
    </row>
    <row r="198" spans="1:29" x14ac:dyDescent="0.3">
      <c r="A198" s="1">
        <v>20</v>
      </c>
      <c r="B198" s="1">
        <v>35</v>
      </c>
      <c r="C198" s="1">
        <v>8</v>
      </c>
      <c r="D198" s="1">
        <v>195</v>
      </c>
      <c r="E198" s="1">
        <f t="shared" si="74"/>
        <v>3.4033920413889427</v>
      </c>
      <c r="F198" s="1">
        <v>0.3</v>
      </c>
      <c r="G198" s="1">
        <v>0</v>
      </c>
      <c r="H198" s="1">
        <f t="shared" si="64"/>
        <v>0.38598087114019297</v>
      </c>
      <c r="I198" s="1">
        <f t="shared" si="65"/>
        <v>19.318516525781366</v>
      </c>
      <c r="J198" s="1">
        <f t="shared" si="66"/>
        <v>32.425036412070241</v>
      </c>
      <c r="K198" s="1">
        <f t="shared" si="75"/>
        <v>0.59579012588525682</v>
      </c>
      <c r="L198" s="1">
        <f t="shared" si="76"/>
        <v>0.17873703776557703</v>
      </c>
      <c r="M198" s="1">
        <f t="shared" si="77"/>
        <v>-5.1763809020504157</v>
      </c>
      <c r="N198" s="1">
        <f t="shared" si="67"/>
        <v>-2.3551072909034128</v>
      </c>
      <c r="O198" s="1">
        <f t="shared" si="78"/>
        <v>-0.11636783332416542</v>
      </c>
      <c r="P198" s="1">
        <f t="shared" si="79"/>
        <v>-1.0473104999174887E-2</v>
      </c>
      <c r="Q198" s="1">
        <f t="shared" si="68"/>
        <v>-19.318516525781366</v>
      </c>
      <c r="R198" s="1">
        <f t="shared" si="69"/>
        <v>-678.17790556719331</v>
      </c>
      <c r="S198" s="1">
        <f t="shared" si="63"/>
        <v>13.106519886288876</v>
      </c>
      <c r="T198" s="1">
        <f t="shared" si="70"/>
        <v>-86.703792974521207</v>
      </c>
      <c r="U198" s="1">
        <f t="shared" si="71"/>
        <v>32.425036412070241</v>
      </c>
      <c r="V198" s="1">
        <f t="shared" si="80"/>
        <v>-2.6739767342942957</v>
      </c>
      <c r="W198" s="1">
        <f t="shared" si="81"/>
        <v>-0.80219302028828865</v>
      </c>
      <c r="X198" s="1">
        <f t="shared" si="72"/>
        <v>280.76804613522893</v>
      </c>
      <c r="Y198" s="1">
        <f t="shared" si="73"/>
        <v>-7.850357636344711</v>
      </c>
      <c r="Z198" s="1">
        <f t="shared" si="82"/>
        <v>8.0115984808285869</v>
      </c>
      <c r="AA198" s="1">
        <f t="shared" si="83"/>
        <v>0.72104386327457282</v>
      </c>
      <c r="AB198" s="1"/>
      <c r="AC198" s="1"/>
    </row>
    <row r="199" spans="1:29" x14ac:dyDescent="0.3">
      <c r="A199" s="1">
        <v>20</v>
      </c>
      <c r="B199" s="1">
        <v>35</v>
      </c>
      <c r="C199" s="1">
        <v>8</v>
      </c>
      <c r="D199" s="1">
        <v>196</v>
      </c>
      <c r="E199" s="1">
        <f t="shared" si="74"/>
        <v>3.4208453339088858</v>
      </c>
      <c r="F199" s="1">
        <v>0.3</v>
      </c>
      <c r="G199" s="1">
        <v>0</v>
      </c>
      <c r="H199" s="1">
        <f t="shared" si="64"/>
        <v>0.39637667390174636</v>
      </c>
      <c r="I199" s="1">
        <f t="shared" si="65"/>
        <v>19.225233918766378</v>
      </c>
      <c r="J199" s="1">
        <f t="shared" si="66"/>
        <v>32.286307707290497</v>
      </c>
      <c r="K199" s="1">
        <f t="shared" si="75"/>
        <v>0.59546090228289472</v>
      </c>
      <c r="L199" s="1">
        <f t="shared" si="76"/>
        <v>0.1786382706848684</v>
      </c>
      <c r="M199" s="1">
        <f t="shared" si="77"/>
        <v>-5.5127471163399804</v>
      </c>
      <c r="N199" s="1">
        <f t="shared" si="67"/>
        <v>-2.4138937770649163</v>
      </c>
      <c r="O199" s="1">
        <f t="shared" si="78"/>
        <v>-0.12622588456943903</v>
      </c>
      <c r="P199" s="1">
        <f t="shared" si="79"/>
        <v>-1.1360329611249513E-2</v>
      </c>
      <c r="Q199" s="1">
        <f t="shared" si="68"/>
        <v>-19.225233918766378</v>
      </c>
      <c r="R199" s="1">
        <f t="shared" si="69"/>
        <v>-672.79604613856031</v>
      </c>
      <c r="S199" s="1">
        <f t="shared" si="63"/>
        <v>13.061073788524119</v>
      </c>
      <c r="T199" s="1">
        <f t="shared" si="70"/>
        <v>-81.799474486140994</v>
      </c>
      <c r="U199" s="1">
        <f t="shared" si="71"/>
        <v>32.286307707290497</v>
      </c>
      <c r="V199" s="1">
        <f t="shared" si="80"/>
        <v>-2.5335654738764086</v>
      </c>
      <c r="W199" s="1">
        <f t="shared" si="81"/>
        <v>-0.76006964216292261</v>
      </c>
      <c r="X199" s="1">
        <f t="shared" si="72"/>
        <v>281.23726998519351</v>
      </c>
      <c r="Y199" s="1">
        <f t="shared" si="73"/>
        <v>-8.0463125902163881</v>
      </c>
      <c r="Z199" s="1">
        <f t="shared" si="82"/>
        <v>8.079319957534258</v>
      </c>
      <c r="AA199" s="1">
        <f t="shared" si="83"/>
        <v>0.72713879617808319</v>
      </c>
      <c r="AB199" s="1"/>
      <c r="AC199" s="1"/>
    </row>
    <row r="200" spans="1:29" x14ac:dyDescent="0.3">
      <c r="A200" s="1">
        <v>20</v>
      </c>
      <c r="B200" s="1">
        <v>35</v>
      </c>
      <c r="C200" s="1">
        <v>8</v>
      </c>
      <c r="D200" s="1">
        <v>197</v>
      </c>
      <c r="E200" s="1">
        <f t="shared" si="74"/>
        <v>3.4382986264288293</v>
      </c>
      <c r="F200" s="1">
        <v>0.3</v>
      </c>
      <c r="G200" s="1">
        <v>0</v>
      </c>
      <c r="H200" s="1">
        <f t="shared" si="64"/>
        <v>0.40676566702150746</v>
      </c>
      <c r="I200" s="1">
        <f t="shared" si="65"/>
        <v>19.126095119260707</v>
      </c>
      <c r="J200" s="1">
        <f t="shared" si="66"/>
        <v>32.144184061813306</v>
      </c>
      <c r="K200" s="1">
        <f t="shared" si="75"/>
        <v>0.59500950724028967</v>
      </c>
      <c r="L200" s="1">
        <f t="shared" si="76"/>
        <v>0.17850285217208689</v>
      </c>
      <c r="M200" s="1">
        <f t="shared" si="77"/>
        <v>-5.8474340944547354</v>
      </c>
      <c r="N200" s="1">
        <f t="shared" si="67"/>
        <v>-2.4718064811251699</v>
      </c>
      <c r="O200" s="1">
        <f t="shared" si="78"/>
        <v>-0.1361579354358699</v>
      </c>
      <c r="P200" s="1">
        <f t="shared" si="79"/>
        <v>-1.225421418922829E-2</v>
      </c>
      <c r="Q200" s="1">
        <f t="shared" si="68"/>
        <v>-19.126095119260707</v>
      </c>
      <c r="R200" s="1">
        <f t="shared" si="69"/>
        <v>-667.44105448872426</v>
      </c>
      <c r="S200" s="1">
        <f t="shared" si="63"/>
        <v>13.018088942552598</v>
      </c>
      <c r="T200" s="1">
        <f t="shared" si="70"/>
        <v>-76.886343826759415</v>
      </c>
      <c r="U200" s="1">
        <f t="shared" si="71"/>
        <v>32.144184061813306</v>
      </c>
      <c r="V200" s="1">
        <f t="shared" si="80"/>
        <v>-2.3919208426291636</v>
      </c>
      <c r="W200" s="1">
        <f t="shared" si="81"/>
        <v>-0.71757625278874904</v>
      </c>
      <c r="X200" s="1">
        <f t="shared" si="72"/>
        <v>281.77808065546827</v>
      </c>
      <c r="Y200" s="1">
        <f t="shared" si="73"/>
        <v>-8.239354937083899</v>
      </c>
      <c r="Z200" s="1">
        <f t="shared" si="82"/>
        <v>8.1529584122488998</v>
      </c>
      <c r="AA200" s="1">
        <f t="shared" si="83"/>
        <v>0.73376625710240095</v>
      </c>
      <c r="AB200" s="1"/>
      <c r="AC200" s="1"/>
    </row>
    <row r="201" spans="1:29" x14ac:dyDescent="0.3">
      <c r="A201" s="1">
        <v>20</v>
      </c>
      <c r="B201" s="1">
        <v>35</v>
      </c>
      <c r="C201" s="1">
        <v>8</v>
      </c>
      <c r="D201" s="1">
        <v>198</v>
      </c>
      <c r="E201" s="1">
        <f t="shared" si="74"/>
        <v>3.4557519189487724</v>
      </c>
      <c r="F201" s="1">
        <v>0.3</v>
      </c>
      <c r="G201" s="1">
        <v>0</v>
      </c>
      <c r="H201" s="1">
        <f t="shared" si="64"/>
        <v>0.41714570261971129</v>
      </c>
      <c r="I201" s="1">
        <f t="shared" si="65"/>
        <v>19.021130325903073</v>
      </c>
      <c r="J201" s="1">
        <f t="shared" si="66"/>
        <v>31.998718109871316</v>
      </c>
      <c r="K201" s="1">
        <f t="shared" si="75"/>
        <v>0.59443413516103405</v>
      </c>
      <c r="L201" s="1">
        <f t="shared" si="76"/>
        <v>0.1783302405483102</v>
      </c>
      <c r="M201" s="1">
        <f t="shared" si="77"/>
        <v>-6.1803398874989455</v>
      </c>
      <c r="N201" s="1">
        <f t="shared" si="67"/>
        <v>-2.5287834231944855</v>
      </c>
      <c r="O201" s="1">
        <f t="shared" si="78"/>
        <v>-0.14616662718372819</v>
      </c>
      <c r="P201" s="1">
        <f t="shared" si="79"/>
        <v>-1.3154996446535536E-2</v>
      </c>
      <c r="Q201" s="1">
        <f t="shared" si="68"/>
        <v>-19.021130325903073</v>
      </c>
      <c r="R201" s="1">
        <f t="shared" si="69"/>
        <v>-662.11456180001687</v>
      </c>
      <c r="S201" s="1">
        <f t="shared" si="63"/>
        <v>12.977587783968239</v>
      </c>
      <c r="T201" s="1">
        <f t="shared" si="70"/>
        <v>-71.963139182446625</v>
      </c>
      <c r="U201" s="1">
        <f t="shared" si="71"/>
        <v>31.998718109871312</v>
      </c>
      <c r="V201" s="1">
        <f t="shared" si="80"/>
        <v>-2.2489381898160055</v>
      </c>
      <c r="W201" s="1">
        <f t="shared" si="81"/>
        <v>-0.67468145694480164</v>
      </c>
      <c r="X201" s="1">
        <f t="shared" si="72"/>
        <v>282.39190525565959</v>
      </c>
      <c r="Y201" s="1">
        <f t="shared" si="73"/>
        <v>-8.4292780773149509</v>
      </c>
      <c r="Z201" s="1">
        <f t="shared" si="82"/>
        <v>8.2326729142858976</v>
      </c>
      <c r="AA201" s="1">
        <f t="shared" si="83"/>
        <v>0.7409405622857308</v>
      </c>
      <c r="AB201" s="1"/>
      <c r="AC201" s="1"/>
    </row>
    <row r="202" spans="1:29" x14ac:dyDescent="0.3">
      <c r="A202" s="1">
        <v>20</v>
      </c>
      <c r="B202" s="1">
        <v>35</v>
      </c>
      <c r="C202" s="1">
        <v>8</v>
      </c>
      <c r="D202" s="1">
        <v>199</v>
      </c>
      <c r="E202" s="1">
        <f t="shared" si="74"/>
        <v>3.473205211468716</v>
      </c>
      <c r="F202" s="1">
        <v>0.3</v>
      </c>
      <c r="G202" s="1">
        <v>0</v>
      </c>
      <c r="H202" s="1">
        <f t="shared" si="64"/>
        <v>0.42751460026804661</v>
      </c>
      <c r="I202" s="1">
        <f t="shared" si="65"/>
        <v>18.910371511986334</v>
      </c>
      <c r="J202" s="1">
        <f t="shared" si="66"/>
        <v>31.849966111364299</v>
      </c>
      <c r="K202" s="1">
        <f t="shared" si="75"/>
        <v>0.59373286131186731</v>
      </c>
      <c r="L202" s="1">
        <f t="shared" si="76"/>
        <v>0.17811985839356018</v>
      </c>
      <c r="M202" s="1">
        <f t="shared" si="77"/>
        <v>-6.5113630891431349</v>
      </c>
      <c r="N202" s="1">
        <f t="shared" si="67"/>
        <v>-2.5847619385357108</v>
      </c>
      <c r="O202" s="1">
        <f t="shared" si="78"/>
        <v>-0.15625463996304201</v>
      </c>
      <c r="P202" s="1">
        <f t="shared" si="79"/>
        <v>-1.4062917596673781E-2</v>
      </c>
      <c r="Q202" s="1">
        <f t="shared" si="68"/>
        <v>-18.910371511986334</v>
      </c>
      <c r="R202" s="1">
        <f t="shared" si="69"/>
        <v>-656.8181905737099</v>
      </c>
      <c r="S202" s="1">
        <f t="shared" si="63"/>
        <v>12.939594599377962</v>
      </c>
      <c r="T202" s="1">
        <f t="shared" si="70"/>
        <v>-67.028573433025173</v>
      </c>
      <c r="U202" s="1">
        <f t="shared" si="71"/>
        <v>31.849966111364296</v>
      </c>
      <c r="V202" s="1">
        <f t="shared" si="80"/>
        <v>-2.104510039309238</v>
      </c>
      <c r="W202" s="1">
        <f t="shared" si="81"/>
        <v>-0.63135301179277137</v>
      </c>
      <c r="X202" s="1">
        <f t="shared" si="72"/>
        <v>283.08021681118498</v>
      </c>
      <c r="Y202" s="1">
        <f t="shared" si="73"/>
        <v>-8.6158731284523729</v>
      </c>
      <c r="Z202" s="1">
        <f t="shared" si="82"/>
        <v>8.3186281702323992</v>
      </c>
      <c r="AA202" s="1">
        <f t="shared" si="83"/>
        <v>0.74867653532091594</v>
      </c>
      <c r="AB202" s="1"/>
      <c r="AC202" s="1"/>
    </row>
    <row r="203" spans="1:29" x14ac:dyDescent="0.3">
      <c r="A203" s="1">
        <v>20</v>
      </c>
      <c r="B203" s="1">
        <v>35</v>
      </c>
      <c r="C203" s="1">
        <v>8</v>
      </c>
      <c r="D203" s="1">
        <v>200</v>
      </c>
      <c r="E203" s="1">
        <f t="shared" si="74"/>
        <v>3.4906585039886591</v>
      </c>
      <c r="F203" s="1">
        <v>0.3</v>
      </c>
      <c r="G203" s="1">
        <v>0</v>
      </c>
      <c r="H203" s="1">
        <f t="shared" si="64"/>
        <v>0.43787014488191012</v>
      </c>
      <c r="I203" s="1">
        <f t="shared" si="65"/>
        <v>18.79385241571817</v>
      </c>
      <c r="J203" s="1">
        <f t="shared" si="66"/>
        <v>31.697987992293481</v>
      </c>
      <c r="K203" s="1">
        <f t="shared" si="75"/>
        <v>0.59290363856177219</v>
      </c>
      <c r="L203" s="1">
        <f t="shared" si="76"/>
        <v>0.17787109156853165</v>
      </c>
      <c r="M203" s="1">
        <f t="shared" si="77"/>
        <v>-6.8404028665133731</v>
      </c>
      <c r="N203" s="1">
        <f t="shared" si="67"/>
        <v>-2.6396786571834996</v>
      </c>
      <c r="O203" s="1">
        <f t="shared" si="78"/>
        <v>-0.16642468876314731</v>
      </c>
      <c r="P203" s="1">
        <f t="shared" si="79"/>
        <v>-1.4978221988683257E-2</v>
      </c>
      <c r="Q203" s="1">
        <f t="shared" si="68"/>
        <v>-18.79385241571817</v>
      </c>
      <c r="R203" s="1">
        <f t="shared" si="69"/>
        <v>-651.55355413578604</v>
      </c>
      <c r="S203" s="1">
        <f t="shared" si="63"/>
        <v>12.90413557657531</v>
      </c>
      <c r="T203" s="1">
        <f t="shared" si="70"/>
        <v>-62.081333337862397</v>
      </c>
      <c r="U203" s="1">
        <f t="shared" si="71"/>
        <v>31.697987992293481</v>
      </c>
      <c r="V203" s="1">
        <f t="shared" si="80"/>
        <v>-1.9585259907649601</v>
      </c>
      <c r="W203" s="1">
        <f t="shared" si="81"/>
        <v>-0.58755779722948798</v>
      </c>
      <c r="X203" s="1">
        <f t="shared" si="72"/>
        <v>283.84453570931208</v>
      </c>
      <c r="Y203" s="1">
        <f t="shared" si="73"/>
        <v>-8.7989288572783337</v>
      </c>
      <c r="Z203" s="1">
        <f t="shared" si="82"/>
        <v>8.4109945690010388</v>
      </c>
      <c r="AA203" s="1">
        <f t="shared" si="83"/>
        <v>0.7569895112100935</v>
      </c>
      <c r="AB203" s="1"/>
      <c r="AC203" s="1"/>
    </row>
    <row r="204" spans="1:29" x14ac:dyDescent="0.3">
      <c r="A204" s="1">
        <v>20</v>
      </c>
      <c r="B204" s="1">
        <v>35</v>
      </c>
      <c r="C204" s="1">
        <v>8</v>
      </c>
      <c r="D204" s="1">
        <v>201</v>
      </c>
      <c r="E204" s="1">
        <f t="shared" si="74"/>
        <v>3.5081117965086026</v>
      </c>
      <c r="F204" s="1">
        <v>0.3</v>
      </c>
      <c r="G204" s="1">
        <v>0</v>
      </c>
      <c r="H204" s="1">
        <f t="shared" si="64"/>
        <v>0.44821008455552386</v>
      </c>
      <c r="I204" s="1">
        <f t="shared" si="65"/>
        <v>18.671608529944034</v>
      </c>
      <c r="J204" s="1">
        <f t="shared" si="66"/>
        <v>31.542847386388289</v>
      </c>
      <c r="K204" s="1">
        <f t="shared" si="75"/>
        <v>0.5919442940969688</v>
      </c>
      <c r="L204" s="1">
        <f t="shared" si="76"/>
        <v>0.17758328822909064</v>
      </c>
      <c r="M204" s="1">
        <f t="shared" si="77"/>
        <v>-7.1673589909060089</v>
      </c>
      <c r="N204" s="1">
        <f t="shared" si="67"/>
        <v>-2.6934694833561514</v>
      </c>
      <c r="O204" s="1">
        <f t="shared" si="78"/>
        <v>-0.17667951883487651</v>
      </c>
      <c r="P204" s="1">
        <f t="shared" si="79"/>
        <v>-1.5901156695138884E-2</v>
      </c>
      <c r="Q204" s="1">
        <f t="shared" si="68"/>
        <v>-18.671608529944034</v>
      </c>
      <c r="R204" s="1">
        <f t="shared" si="69"/>
        <v>-646.32225614550384</v>
      </c>
      <c r="S204" s="1">
        <f t="shared" si="63"/>
        <v>12.871238856444258</v>
      </c>
      <c r="T204" s="1">
        <f t="shared" si="70"/>
        <v>-57.120078697717759</v>
      </c>
      <c r="U204" s="1">
        <f t="shared" si="71"/>
        <v>31.542847386388292</v>
      </c>
      <c r="V204" s="1">
        <f t="shared" si="80"/>
        <v>-1.8108726202811616</v>
      </c>
      <c r="W204" s="1">
        <f t="shared" si="81"/>
        <v>-0.5432617860843485</v>
      </c>
      <c r="X204" s="1">
        <f t="shared" si="72"/>
        <v>284.68643099382206</v>
      </c>
      <c r="Y204" s="1">
        <f t="shared" si="73"/>
        <v>-8.9782316111871712</v>
      </c>
      <c r="Z204" s="1">
        <f t="shared" si="82"/>
        <v>8.5099481953051352</v>
      </c>
      <c r="AA204" s="1">
        <f t="shared" si="83"/>
        <v>0.7658953375774622</v>
      </c>
      <c r="AB204" s="1"/>
      <c r="AC204" s="1"/>
    </row>
    <row r="205" spans="1:29" x14ac:dyDescent="0.3">
      <c r="A205" s="1">
        <v>20</v>
      </c>
      <c r="B205" s="1">
        <v>35</v>
      </c>
      <c r="C205" s="1">
        <v>8</v>
      </c>
      <c r="D205" s="1">
        <v>202</v>
      </c>
      <c r="E205" s="1">
        <f t="shared" si="74"/>
        <v>3.5255650890285457</v>
      </c>
      <c r="F205" s="1">
        <v>0.3</v>
      </c>
      <c r="G205" s="1">
        <v>0</v>
      </c>
      <c r="H205" s="1">
        <f t="shared" si="64"/>
        <v>0.45853212833959323</v>
      </c>
      <c r="I205" s="1">
        <f t="shared" si="65"/>
        <v>18.543677091335748</v>
      </c>
      <c r="J205" s="1">
        <f t="shared" si="66"/>
        <v>31.384611677932838</v>
      </c>
      <c r="K205" s="1">
        <f t="shared" si="75"/>
        <v>0.59085252612426575</v>
      </c>
      <c r="L205" s="1">
        <f t="shared" si="76"/>
        <v>0.17725575783727973</v>
      </c>
      <c r="M205" s="1">
        <f t="shared" si="77"/>
        <v>-7.4921318683182401</v>
      </c>
      <c r="N205" s="1">
        <f t="shared" si="67"/>
        <v>-2.7460695748338217</v>
      </c>
      <c r="O205" s="1">
        <f t="shared" si="78"/>
        <v>-0.18702190052081258</v>
      </c>
      <c r="P205" s="1">
        <f t="shared" si="79"/>
        <v>-1.6831971046873132E-2</v>
      </c>
      <c r="Q205" s="1">
        <f t="shared" si="68"/>
        <v>-18.543677091335748</v>
      </c>
      <c r="R205" s="1">
        <f t="shared" si="69"/>
        <v>-641.12589010690817</v>
      </c>
      <c r="S205" s="1">
        <f t="shared" si="63"/>
        <v>12.84093458659709</v>
      </c>
      <c r="T205" s="1">
        <f t="shared" si="70"/>
        <v>-52.143441495452016</v>
      </c>
      <c r="U205" s="1">
        <f t="shared" si="71"/>
        <v>31.384611677932838</v>
      </c>
      <c r="V205" s="1">
        <f t="shared" si="80"/>
        <v>-1.6614333811278326</v>
      </c>
      <c r="W205" s="1">
        <f t="shared" si="81"/>
        <v>-0.49843001433834977</v>
      </c>
      <c r="X205" s="1">
        <f t="shared" si="72"/>
        <v>285.60752148953168</v>
      </c>
      <c r="Y205" s="1">
        <f t="shared" si="73"/>
        <v>-9.1535652494460731</v>
      </c>
      <c r="Z205" s="1">
        <f t="shared" si="82"/>
        <v>8.6156708071648271</v>
      </c>
      <c r="AA205" s="1">
        <f t="shared" si="83"/>
        <v>0.77541037264483437</v>
      </c>
      <c r="AB205" s="1"/>
      <c r="AC205" s="1"/>
    </row>
    <row r="206" spans="1:29" x14ac:dyDescent="0.3">
      <c r="A206" s="1">
        <v>20</v>
      </c>
      <c r="B206" s="1">
        <v>35</v>
      </c>
      <c r="C206" s="1">
        <v>8</v>
      </c>
      <c r="D206" s="1">
        <v>203</v>
      </c>
      <c r="E206" s="1">
        <f t="shared" si="74"/>
        <v>3.5430183815484888</v>
      </c>
      <c r="F206" s="1">
        <v>0.3</v>
      </c>
      <c r="G206" s="1">
        <v>0</v>
      </c>
      <c r="H206" s="1">
        <f t="shared" si="64"/>
        <v>0.46883394396143641</v>
      </c>
      <c r="I206" s="1">
        <f t="shared" si="65"/>
        <v>18.410097069048806</v>
      </c>
      <c r="J206" s="1">
        <f t="shared" si="66"/>
        <v>31.223352045788292</v>
      </c>
      <c r="K206" s="1">
        <f t="shared" si="75"/>
        <v>0.58962590057758191</v>
      </c>
      <c r="L206" s="1">
        <f t="shared" si="76"/>
        <v>0.17688777017327456</v>
      </c>
      <c r="M206" s="1">
        <f t="shared" si="77"/>
        <v>-7.8146225697854712</v>
      </c>
      <c r="N206" s="1">
        <f t="shared" si="67"/>
        <v>-2.7974133225012929</v>
      </c>
      <c r="O206" s="1">
        <f t="shared" si="78"/>
        <v>-0.19745462342341757</v>
      </c>
      <c r="P206" s="1">
        <f t="shared" si="79"/>
        <v>-1.777091610810758E-2</v>
      </c>
      <c r="Q206" s="1">
        <f t="shared" si="68"/>
        <v>-18.410097069048806</v>
      </c>
      <c r="R206" s="1">
        <f t="shared" si="69"/>
        <v>-635.96603888343247</v>
      </c>
      <c r="S206" s="1">
        <f t="shared" si="63"/>
        <v>12.813254976739486</v>
      </c>
      <c r="T206" s="1">
        <f t="shared" si="70"/>
        <v>-47.150025018746064</v>
      </c>
      <c r="U206" s="1">
        <f t="shared" si="71"/>
        <v>31.223352045788292</v>
      </c>
      <c r="V206" s="1">
        <f t="shared" si="80"/>
        <v>-1.5100885052188404</v>
      </c>
      <c r="W206" s="1">
        <f t="shared" si="81"/>
        <v>-0.45302655156565208</v>
      </c>
      <c r="X206" s="1">
        <f t="shared" si="72"/>
        <v>286.60947673527369</v>
      </c>
      <c r="Y206" s="1">
        <f t="shared" si="73"/>
        <v>-9.324711075004311</v>
      </c>
      <c r="Z206" s="1">
        <f t="shared" si="82"/>
        <v>8.7283497725281567</v>
      </c>
      <c r="AA206" s="1">
        <f t="shared" si="83"/>
        <v>0.78555147952753412</v>
      </c>
      <c r="AB206" s="1"/>
      <c r="AC206" s="1"/>
    </row>
    <row r="207" spans="1:29" x14ac:dyDescent="0.3">
      <c r="A207" s="1">
        <v>20</v>
      </c>
      <c r="B207" s="1">
        <v>35</v>
      </c>
      <c r="C207" s="1">
        <v>8</v>
      </c>
      <c r="D207" s="1">
        <v>204</v>
      </c>
      <c r="E207" s="1">
        <f t="shared" si="74"/>
        <v>3.5604716740684323</v>
      </c>
      <c r="F207" s="1">
        <v>0.3</v>
      </c>
      <c r="G207" s="1">
        <v>0</v>
      </c>
      <c r="H207" s="1">
        <f t="shared" si="64"/>
        <v>0.47911315548778033</v>
      </c>
      <c r="I207" s="1">
        <f t="shared" si="65"/>
        <v>18.270909152852017</v>
      </c>
      <c r="J207" s="1">
        <f t="shared" si="66"/>
        <v>31.059143508595266</v>
      </c>
      <c r="K207" s="1">
        <f t="shared" si="75"/>
        <v>0.58826184784508784</v>
      </c>
      <c r="L207" s="1">
        <f t="shared" si="76"/>
        <v>0.17647855435352636</v>
      </c>
      <c r="M207" s="1">
        <f t="shared" si="77"/>
        <v>-8.1347328615160048</v>
      </c>
      <c r="N207" s="1">
        <f t="shared" si="67"/>
        <v>-2.8474343302806799</v>
      </c>
      <c r="O207" s="1">
        <f t="shared" si="78"/>
        <v>-0.20798048983481801</v>
      </c>
      <c r="P207" s="1">
        <f t="shared" si="79"/>
        <v>-1.8718244085133621E-2</v>
      </c>
      <c r="Q207" s="1">
        <f t="shared" si="68"/>
        <v>-18.270909152852017</v>
      </c>
      <c r="R207" s="1">
        <f t="shared" si="69"/>
        <v>-630.84427421574389</v>
      </c>
      <c r="S207" s="1">
        <f t="shared" si="63"/>
        <v>12.788234355743249</v>
      </c>
      <c r="T207" s="1">
        <f t="shared" si="70"/>
        <v>-42.138402968383573</v>
      </c>
      <c r="U207" s="1">
        <f t="shared" si="71"/>
        <v>31.059143508595266</v>
      </c>
      <c r="V207" s="1">
        <f t="shared" si="80"/>
        <v>-1.3567149060862624</v>
      </c>
      <c r="W207" s="1">
        <f t="shared" si="81"/>
        <v>-0.40701447182587874</v>
      </c>
      <c r="X207" s="1">
        <f t="shared" si="72"/>
        <v>287.69401770104548</v>
      </c>
      <c r="Y207" s="1">
        <f t="shared" si="73"/>
        <v>-9.491447767602267</v>
      </c>
      <c r="Z207" s="1">
        <f t="shared" si="82"/>
        <v>8.8481779595225429</v>
      </c>
      <c r="AA207" s="1">
        <f t="shared" si="83"/>
        <v>0.79633601635702889</v>
      </c>
      <c r="AB207" s="1"/>
      <c r="AC207" s="1"/>
    </row>
    <row r="208" spans="1:29" x14ac:dyDescent="0.3">
      <c r="A208" s="1">
        <v>20</v>
      </c>
      <c r="B208" s="1">
        <v>35</v>
      </c>
      <c r="C208" s="1">
        <v>8</v>
      </c>
      <c r="D208" s="1">
        <v>205</v>
      </c>
      <c r="E208" s="1">
        <f t="shared" si="74"/>
        <v>3.5779249665883754</v>
      </c>
      <c r="F208" s="1">
        <v>0.3</v>
      </c>
      <c r="G208" s="1">
        <v>0</v>
      </c>
      <c r="H208" s="1">
        <f t="shared" si="64"/>
        <v>0.48936734093076151</v>
      </c>
      <c r="I208" s="1">
        <f t="shared" si="65"/>
        <v>18.126155740733001</v>
      </c>
      <c r="J208" s="1">
        <f t="shared" si="66"/>
        <v>30.892064971126228</v>
      </c>
      <c r="K208" s="1">
        <f t="shared" si="75"/>
        <v>0.58675765953732484</v>
      </c>
      <c r="L208" s="1">
        <f t="shared" si="76"/>
        <v>0.17602729786119745</v>
      </c>
      <c r="M208" s="1">
        <f t="shared" si="77"/>
        <v>-8.4523652348139855</v>
      </c>
      <c r="N208" s="1">
        <f t="shared" si="67"/>
        <v>-2.8960653957098113</v>
      </c>
      <c r="O208" s="1">
        <f t="shared" si="78"/>
        <v>-0.21860230734566091</v>
      </c>
      <c r="P208" s="1">
        <f t="shared" si="79"/>
        <v>-1.9674207661109482E-2</v>
      </c>
      <c r="Q208" s="1">
        <f t="shared" si="68"/>
        <v>-18.126155740733001</v>
      </c>
      <c r="R208" s="1">
        <f t="shared" si="69"/>
        <v>-625.76215624297629</v>
      </c>
      <c r="S208" s="1">
        <f t="shared" si="63"/>
        <v>12.765909230393227</v>
      </c>
      <c r="T208" s="1">
        <f t="shared" si="70"/>
        <v>-37.10711855609734</v>
      </c>
      <c r="U208" s="1">
        <f t="shared" si="71"/>
        <v>30.892064971126228</v>
      </c>
      <c r="V208" s="1">
        <f t="shared" si="80"/>
        <v>-1.2011860842187181</v>
      </c>
      <c r="W208" s="1">
        <f t="shared" si="81"/>
        <v>-0.36035582526561544</v>
      </c>
      <c r="X208" s="1">
        <f t="shared" si="72"/>
        <v>288.86291726188784</v>
      </c>
      <c r="Y208" s="1">
        <f t="shared" si="73"/>
        <v>-9.6535513190327045</v>
      </c>
      <c r="Z208" s="1">
        <f t="shared" si="82"/>
        <v>8.9753535742374879</v>
      </c>
      <c r="AA208" s="1">
        <f t="shared" si="83"/>
        <v>0.80778182168137391</v>
      </c>
      <c r="AB208" s="1"/>
      <c r="AC208" s="1"/>
    </row>
    <row r="209" spans="1:29" x14ac:dyDescent="0.3">
      <c r="A209" s="1">
        <v>20</v>
      </c>
      <c r="B209" s="1">
        <v>35</v>
      </c>
      <c r="C209" s="1">
        <v>8</v>
      </c>
      <c r="D209" s="1">
        <v>206</v>
      </c>
      <c r="E209" s="1">
        <f t="shared" si="74"/>
        <v>3.595378259108319</v>
      </c>
      <c r="F209" s="1">
        <v>0.3</v>
      </c>
      <c r="G209" s="1">
        <v>0</v>
      </c>
      <c r="H209" s="1">
        <f t="shared" si="64"/>
        <v>0.49959402979804829</v>
      </c>
      <c r="I209" s="1">
        <f t="shared" si="65"/>
        <v>17.97588092598334</v>
      </c>
      <c r="J209" s="1">
        <f t="shared" si="66"/>
        <v>30.722199271742035</v>
      </c>
      <c r="K209" s="1">
        <f t="shared" si="75"/>
        <v>0.58511048531988952</v>
      </c>
      <c r="L209" s="1">
        <f t="shared" si="76"/>
        <v>0.17553314559596686</v>
      </c>
      <c r="M209" s="1">
        <f t="shared" si="77"/>
        <v>-8.7674229357815499</v>
      </c>
      <c r="N209" s="1">
        <f t="shared" si="67"/>
        <v>-2.9432384914556975</v>
      </c>
      <c r="O209" s="1">
        <f t="shared" si="78"/>
        <v>-0.22932288054370917</v>
      </c>
      <c r="P209" s="1">
        <f t="shared" si="79"/>
        <v>-2.0639059248933823E-2</v>
      </c>
      <c r="Q209" s="1">
        <f t="shared" si="68"/>
        <v>-17.97588092598334</v>
      </c>
      <c r="R209" s="1">
        <f t="shared" si="69"/>
        <v>-620.72123302749515</v>
      </c>
      <c r="S209" s="1">
        <f t="shared" si="63"/>
        <v>12.746318345758695</v>
      </c>
      <c r="T209" s="1">
        <f t="shared" si="70"/>
        <v>-32.054683596488793</v>
      </c>
      <c r="U209" s="1">
        <f t="shared" si="71"/>
        <v>30.722199271742035</v>
      </c>
      <c r="V209" s="1">
        <f t="shared" si="80"/>
        <v>-1.0433720357374403</v>
      </c>
      <c r="W209" s="1">
        <f t="shared" si="81"/>
        <v>-0.31301161072123207</v>
      </c>
      <c r="X209" s="1">
        <f t="shared" si="72"/>
        <v>290.1180003976101</v>
      </c>
      <c r="Y209" s="1">
        <f t="shared" si="73"/>
        <v>-9.810794971518991</v>
      </c>
      <c r="Z209" s="1">
        <f t="shared" si="82"/>
        <v>9.1100799392772007</v>
      </c>
      <c r="AA209" s="1">
        <f t="shared" si="83"/>
        <v>0.81990719453494798</v>
      </c>
      <c r="AB209" s="1"/>
      <c r="AC209" s="1"/>
    </row>
    <row r="210" spans="1:29" x14ac:dyDescent="0.3">
      <c r="A210" s="1">
        <v>20</v>
      </c>
      <c r="B210" s="1">
        <v>35</v>
      </c>
      <c r="C210" s="1">
        <v>8</v>
      </c>
      <c r="D210" s="1">
        <v>207</v>
      </c>
      <c r="E210" s="1">
        <f t="shared" si="74"/>
        <v>3.6128315516282621</v>
      </c>
      <c r="F210" s="1">
        <v>0.3</v>
      </c>
      <c r="G210" s="1">
        <v>0</v>
      </c>
      <c r="H210" s="1">
        <f t="shared" si="64"/>
        <v>0.50979070058843778</v>
      </c>
      <c r="I210" s="1">
        <f t="shared" si="65"/>
        <v>17.820130483767358</v>
      </c>
      <c r="J210" s="1">
        <f t="shared" si="66"/>
        <v>30.549633230889032</v>
      </c>
      <c r="K210" s="1">
        <f t="shared" si="75"/>
        <v>0.58331732983783413</v>
      </c>
      <c r="L210" s="1">
        <f t="shared" si="76"/>
        <v>0.17499519895135024</v>
      </c>
      <c r="M210" s="1">
        <f t="shared" si="77"/>
        <v>-9.0798099947909332</v>
      </c>
      <c r="N210" s="1">
        <f t="shared" si="67"/>
        <v>-2.9888847480897001</v>
      </c>
      <c r="O210" s="1">
        <f t="shared" si="78"/>
        <v>-0.24014500170576103</v>
      </c>
      <c r="P210" s="1">
        <f t="shared" si="79"/>
        <v>-2.1613050153518491E-2</v>
      </c>
      <c r="Q210" s="1">
        <f t="shared" si="68"/>
        <v>-17.820130483767358</v>
      </c>
      <c r="R210" s="1">
        <f t="shared" si="69"/>
        <v>-615.72304008334504</v>
      </c>
      <c r="S210" s="1">
        <f t="shared" si="63"/>
        <v>12.729502747121678</v>
      </c>
      <c r="T210" s="1">
        <f t="shared" si="70"/>
        <v>-26.9795775981048</v>
      </c>
      <c r="U210" s="1">
        <f t="shared" si="71"/>
        <v>30.549633230889036</v>
      </c>
      <c r="V210" s="1">
        <f t="shared" si="80"/>
        <v>-0.88313916550806515</v>
      </c>
      <c r="W210" s="1">
        <f t="shared" si="81"/>
        <v>-0.26494174965241951</v>
      </c>
      <c r="X210" s="1">
        <f t="shared" si="72"/>
        <v>291.46114408373938</v>
      </c>
      <c r="Y210" s="1">
        <f t="shared" si="73"/>
        <v>-9.962949160298999</v>
      </c>
      <c r="Z210" s="1">
        <f t="shared" si="82"/>
        <v>9.2525652056113987</v>
      </c>
      <c r="AA210" s="1">
        <f t="shared" si="83"/>
        <v>0.83273086850502587</v>
      </c>
      <c r="AB210" s="1"/>
      <c r="AC210" s="1"/>
    </row>
    <row r="211" spans="1:29" x14ac:dyDescent="0.3">
      <c r="A211" s="1">
        <v>20</v>
      </c>
      <c r="B211" s="1">
        <v>35</v>
      </c>
      <c r="C211" s="1">
        <v>8</v>
      </c>
      <c r="D211" s="1">
        <v>208</v>
      </c>
      <c r="E211" s="1">
        <f t="shared" si="74"/>
        <v>3.6302848441482056</v>
      </c>
      <c r="F211" s="1">
        <v>0.3</v>
      </c>
      <c r="G211" s="1">
        <v>0</v>
      </c>
      <c r="H211" s="1">
        <f t="shared" si="64"/>
        <v>0.5199547782348003</v>
      </c>
      <c r="I211" s="1">
        <f t="shared" si="65"/>
        <v>17.658951857178536</v>
      </c>
      <c r="J211" s="1">
        <f t="shared" si="66"/>
        <v>30.374457700552686</v>
      </c>
      <c r="K211" s="1">
        <f t="shared" si="75"/>
        <v>0.58137504976285448</v>
      </c>
      <c r="L211" s="1">
        <f t="shared" si="76"/>
        <v>0.17441251492885634</v>
      </c>
      <c r="M211" s="1">
        <f t="shared" si="77"/>
        <v>-9.3894312557178168</v>
      </c>
      <c r="N211" s="1">
        <f t="shared" si="67"/>
        <v>-3.0329344384922043</v>
      </c>
      <c r="O211" s="1">
        <f t="shared" si="78"/>
        <v>-0.25107144037910423</v>
      </c>
      <c r="P211" s="1">
        <f t="shared" si="79"/>
        <v>-2.259642963411938E-2</v>
      </c>
      <c r="Q211" s="1">
        <f t="shared" si="68"/>
        <v>-17.658951857178536</v>
      </c>
      <c r="R211" s="1">
        <f t="shared" si="69"/>
        <v>-610.76909990851493</v>
      </c>
      <c r="S211" s="1">
        <f t="shared" si="63"/>
        <v>12.715505843374146</v>
      </c>
      <c r="T211" s="1">
        <f t="shared" si="70"/>
        <v>-21.880246859388546</v>
      </c>
      <c r="U211" s="1">
        <f t="shared" si="71"/>
        <v>30.374457700552682</v>
      </c>
      <c r="V211" s="1">
        <f t="shared" si="80"/>
        <v>-0.72035020592286725</v>
      </c>
      <c r="W211" s="1">
        <f t="shared" si="81"/>
        <v>-0.21610506177686017</v>
      </c>
      <c r="X211" s="1">
        <f t="shared" si="72"/>
        <v>292.89427683500401</v>
      </c>
      <c r="Y211" s="1">
        <f t="shared" si="73"/>
        <v>-10.109781461640685</v>
      </c>
      <c r="Z211" s="1">
        <f t="shared" si="82"/>
        <v>9.403021989494782</v>
      </c>
      <c r="AA211" s="1">
        <f t="shared" si="83"/>
        <v>0.84627197905453033</v>
      </c>
      <c r="AB211" s="1"/>
      <c r="AC211" s="1"/>
    </row>
    <row r="212" spans="1:29" x14ac:dyDescent="0.3">
      <c r="A212" s="1">
        <v>20</v>
      </c>
      <c r="B212" s="1">
        <v>35</v>
      </c>
      <c r="C212" s="1">
        <v>8</v>
      </c>
      <c r="D212" s="1">
        <v>209</v>
      </c>
      <c r="E212" s="1">
        <f t="shared" si="74"/>
        <v>3.6477381366681487</v>
      </c>
      <c r="F212" s="1">
        <v>0.3</v>
      </c>
      <c r="G212" s="1">
        <v>0</v>
      </c>
      <c r="H212" s="1">
        <f t="shared" si="64"/>
        <v>0.53008363149681048</v>
      </c>
      <c r="I212" s="1">
        <f t="shared" si="65"/>
        <v>17.492394142787916</v>
      </c>
      <c r="J212" s="1">
        <f t="shared" si="66"/>
        <v>30.196767614561217</v>
      </c>
      <c r="K212" s="1">
        <f t="shared" si="75"/>
        <v>0.57928035099865749</v>
      </c>
      <c r="L212" s="1">
        <f t="shared" si="76"/>
        <v>0.17378410529959723</v>
      </c>
      <c r="M212" s="1">
        <f t="shared" si="77"/>
        <v>-9.6961924049267392</v>
      </c>
      <c r="N212" s="1">
        <f t="shared" si="67"/>
        <v>-3.0753169642997213</v>
      </c>
      <c r="O212" s="1">
        <f t="shared" si="78"/>
        <v>-0.26210493174105509</v>
      </c>
      <c r="P212" s="1">
        <f t="shared" si="79"/>
        <v>-2.3589443856694956E-2</v>
      </c>
      <c r="Q212" s="1">
        <f t="shared" si="68"/>
        <v>-17.492394142787916</v>
      </c>
      <c r="R212" s="1">
        <f t="shared" si="69"/>
        <v>-605.86092152117214</v>
      </c>
      <c r="S212" s="1">
        <f t="shared" si="63"/>
        <v>12.704373471773302</v>
      </c>
      <c r="T212" s="1">
        <f t="shared" si="70"/>
        <v>-16.755103575942307</v>
      </c>
      <c r="U212" s="1">
        <f t="shared" si="71"/>
        <v>30.196767614561217</v>
      </c>
      <c r="V212" s="1">
        <f t="shared" si="80"/>
        <v>-0.55486414273899998</v>
      </c>
      <c r="W212" s="1">
        <f t="shared" si="81"/>
        <v>-0.16645924282169999</v>
      </c>
      <c r="X212" s="1">
        <f t="shared" si="72"/>
        <v>294.41937785825934</v>
      </c>
      <c r="Y212" s="1">
        <f t="shared" si="73"/>
        <v>-10.251056547665739</v>
      </c>
      <c r="Z212" s="1">
        <f t="shared" si="82"/>
        <v>9.5616669254208606</v>
      </c>
      <c r="AA212" s="1">
        <f t="shared" si="83"/>
        <v>0.86055002328787744</v>
      </c>
      <c r="AB212" s="1"/>
      <c r="AC212" s="1"/>
    </row>
    <row r="213" spans="1:29" x14ac:dyDescent="0.3">
      <c r="A213" s="1">
        <v>20</v>
      </c>
      <c r="B213" s="1">
        <v>35</v>
      </c>
      <c r="C213" s="1">
        <v>8</v>
      </c>
      <c r="D213" s="1">
        <v>210</v>
      </c>
      <c r="E213" s="1">
        <f t="shared" si="74"/>
        <v>3.6651914291880923</v>
      </c>
      <c r="F213" s="1">
        <v>0.3</v>
      </c>
      <c r="G213" s="1">
        <v>0</v>
      </c>
      <c r="H213" s="1">
        <f t="shared" si="64"/>
        <v>0.54017457030657223</v>
      </c>
      <c r="I213" s="1">
        <f t="shared" si="65"/>
        <v>17.320508075688771</v>
      </c>
      <c r="J213" s="1">
        <f t="shared" si="66"/>
        <v>30.016662039607269</v>
      </c>
      <c r="K213" s="1">
        <f t="shared" si="75"/>
        <v>0.57702978608461519</v>
      </c>
      <c r="L213" s="1">
        <f t="shared" si="76"/>
        <v>0.17310893582538456</v>
      </c>
      <c r="M213" s="1">
        <f t="shared" si="77"/>
        <v>-10.000000000000002</v>
      </c>
      <c r="N213" s="1">
        <f t="shared" si="67"/>
        <v>-3.115960844856922</v>
      </c>
      <c r="O213" s="1">
        <f t="shared" si="78"/>
        <v>-0.27324816361731236</v>
      </c>
      <c r="P213" s="1">
        <f t="shared" si="79"/>
        <v>-2.4592334725558111E-2</v>
      </c>
      <c r="Q213" s="1">
        <f t="shared" si="68"/>
        <v>-17.320508075688771</v>
      </c>
      <c r="R213" s="1">
        <f t="shared" si="69"/>
        <v>-601</v>
      </c>
      <c r="S213" s="1">
        <f t="shared" ref="S213:S276" si="84">Q213+SQRT(Q213^2-R213)</f>
        <v>12.696153963918498</v>
      </c>
      <c r="T213" s="1">
        <f t="shared" si="70"/>
        <v>-11.602524966325163</v>
      </c>
      <c r="U213" s="1">
        <f t="shared" si="71"/>
        <v>30.016662039607269</v>
      </c>
      <c r="V213" s="1">
        <f t="shared" si="80"/>
        <v>-0.38653614952307225</v>
      </c>
      <c r="W213" s="1">
        <f t="shared" si="81"/>
        <v>-0.11596084485692167</v>
      </c>
      <c r="X213" s="1">
        <f t="shared" si="72"/>
        <v>296.03847576700764</v>
      </c>
      <c r="Y213" s="1">
        <f t="shared" si="73"/>
        <v>-10.386536149523074</v>
      </c>
      <c r="Z213" s="1">
        <f t="shared" si="82"/>
        <v>9.7287201252278077</v>
      </c>
      <c r="AA213" s="1">
        <f t="shared" si="83"/>
        <v>0.87558481127050269</v>
      </c>
      <c r="AB213" s="1"/>
      <c r="AC213" s="1"/>
    </row>
    <row r="214" spans="1:29" x14ac:dyDescent="0.3">
      <c r="A214" s="1">
        <v>20</v>
      </c>
      <c r="B214" s="1">
        <v>35</v>
      </c>
      <c r="C214" s="1">
        <v>8</v>
      </c>
      <c r="D214" s="1">
        <v>211</v>
      </c>
      <c r="E214" s="1">
        <f t="shared" si="74"/>
        <v>3.6826447217080354</v>
      </c>
      <c r="F214" s="1">
        <v>0.3</v>
      </c>
      <c r="G214" s="1">
        <v>0</v>
      </c>
      <c r="H214" s="1">
        <f t="shared" si="64"/>
        <v>0.55022484307098463</v>
      </c>
      <c r="I214" s="1">
        <f t="shared" si="65"/>
        <v>17.143346014042248</v>
      </c>
      <c r="J214" s="1">
        <f t="shared" si="66"/>
        <v>29.83424422682701</v>
      </c>
      <c r="K214" s="1">
        <f t="shared" si="75"/>
        <v>0.57461975184298175</v>
      </c>
      <c r="L214" s="1">
        <f t="shared" si="76"/>
        <v>0.17238592555289453</v>
      </c>
      <c r="M214" s="1">
        <f t="shared" si="77"/>
        <v>-10.300761498201084</v>
      </c>
      <c r="N214" s="1">
        <f t="shared" si="67"/>
        <v>-3.1547937091901703</v>
      </c>
      <c r="O214" s="1">
        <f t="shared" si="78"/>
        <v>-0.28450376203188826</v>
      </c>
      <c r="P214" s="1">
        <f t="shared" si="79"/>
        <v>-2.5605338582869942E-2</v>
      </c>
      <c r="Q214" s="1">
        <f t="shared" si="68"/>
        <v>-17.143346014042248</v>
      </c>
      <c r="R214" s="1">
        <f t="shared" si="69"/>
        <v>-596.18781602878266</v>
      </c>
      <c r="S214" s="1">
        <f t="shared" si="84"/>
        <v>12.690898212784763</v>
      </c>
      <c r="T214" s="1">
        <f t="shared" si="70"/>
        <v>-6.4208524244957488</v>
      </c>
      <c r="U214" s="1">
        <f t="shared" si="71"/>
        <v>29.83424422682701</v>
      </c>
      <c r="V214" s="1">
        <f t="shared" si="80"/>
        <v>-0.21521753243281777</v>
      </c>
      <c r="W214" s="1">
        <f t="shared" si="81"/>
        <v>-6.4565259729845323E-2</v>
      </c>
      <c r="X214" s="1">
        <f t="shared" si="72"/>
        <v>297.75364680454641</v>
      </c>
      <c r="Y214" s="1">
        <f t="shared" si="73"/>
        <v>-10.5159790306339</v>
      </c>
      <c r="Z214" s="1">
        <f t="shared" si="82"/>
        <v>9.904404532585831</v>
      </c>
      <c r="AA214" s="1">
        <f t="shared" si="83"/>
        <v>0.89139640793272479</v>
      </c>
      <c r="AB214" s="1"/>
      <c r="AC214" s="1"/>
    </row>
    <row r="215" spans="1:29" x14ac:dyDescent="0.3">
      <c r="A215" s="1">
        <v>20</v>
      </c>
      <c r="B215" s="1">
        <v>35</v>
      </c>
      <c r="C215" s="1">
        <v>8</v>
      </c>
      <c r="D215" s="1">
        <v>212</v>
      </c>
      <c r="E215" s="1">
        <f t="shared" si="74"/>
        <v>3.7000980142279785</v>
      </c>
      <c r="F215" s="1">
        <v>0.3</v>
      </c>
      <c r="G215" s="1">
        <v>0</v>
      </c>
      <c r="H215" s="1">
        <f t="shared" si="64"/>
        <v>0.56023163393553543</v>
      </c>
      <c r="I215" s="1">
        <f t="shared" si="65"/>
        <v>16.960961923128522</v>
      </c>
      <c r="J215" s="1">
        <f t="shared" si="66"/>
        <v>29.649621663744547</v>
      </c>
      <c r="K215" s="1">
        <f t="shared" si="75"/>
        <v>0.57204648732055585</v>
      </c>
      <c r="L215" s="1">
        <f t="shared" si="76"/>
        <v>0.17161394619616674</v>
      </c>
      <c r="M215" s="1">
        <f t="shared" si="77"/>
        <v>-10.598385284664095</v>
      </c>
      <c r="N215" s="1">
        <f t="shared" si="67"/>
        <v>-3.1917422915779241</v>
      </c>
      <c r="O215" s="1">
        <f t="shared" si="78"/>
        <v>-0.29587427515345127</v>
      </c>
      <c r="P215" s="1">
        <f t="shared" si="79"/>
        <v>-2.6628684763810615E-2</v>
      </c>
      <c r="Q215" s="1">
        <f t="shared" si="68"/>
        <v>-16.960961923128522</v>
      </c>
      <c r="R215" s="1">
        <f t="shared" si="69"/>
        <v>-591.42583544537445</v>
      </c>
      <c r="S215" s="1">
        <f t="shared" si="84"/>
        <v>12.688659740616025</v>
      </c>
      <c r="T215" s="1">
        <f t="shared" si="70"/>
        <v>-1.2083907079735567</v>
      </c>
      <c r="U215" s="1">
        <f t="shared" si="71"/>
        <v>29.649621663744547</v>
      </c>
      <c r="V215" s="1">
        <f t="shared" si="80"/>
        <v>-4.0755687262315814E-2</v>
      </c>
      <c r="W215" s="1">
        <f t="shared" si="81"/>
        <v>-1.2226706178694743E-2</v>
      </c>
      <c r="X215" s="1">
        <f t="shared" si="72"/>
        <v>299.56701251728771</v>
      </c>
      <c r="Y215" s="1">
        <f t="shared" si="73"/>
        <v>-10.639140971926411</v>
      </c>
      <c r="Z215" s="1">
        <f t="shared" si="82"/>
        <v>10.088945161174705</v>
      </c>
      <c r="AA215" s="1">
        <f t="shared" si="83"/>
        <v>0.90800506450572338</v>
      </c>
      <c r="AB215" s="1"/>
      <c r="AC215" s="1"/>
    </row>
    <row r="216" spans="1:29" x14ac:dyDescent="0.3">
      <c r="A216" s="1">
        <v>20</v>
      </c>
      <c r="B216" s="1">
        <v>35</v>
      </c>
      <c r="C216" s="1">
        <v>8</v>
      </c>
      <c r="D216" s="1">
        <v>213</v>
      </c>
      <c r="E216" s="1">
        <f t="shared" si="74"/>
        <v>3.717551306747922</v>
      </c>
      <c r="F216" s="1">
        <v>0.3</v>
      </c>
      <c r="G216" s="1">
        <v>0</v>
      </c>
      <c r="H216" s="1">
        <f t="shared" si="64"/>
        <v>0.57019206001514833</v>
      </c>
      <c r="I216" s="1">
        <f t="shared" si="65"/>
        <v>16.773411358908483</v>
      </c>
      <c r="J216" s="1">
        <f t="shared" si="66"/>
        <v>29.462906126354053</v>
      </c>
      <c r="K216" s="1">
        <f t="shared" si="75"/>
        <v>0.56930607208176798</v>
      </c>
      <c r="L216" s="1">
        <f t="shared" si="76"/>
        <v>0.17079182162453038</v>
      </c>
      <c r="M216" s="1">
        <f t="shared" si="77"/>
        <v>-10.892780700300541</v>
      </c>
      <c r="N216" s="1">
        <f t="shared" si="67"/>
        <v>-3.2267324313571004</v>
      </c>
      <c r="O216" s="1">
        <f t="shared" si="78"/>
        <v>-0.30736215549509349</v>
      </c>
      <c r="P216" s="1">
        <f t="shared" si="79"/>
        <v>-2.7662593994558414E-2</v>
      </c>
      <c r="Q216" s="1">
        <f t="shared" si="68"/>
        <v>-16.773411358908483</v>
      </c>
      <c r="R216" s="1">
        <f t="shared" si="69"/>
        <v>-586.71550879519134</v>
      </c>
      <c r="S216" s="1">
        <f t="shared" si="84"/>
        <v>12.689494767445574</v>
      </c>
      <c r="T216" s="1">
        <f t="shared" si="70"/>
        <v>4.0365928281280006</v>
      </c>
      <c r="U216" s="1">
        <f t="shared" si="71"/>
        <v>29.462906126354056</v>
      </c>
      <c r="V216" s="1">
        <f t="shared" si="80"/>
        <v>0.13700592911020881</v>
      </c>
      <c r="W216" s="1">
        <f t="shared" si="81"/>
        <v>4.1101778733062644E-2</v>
      </c>
      <c r="X216" s="1">
        <f t="shared" si="72"/>
        <v>301.48073681392412</v>
      </c>
      <c r="Y216" s="1">
        <f t="shared" si="73"/>
        <v>-10.755774771190332</v>
      </c>
      <c r="Z216" s="1">
        <f t="shared" si="82"/>
        <v>10.282568203913998</v>
      </c>
      <c r="AA216" s="1">
        <f t="shared" si="83"/>
        <v>0.92543113835225976</v>
      </c>
      <c r="AB216" s="1"/>
      <c r="AC216" s="1"/>
    </row>
    <row r="217" spans="1:29" x14ac:dyDescent="0.3">
      <c r="A217" s="1">
        <v>20</v>
      </c>
      <c r="B217" s="1">
        <v>35</v>
      </c>
      <c r="C217" s="1">
        <v>8</v>
      </c>
      <c r="D217" s="1">
        <v>214</v>
      </c>
      <c r="E217" s="1">
        <f t="shared" si="74"/>
        <v>3.7350045992678651</v>
      </c>
      <c r="F217" s="1">
        <v>0.3</v>
      </c>
      <c r="G217" s="1">
        <v>0</v>
      </c>
      <c r="H217" s="1">
        <f t="shared" si="64"/>
        <v>0.5801031685987631</v>
      </c>
      <c r="I217" s="1">
        <f t="shared" si="65"/>
        <v>16.580751451100838</v>
      </c>
      <c r="J217" s="1">
        <f t="shared" si="66"/>
        <v>29.274213731073012</v>
      </c>
      <c r="K217" s="1">
        <f t="shared" si="75"/>
        <v>0.56639442491674019</v>
      </c>
      <c r="L217" s="1">
        <f t="shared" si="76"/>
        <v>0.16991832747502206</v>
      </c>
      <c r="M217" s="1">
        <f t="shared" si="77"/>
        <v>-11.183858069414933</v>
      </c>
      <c r="N217" s="1">
        <f t="shared" si="67"/>
        <v>-3.2596890776731904</v>
      </c>
      <c r="O217" s="1">
        <f t="shared" si="78"/>
        <v>-0.3189697402170531</v>
      </c>
      <c r="P217" s="1">
        <f t="shared" si="79"/>
        <v>-2.8707276619534778E-2</v>
      </c>
      <c r="Q217" s="1">
        <f t="shared" si="68"/>
        <v>-16.580751451100838</v>
      </c>
      <c r="R217" s="1">
        <f t="shared" si="69"/>
        <v>-582.0582708893611</v>
      </c>
      <c r="S217" s="1">
        <f t="shared" si="84"/>
        <v>12.693462279972174</v>
      </c>
      <c r="T217" s="1">
        <f t="shared" si="70"/>
        <v>9.3158689398741856</v>
      </c>
      <c r="U217" s="1">
        <f t="shared" si="71"/>
        <v>29.274213731073012</v>
      </c>
      <c r="V217" s="1">
        <f t="shared" si="80"/>
        <v>0.31822781050429677</v>
      </c>
      <c r="W217" s="1">
        <f t="shared" si="81"/>
        <v>9.5468343151289034E-2</v>
      </c>
      <c r="X217" s="1">
        <f t="shared" si="72"/>
        <v>303.49702233988251</v>
      </c>
      <c r="Y217" s="1">
        <f t="shared" si="73"/>
        <v>-10.865630258910636</v>
      </c>
      <c r="Z217" s="1">
        <f t="shared" si="82"/>
        <v>10.485499999650163</v>
      </c>
      <c r="AA217" s="1">
        <f t="shared" si="83"/>
        <v>0.94369499996851458</v>
      </c>
      <c r="AB217" s="1"/>
      <c r="AC217" s="1"/>
    </row>
    <row r="218" spans="1:29" x14ac:dyDescent="0.3">
      <c r="A218" s="1">
        <v>20</v>
      </c>
      <c r="B218" s="1">
        <v>35</v>
      </c>
      <c r="C218" s="1">
        <v>8</v>
      </c>
      <c r="D218" s="1">
        <v>215</v>
      </c>
      <c r="E218" s="1">
        <f t="shared" si="74"/>
        <v>3.7524578917878086</v>
      </c>
      <c r="F218" s="1">
        <v>0.3</v>
      </c>
      <c r="G218" s="1">
        <v>0</v>
      </c>
      <c r="H218" s="1">
        <f t="shared" si="64"/>
        <v>0.58996193433549826</v>
      </c>
      <c r="I218" s="1">
        <f t="shared" si="65"/>
        <v>16.383040885779835</v>
      </c>
      <c r="J218" s="1">
        <f t="shared" si="66"/>
        <v>29.083664986256444</v>
      </c>
      <c r="K218" s="1">
        <f t="shared" si="75"/>
        <v>0.56330730303494003</v>
      </c>
      <c r="L218" s="1">
        <f t="shared" si="76"/>
        <v>0.16899219091048201</v>
      </c>
      <c r="M218" s="1">
        <f t="shared" si="77"/>
        <v>-11.471528727020923</v>
      </c>
      <c r="N218" s="1">
        <f t="shared" si="67"/>
        <v>-3.2905362999556549</v>
      </c>
      <c r="O218" s="1">
        <f t="shared" si="78"/>
        <v>-0.33069922937495372</v>
      </c>
      <c r="P218" s="1">
        <f t="shared" si="79"/>
        <v>-2.9762930643745834E-2</v>
      </c>
      <c r="Q218" s="1">
        <f t="shared" si="68"/>
        <v>-16.383040885779835</v>
      </c>
      <c r="R218" s="1">
        <f t="shared" si="69"/>
        <v>-577.45554036766521</v>
      </c>
      <c r="S218" s="1">
        <f t="shared" si="84"/>
        <v>12.700624100476606</v>
      </c>
      <c r="T218" s="1">
        <f t="shared" si="70"/>
        <v>14.631247133472964</v>
      </c>
      <c r="U218" s="1">
        <f t="shared" si="71"/>
        <v>29.083664986256441</v>
      </c>
      <c r="V218" s="1">
        <f t="shared" si="80"/>
        <v>0.50307439383540542</v>
      </c>
      <c r="W218" s="1">
        <f t="shared" si="81"/>
        <v>0.15092231815062163</v>
      </c>
      <c r="X218" s="1">
        <f t="shared" si="72"/>
        <v>305.61810608990788</v>
      </c>
      <c r="Y218" s="1">
        <f t="shared" si="73"/>
        <v>-10.968454333185518</v>
      </c>
      <c r="Z218" s="1">
        <f t="shared" si="82"/>
        <v>10.697965842747625</v>
      </c>
      <c r="AA218" s="1">
        <f t="shared" si="83"/>
        <v>0.96281692584728618</v>
      </c>
      <c r="AB218" s="1"/>
      <c r="AC218" s="1"/>
    </row>
    <row r="219" spans="1:29" x14ac:dyDescent="0.3">
      <c r="A219" s="1">
        <v>20</v>
      </c>
      <c r="B219" s="1">
        <v>35</v>
      </c>
      <c r="C219" s="1">
        <v>8</v>
      </c>
      <c r="D219" s="1">
        <v>216</v>
      </c>
      <c r="E219" s="1">
        <f t="shared" si="74"/>
        <v>3.7699111843077517</v>
      </c>
      <c r="F219" s="1">
        <v>0.3</v>
      </c>
      <c r="G219" s="1">
        <v>0</v>
      </c>
      <c r="H219" s="1">
        <f t="shared" si="64"/>
        <v>0.59976525641153666</v>
      </c>
      <c r="I219" s="1">
        <f t="shared" si="65"/>
        <v>16.180339887498953</v>
      </c>
      <c r="J219" s="1">
        <f t="shared" si="66"/>
        <v>28.891384842914647</v>
      </c>
      <c r="K219" s="1">
        <f t="shared" si="75"/>
        <v>0.56004030182260489</v>
      </c>
      <c r="L219" s="1">
        <f t="shared" si="76"/>
        <v>0.16801209054678146</v>
      </c>
      <c r="M219" s="1">
        <f t="shared" si="77"/>
        <v>-11.75570504584946</v>
      </c>
      <c r="N219" s="1">
        <f t="shared" si="67"/>
        <v>-3.3191973049787666</v>
      </c>
      <c r="O219" s="1">
        <f t="shared" si="78"/>
        <v>-0.34255266194993356</v>
      </c>
      <c r="P219" s="1">
        <f t="shared" si="79"/>
        <v>-3.0829739575494019E-2</v>
      </c>
      <c r="Q219" s="1">
        <f t="shared" si="68"/>
        <v>-16.180339887498953</v>
      </c>
      <c r="R219" s="1">
        <f t="shared" si="69"/>
        <v>-572.90871926640864</v>
      </c>
      <c r="S219" s="1">
        <f t="shared" si="84"/>
        <v>12.711044955415694</v>
      </c>
      <c r="T219" s="1">
        <f t="shared" si="70"/>
        <v>19.984576220407995</v>
      </c>
      <c r="U219" s="1">
        <f t="shared" si="71"/>
        <v>28.891384842914647</v>
      </c>
      <c r="V219" s="1">
        <f t="shared" si="80"/>
        <v>0.6917140292535694</v>
      </c>
      <c r="W219" s="1">
        <f t="shared" si="81"/>
        <v>0.20751420877607082</v>
      </c>
      <c r="X219" s="1">
        <f t="shared" si="72"/>
        <v>307.84625417468163</v>
      </c>
      <c r="Y219" s="1">
        <f t="shared" si="73"/>
        <v>-11.063991016595891</v>
      </c>
      <c r="Z219" s="1">
        <f t="shared" si="82"/>
        <v>10.920188620095512</v>
      </c>
      <c r="AA219" s="1">
        <f t="shared" si="83"/>
        <v>0.98281697580859606</v>
      </c>
      <c r="AB219" s="1"/>
      <c r="AC219" s="1"/>
    </row>
    <row r="220" spans="1:29" x14ac:dyDescent="0.3">
      <c r="A220" s="1">
        <v>20</v>
      </c>
      <c r="B220" s="1">
        <v>35</v>
      </c>
      <c r="C220" s="1">
        <v>8</v>
      </c>
      <c r="D220" s="1">
        <v>217</v>
      </c>
      <c r="E220" s="1">
        <f t="shared" si="74"/>
        <v>3.7873644768276953</v>
      </c>
      <c r="F220" s="1">
        <v>0.3</v>
      </c>
      <c r="G220" s="1">
        <v>0</v>
      </c>
      <c r="H220" s="1">
        <f t="shared" si="64"/>
        <v>0.60950995572832356</v>
      </c>
      <c r="I220" s="1">
        <f t="shared" si="65"/>
        <v>15.972710200945857</v>
      </c>
      <c r="J220" s="1">
        <f t="shared" si="66"/>
        <v>28.697502744224007</v>
      </c>
      <c r="K220" s="1">
        <f t="shared" si="75"/>
        <v>0.55658885525015622</v>
      </c>
      <c r="L220" s="1">
        <f t="shared" si="76"/>
        <v>0.16697665657504687</v>
      </c>
      <c r="M220" s="1">
        <f t="shared" si="77"/>
        <v>-12.036300463040968</v>
      </c>
      <c r="N220" s="1">
        <f t="shared" si="67"/>
        <v>-3.3455944614516442</v>
      </c>
      <c r="O220" s="1">
        <f t="shared" si="78"/>
        <v>-0.35453188949195619</v>
      </c>
      <c r="P220" s="1">
        <f t="shared" si="79"/>
        <v>-3.1907870054276054E-2</v>
      </c>
      <c r="Q220" s="1">
        <f t="shared" si="68"/>
        <v>-15.972710200945857</v>
      </c>
      <c r="R220" s="1">
        <f t="shared" si="69"/>
        <v>-568.41919259134454</v>
      </c>
      <c r="S220" s="1">
        <f t="shared" si="84"/>
        <v>12.72479254327815</v>
      </c>
      <c r="T220" s="1">
        <f t="shared" si="70"/>
        <v>25.377744773192195</v>
      </c>
      <c r="U220" s="1">
        <f t="shared" si="71"/>
        <v>28.697502744224007</v>
      </c>
      <c r="V220" s="1">
        <f t="shared" si="80"/>
        <v>0.88431892486882036</v>
      </c>
      <c r="W220" s="1">
        <f t="shared" si="81"/>
        <v>0.26529567746064608</v>
      </c>
      <c r="X220" s="1">
        <f t="shared" si="72"/>
        <v>310.18375565014088</v>
      </c>
      <c r="Y220" s="1">
        <f t="shared" si="73"/>
        <v>-11.151981538172148</v>
      </c>
      <c r="Z220" s="1">
        <f t="shared" si="82"/>
        <v>11.152387259150986</v>
      </c>
      <c r="AA220" s="1">
        <f t="shared" si="83"/>
        <v>1.0037148533235887</v>
      </c>
      <c r="AB220" s="1"/>
      <c r="AC220" s="1"/>
    </row>
    <row r="221" spans="1:29" x14ac:dyDescent="0.3">
      <c r="A221" s="1">
        <v>20</v>
      </c>
      <c r="B221" s="1">
        <v>35</v>
      </c>
      <c r="C221" s="1">
        <v>8</v>
      </c>
      <c r="D221" s="1">
        <v>218</v>
      </c>
      <c r="E221" s="1">
        <f t="shared" si="74"/>
        <v>3.8048177693476384</v>
      </c>
      <c r="F221" s="1">
        <v>0.3</v>
      </c>
      <c r="G221" s="1">
        <v>0</v>
      </c>
      <c r="H221" s="1">
        <f t="shared" si="64"/>
        <v>0.61919277209422507</v>
      </c>
      <c r="I221" s="1">
        <f t="shared" si="65"/>
        <v>15.760215072134439</v>
      </c>
      <c r="J221" s="1">
        <f t="shared" si="66"/>
        <v>28.502152673363515</v>
      </c>
      <c r="K221" s="1">
        <f t="shared" si="75"/>
        <v>0.55294823702432261</v>
      </c>
      <c r="L221" s="1">
        <f t="shared" si="76"/>
        <v>0.16588447110729679</v>
      </c>
      <c r="M221" s="1">
        <f t="shared" si="77"/>
        <v>-12.313229506513164</v>
      </c>
      <c r="N221" s="1">
        <f t="shared" si="67"/>
        <v>-3.3696493331690718</v>
      </c>
      <c r="O221" s="1">
        <f t="shared" si="78"/>
        <v>-0.36663854720394867</v>
      </c>
      <c r="P221" s="1">
        <f t="shared" si="79"/>
        <v>-3.2997469248355379E-2</v>
      </c>
      <c r="Q221" s="1">
        <f t="shared" si="68"/>
        <v>-15.760215072134439</v>
      </c>
      <c r="R221" s="1">
        <f t="shared" si="69"/>
        <v>-563.98832789578933</v>
      </c>
      <c r="S221" s="1">
        <f t="shared" si="84"/>
        <v>12.741937601229075</v>
      </c>
      <c r="T221" s="1">
        <f t="shared" si="70"/>
        <v>30.812681464527891</v>
      </c>
      <c r="U221" s="1">
        <f t="shared" si="71"/>
        <v>28.502152673363515</v>
      </c>
      <c r="V221" s="1">
        <f t="shared" si="80"/>
        <v>1.0810650626162586</v>
      </c>
      <c r="W221" s="1">
        <f t="shared" si="81"/>
        <v>0.32431951878487758</v>
      </c>
      <c r="X221" s="1">
        <f t="shared" si="72"/>
        <v>312.63291531065937</v>
      </c>
      <c r="Y221" s="1">
        <f t="shared" si="73"/>
        <v>-11.232164443896906</v>
      </c>
      <c r="Z221" s="1">
        <f t="shared" si="82"/>
        <v>11.394774969823022</v>
      </c>
      <c r="AA221" s="1">
        <f t="shared" si="83"/>
        <v>1.0255297472840719</v>
      </c>
      <c r="AB221" s="1"/>
      <c r="AC221" s="1"/>
    </row>
    <row r="222" spans="1:29" x14ac:dyDescent="0.3">
      <c r="A222" s="1">
        <v>20</v>
      </c>
      <c r="B222" s="1">
        <v>35</v>
      </c>
      <c r="C222" s="1">
        <v>8</v>
      </c>
      <c r="D222" s="1">
        <v>219</v>
      </c>
      <c r="E222" s="1">
        <f t="shared" si="74"/>
        <v>3.8222710618675819</v>
      </c>
      <c r="F222" s="1">
        <v>0.3</v>
      </c>
      <c r="G222" s="1">
        <v>0</v>
      </c>
      <c r="H222" s="1">
        <f t="shared" si="64"/>
        <v>0.62881036144354496</v>
      </c>
      <c r="I222" s="1">
        <f t="shared" si="65"/>
        <v>15.542919229139416</v>
      </c>
      <c r="J222" s="1">
        <f t="shared" si="66"/>
        <v>28.305473199146551</v>
      </c>
      <c r="K222" s="1">
        <f t="shared" si="75"/>
        <v>0.54911356258859711</v>
      </c>
      <c r="L222" s="1">
        <f t="shared" si="76"/>
        <v>0.16473406877657912</v>
      </c>
      <c r="M222" s="1">
        <f t="shared" si="77"/>
        <v>-12.586407820996753</v>
      </c>
      <c r="N222" s="1">
        <f t="shared" si="67"/>
        <v>-3.3912827218467863</v>
      </c>
      <c r="O222" s="1">
        <f t="shared" si="78"/>
        <v>-0.37887402229268008</v>
      </c>
      <c r="P222" s="1">
        <f t="shared" si="79"/>
        <v>-3.4098662006341207E-2</v>
      </c>
      <c r="Q222" s="1">
        <f t="shared" si="68"/>
        <v>-15.542919229139416</v>
      </c>
      <c r="R222" s="1">
        <f t="shared" si="69"/>
        <v>-559.61747486405193</v>
      </c>
      <c r="S222" s="1">
        <f t="shared" si="84"/>
        <v>12.762553970007138</v>
      </c>
      <c r="T222" s="1">
        <f t="shared" si="70"/>
        <v>36.291355270875684</v>
      </c>
      <c r="U222" s="1">
        <f t="shared" si="71"/>
        <v>28.305473199146554</v>
      </c>
      <c r="V222" s="1">
        <f t="shared" si="80"/>
        <v>1.2821320815074702</v>
      </c>
      <c r="W222" s="1">
        <f t="shared" si="81"/>
        <v>0.38463962445224104</v>
      </c>
      <c r="X222" s="1">
        <f t="shared" si="72"/>
        <v>315.19604533956402</v>
      </c>
      <c r="Y222" s="1">
        <f t="shared" si="73"/>
        <v>-11.304275739489283</v>
      </c>
      <c r="Z222" s="1">
        <f t="shared" si="82"/>
        <v>11.647557262293368</v>
      </c>
      <c r="AA222" s="1">
        <f t="shared" si="83"/>
        <v>1.048280153606403</v>
      </c>
      <c r="AB222" s="1"/>
      <c r="AC222" s="1"/>
    </row>
    <row r="223" spans="1:29" x14ac:dyDescent="0.3">
      <c r="A223" s="1">
        <v>20</v>
      </c>
      <c r="B223" s="1">
        <v>35</v>
      </c>
      <c r="C223" s="1">
        <v>8</v>
      </c>
      <c r="D223" s="1">
        <v>220</v>
      </c>
      <c r="E223" s="1">
        <f t="shared" si="74"/>
        <v>3.839724354387525</v>
      </c>
      <c r="F223" s="1">
        <v>0.3</v>
      </c>
      <c r="G223" s="1">
        <v>0</v>
      </c>
      <c r="H223" s="1">
        <f t="shared" si="64"/>
        <v>0.63835929309866857</v>
      </c>
      <c r="I223" s="1">
        <f t="shared" si="65"/>
        <v>15.32088886237956</v>
      </c>
      <c r="J223" s="1">
        <f t="shared" si="66"/>
        <v>28.107607518849651</v>
      </c>
      <c r="K223" s="1">
        <f t="shared" si="75"/>
        <v>0.54507979208493629</v>
      </c>
      <c r="L223" s="1">
        <f t="shared" si="76"/>
        <v>0.16352393762548087</v>
      </c>
      <c r="M223" s="1">
        <f t="shared" si="77"/>
        <v>-12.855752193730785</v>
      </c>
      <c r="N223" s="1">
        <f t="shared" si="67"/>
        <v>-3.4104147208601199</v>
      </c>
      <c r="O223" s="1">
        <f t="shared" si="78"/>
        <v>-0.39123941941291934</v>
      </c>
      <c r="P223" s="1">
        <f t="shared" si="79"/>
        <v>-3.5211547747162737E-2</v>
      </c>
      <c r="Q223" s="1">
        <f t="shared" si="68"/>
        <v>-15.32088886237956</v>
      </c>
      <c r="R223" s="1">
        <f t="shared" si="69"/>
        <v>-555.30796490030741</v>
      </c>
      <c r="S223" s="1">
        <f t="shared" si="84"/>
        <v>12.786718656470091</v>
      </c>
      <c r="T223" s="1">
        <f t="shared" si="70"/>
        <v>41.815775519497237</v>
      </c>
      <c r="U223" s="1">
        <f t="shared" si="71"/>
        <v>28.107607518849651</v>
      </c>
      <c r="V223" s="1">
        <f t="shared" si="80"/>
        <v>1.4877031241970542</v>
      </c>
      <c r="W223" s="1">
        <f t="shared" si="81"/>
        <v>0.44631093725911625</v>
      </c>
      <c r="X223" s="1">
        <f t="shared" si="72"/>
        <v>317.87545570265627</v>
      </c>
      <c r="Y223" s="1">
        <f t="shared" si="73"/>
        <v>-11.368049069533731</v>
      </c>
      <c r="Z223" s="1">
        <f t="shared" si="82"/>
        <v>11.910929722314863</v>
      </c>
      <c r="AA223" s="1">
        <f t="shared" si="83"/>
        <v>1.0719836750083376</v>
      </c>
      <c r="AB223" s="1"/>
      <c r="AC223" s="1"/>
    </row>
    <row r="224" spans="1:29" x14ac:dyDescent="0.3">
      <c r="A224" s="1">
        <v>20</v>
      </c>
      <c r="B224" s="1">
        <v>35</v>
      </c>
      <c r="C224" s="1">
        <v>8</v>
      </c>
      <c r="D224" s="1">
        <v>221</v>
      </c>
      <c r="E224" s="1">
        <f t="shared" si="74"/>
        <v>3.8571776469074681</v>
      </c>
      <c r="F224" s="1">
        <v>0.3</v>
      </c>
      <c r="G224" s="1">
        <v>0</v>
      </c>
      <c r="H224" s="1">
        <f t="shared" si="64"/>
        <v>0.64783604709317533</v>
      </c>
      <c r="I224" s="1">
        <f t="shared" si="65"/>
        <v>15.094191604455443</v>
      </c>
      <c r="J224" s="1">
        <f t="shared" si="66"/>
        <v>27.90870349756597</v>
      </c>
      <c r="K224" s="1">
        <f t="shared" si="75"/>
        <v>0.54084173439915861</v>
      </c>
      <c r="L224" s="1">
        <f t="shared" si="76"/>
        <v>0.16225252031974757</v>
      </c>
      <c r="M224" s="1">
        <f t="shared" si="77"/>
        <v>-13.12118057981014</v>
      </c>
      <c r="N224" s="1">
        <f t="shared" si="67"/>
        <v>-3.4269647812027024</v>
      </c>
      <c r="O224" s="1">
        <f t="shared" si="78"/>
        <v>-0.40373552303503968</v>
      </c>
      <c r="P224" s="1">
        <f t="shared" si="79"/>
        <v>-3.6336197073153567E-2</v>
      </c>
      <c r="Q224" s="1">
        <f t="shared" si="68"/>
        <v>-15.094191604455443</v>
      </c>
      <c r="R224" s="1">
        <f t="shared" si="69"/>
        <v>-551.0611107230377</v>
      </c>
      <c r="S224" s="1">
        <f t="shared" si="84"/>
        <v>12.814511893110524</v>
      </c>
      <c r="T224" s="1">
        <f t="shared" si="70"/>
        <v>47.387991755984338</v>
      </c>
      <c r="U224" s="1">
        <f t="shared" si="71"/>
        <v>27.908703497565966</v>
      </c>
      <c r="V224" s="1">
        <f t="shared" si="80"/>
        <v>1.6979646424677965</v>
      </c>
      <c r="W224" s="1">
        <f t="shared" si="81"/>
        <v>0.5093893927403389</v>
      </c>
      <c r="X224" s="1">
        <f t="shared" si="72"/>
        <v>320.6734431626171</v>
      </c>
      <c r="Y224" s="1">
        <f t="shared" si="73"/>
        <v>-11.423215937342343</v>
      </c>
      <c r="Z224" s="1">
        <f t="shared" si="82"/>
        <v>12.185075525172923</v>
      </c>
      <c r="AA224" s="1">
        <f t="shared" si="83"/>
        <v>1.096656797265563</v>
      </c>
      <c r="AB224" s="1"/>
      <c r="AC224" s="1"/>
    </row>
    <row r="225" spans="1:29" x14ac:dyDescent="0.3">
      <c r="A225" s="1">
        <v>20</v>
      </c>
      <c r="B225" s="1">
        <v>35</v>
      </c>
      <c r="C225" s="1">
        <v>8</v>
      </c>
      <c r="D225" s="1">
        <v>222</v>
      </c>
      <c r="E225" s="1">
        <f t="shared" si="74"/>
        <v>3.8746309394274117</v>
      </c>
      <c r="F225" s="1">
        <v>0.3</v>
      </c>
      <c r="G225" s="1">
        <v>0</v>
      </c>
      <c r="H225" s="1">
        <f t="shared" si="64"/>
        <v>0.65723701157596492</v>
      </c>
      <c r="I225" s="1">
        <f t="shared" si="65"/>
        <v>14.862896509547884</v>
      </c>
      <c r="J225" s="1">
        <f t="shared" si="66"/>
        <v>27.70891370333193</v>
      </c>
      <c r="K225" s="1">
        <f t="shared" si="75"/>
        <v>0.53639405242222316</v>
      </c>
      <c r="L225" s="1">
        <f t="shared" si="76"/>
        <v>0.16091821572666695</v>
      </c>
      <c r="M225" s="1">
        <f t="shared" si="77"/>
        <v>-13.382612127177165</v>
      </c>
      <c r="N225" s="1">
        <f t="shared" si="67"/>
        <v>-3.4408517910807404</v>
      </c>
      <c r="O225" s="1">
        <f t="shared" si="78"/>
        <v>-0.41636275657344907</v>
      </c>
      <c r="P225" s="1">
        <f t="shared" si="79"/>
        <v>-3.7472648091610418E-2</v>
      </c>
      <c r="Q225" s="1">
        <f t="shared" si="68"/>
        <v>-14.862896509547884</v>
      </c>
      <c r="R225" s="1">
        <f t="shared" si="69"/>
        <v>-546.87820596516531</v>
      </c>
      <c r="S225" s="1">
        <f t="shared" si="84"/>
        <v>12.846017193784046</v>
      </c>
      <c r="T225" s="1">
        <f t="shared" si="70"/>
        <v>53.010093407077683</v>
      </c>
      <c r="U225" s="1">
        <f t="shared" si="71"/>
        <v>27.70891370333193</v>
      </c>
      <c r="V225" s="1">
        <f t="shared" si="80"/>
        <v>1.913106156908033</v>
      </c>
      <c r="W225" s="1">
        <f t="shared" si="81"/>
        <v>0.57393184707240985</v>
      </c>
      <c r="X225" s="1">
        <f t="shared" si="72"/>
        <v>323.59227878451702</v>
      </c>
      <c r="Y225" s="1">
        <f t="shared" si="73"/>
        <v>-11.469505970269132</v>
      </c>
      <c r="Z225" s="1">
        <f t="shared" si="82"/>
        <v>12.47016266940059</v>
      </c>
      <c r="AA225" s="1">
        <f t="shared" si="83"/>
        <v>1.1223146402460531</v>
      </c>
      <c r="AB225" s="1"/>
      <c r="AC225" s="1"/>
    </row>
    <row r="226" spans="1:29" x14ac:dyDescent="0.3">
      <c r="A226" s="1">
        <v>20</v>
      </c>
      <c r="B226" s="1">
        <v>35</v>
      </c>
      <c r="C226" s="1">
        <v>8</v>
      </c>
      <c r="D226" s="1">
        <v>223</v>
      </c>
      <c r="E226" s="1">
        <f t="shared" si="74"/>
        <v>3.8920842319473548</v>
      </c>
      <c r="F226" s="1">
        <v>0.3</v>
      </c>
      <c r="G226" s="1">
        <v>0</v>
      </c>
      <c r="H226" s="1">
        <f t="shared" si="64"/>
        <v>0.66655848031884379</v>
      </c>
      <c r="I226" s="1">
        <f t="shared" si="65"/>
        <v>14.627074032383412</v>
      </c>
      <c r="J226" s="1">
        <f t="shared" si="66"/>
        <v>27.508395437190181</v>
      </c>
      <c r="K226" s="1">
        <f t="shared" si="75"/>
        <v>0.53173126966933992</v>
      </c>
      <c r="L226" s="1">
        <f t="shared" si="76"/>
        <v>0.15951938090080198</v>
      </c>
      <c r="M226" s="1">
        <f t="shared" si="77"/>
        <v>-13.639967201249966</v>
      </c>
      <c r="N226" s="1">
        <f t="shared" si="67"/>
        <v>-3.4519941706570552</v>
      </c>
      <c r="O226" s="1">
        <f t="shared" si="78"/>
        <v>-0.42912113812484454</v>
      </c>
      <c r="P226" s="1">
        <f t="shared" si="79"/>
        <v>-3.8620902431236004E-2</v>
      </c>
      <c r="Q226" s="1">
        <f t="shared" si="68"/>
        <v>-14.627074032383412</v>
      </c>
      <c r="R226" s="1">
        <f t="shared" si="69"/>
        <v>-542.76052478000054</v>
      </c>
      <c r="S226" s="1">
        <f t="shared" si="84"/>
        <v>12.881321404806773</v>
      </c>
      <c r="T226" s="1">
        <f t="shared" si="70"/>
        <v>58.684209211256245</v>
      </c>
      <c r="U226" s="1">
        <f t="shared" si="71"/>
        <v>27.508395437190185</v>
      </c>
      <c r="V226" s="1">
        <f t="shared" si="80"/>
        <v>2.1333199657264519</v>
      </c>
      <c r="W226" s="1">
        <f t="shared" si="81"/>
        <v>0.63999598971793559</v>
      </c>
      <c r="X226" s="1">
        <f t="shared" si="72"/>
        <v>326.63419379531399</v>
      </c>
      <c r="Y226" s="1">
        <f t="shared" si="73"/>
        <v>-11.506647235523515</v>
      </c>
      <c r="Z226" s="1">
        <f t="shared" si="82"/>
        <v>12.766340911569303</v>
      </c>
      <c r="AA226" s="1">
        <f t="shared" si="83"/>
        <v>1.1489706820412373</v>
      </c>
      <c r="AB226" s="1"/>
      <c r="AC226" s="1"/>
    </row>
    <row r="227" spans="1:29" x14ac:dyDescent="0.3">
      <c r="A227" s="1">
        <v>20</v>
      </c>
      <c r="B227" s="1">
        <v>35</v>
      </c>
      <c r="C227" s="1">
        <v>8</v>
      </c>
      <c r="D227" s="1">
        <v>224</v>
      </c>
      <c r="E227" s="1">
        <f t="shared" si="74"/>
        <v>3.9095375244672983</v>
      </c>
      <c r="F227" s="1">
        <v>0.3</v>
      </c>
      <c r="G227" s="1">
        <v>0</v>
      </c>
      <c r="H227" s="1">
        <f t="shared" si="64"/>
        <v>0.6757966503525884</v>
      </c>
      <c r="I227" s="1">
        <f t="shared" si="65"/>
        <v>14.386796006773022</v>
      </c>
      <c r="J227" s="1">
        <f t="shared" si="66"/>
        <v>27.307310757260979</v>
      </c>
      <c r="K227" s="1">
        <f t="shared" si="75"/>
        <v>0.52684777840848318</v>
      </c>
      <c r="L227" s="1">
        <f t="shared" si="76"/>
        <v>0.15805433352254494</v>
      </c>
      <c r="M227" s="1">
        <f t="shared" si="77"/>
        <v>-13.893167409179947</v>
      </c>
      <c r="N227" s="1">
        <f t="shared" si="67"/>
        <v>-3.4603099835554381</v>
      </c>
      <c r="O227" s="1">
        <f t="shared" si="78"/>
        <v>-0.44201023268209017</v>
      </c>
      <c r="P227" s="1">
        <f t="shared" si="79"/>
        <v>-3.9780920941388111E-2</v>
      </c>
      <c r="Q227" s="1">
        <f t="shared" si="68"/>
        <v>-14.386796006773022</v>
      </c>
      <c r="R227" s="1">
        <f t="shared" si="69"/>
        <v>-538.70932145312088</v>
      </c>
      <c r="S227" s="1">
        <f t="shared" si="84"/>
        <v>12.920514750487957</v>
      </c>
      <c r="T227" s="1">
        <f t="shared" si="70"/>
        <v>64.412506387123898</v>
      </c>
      <c r="U227" s="1">
        <f t="shared" si="71"/>
        <v>27.307310757260979</v>
      </c>
      <c r="V227" s="1">
        <f t="shared" si="80"/>
        <v>2.3588007973284846</v>
      </c>
      <c r="W227" s="1">
        <f t="shared" si="81"/>
        <v>0.70764023919854535</v>
      </c>
      <c r="X227" s="1">
        <f t="shared" si="72"/>
        <v>329.80136365340343</v>
      </c>
      <c r="Y227" s="1">
        <f t="shared" si="73"/>
        <v>-11.534366611851462</v>
      </c>
      <c r="Z227" s="1">
        <f t="shared" si="82"/>
        <v>13.073738384113476</v>
      </c>
      <c r="AA227" s="1">
        <f t="shared" si="83"/>
        <v>1.1766364545702128</v>
      </c>
      <c r="AB227" s="1"/>
      <c r="AC227" s="1"/>
    </row>
    <row r="228" spans="1:29" x14ac:dyDescent="0.3">
      <c r="A228" s="1">
        <v>20</v>
      </c>
      <c r="B228" s="1">
        <v>35</v>
      </c>
      <c r="C228" s="1">
        <v>8</v>
      </c>
      <c r="D228" s="1">
        <v>225</v>
      </c>
      <c r="E228" s="1">
        <f t="shared" si="74"/>
        <v>3.9269908169872414</v>
      </c>
      <c r="F228" s="1">
        <v>0.3</v>
      </c>
      <c r="G228" s="1">
        <v>0</v>
      </c>
      <c r="H228" s="1">
        <f t="shared" si="64"/>
        <v>0.68494761975920504</v>
      </c>
      <c r="I228" s="1">
        <f t="shared" si="65"/>
        <v>14.142135623730955</v>
      </c>
      <c r="J228" s="1">
        <f t="shared" si="66"/>
        <v>27.105826495797999</v>
      </c>
      <c r="K228" s="1">
        <f t="shared" si="75"/>
        <v>0.5217378494591669</v>
      </c>
      <c r="L228" s="1">
        <f t="shared" si="76"/>
        <v>0.15652135483775007</v>
      </c>
      <c r="M228" s="1">
        <f t="shared" si="77"/>
        <v>-14.142135623730949</v>
      </c>
      <c r="N228" s="1">
        <f t="shared" si="67"/>
        <v>-3.4657170668275783</v>
      </c>
      <c r="O228" s="1">
        <f t="shared" si="78"/>
        <v>-0.45502910071244018</v>
      </c>
      <c r="P228" s="1">
        <f t="shared" si="79"/>
        <v>-4.0952619064119615E-2</v>
      </c>
      <c r="Q228" s="1">
        <f t="shared" si="68"/>
        <v>-14.142135623730955</v>
      </c>
      <c r="R228" s="1">
        <f t="shared" si="69"/>
        <v>-534.72583002030478</v>
      </c>
      <c r="S228" s="1">
        <f t="shared" si="84"/>
        <v>12.963690872067044</v>
      </c>
      <c r="T228" s="1">
        <f t="shared" si="70"/>
        <v>70.197189507047455</v>
      </c>
      <c r="U228" s="1">
        <f t="shared" si="71"/>
        <v>27.105826495797999</v>
      </c>
      <c r="V228" s="1">
        <f t="shared" si="80"/>
        <v>2.5897454009723542</v>
      </c>
      <c r="W228" s="1">
        <f t="shared" si="81"/>
        <v>0.77692362029170625</v>
      </c>
      <c r="X228" s="1">
        <f t="shared" si="72"/>
        <v>333.09589017822725</v>
      </c>
      <c r="Y228" s="1">
        <f t="shared" si="73"/>
        <v>-11.552390222758595</v>
      </c>
      <c r="Z228" s="1">
        <f t="shared" si="82"/>
        <v>13.392457879272911</v>
      </c>
      <c r="AA228" s="1">
        <f t="shared" si="83"/>
        <v>1.205321209134562</v>
      </c>
      <c r="AB228" s="1"/>
      <c r="AC228" s="1"/>
    </row>
    <row r="229" spans="1:29" x14ac:dyDescent="0.3">
      <c r="A229" s="1">
        <v>20</v>
      </c>
      <c r="B229" s="1">
        <v>35</v>
      </c>
      <c r="C229" s="1">
        <v>8</v>
      </c>
      <c r="D229" s="1">
        <v>226</v>
      </c>
      <c r="E229" s="1">
        <f t="shared" si="74"/>
        <v>3.9444441095071849</v>
      </c>
      <c r="F229" s="1">
        <v>0.3</v>
      </c>
      <c r="G229" s="1">
        <v>0</v>
      </c>
      <c r="H229" s="1">
        <f t="shared" si="64"/>
        <v>0.6940073856510196</v>
      </c>
      <c r="I229" s="1">
        <f t="shared" si="65"/>
        <v>13.893167409179945</v>
      </c>
      <c r="J229" s="1">
        <f t="shared" si="66"/>
        <v>26.904114268102777</v>
      </c>
      <c r="K229" s="1">
        <f t="shared" si="75"/>
        <v>0.51639564383100811</v>
      </c>
      <c r="L229" s="1">
        <f t="shared" si="76"/>
        <v>0.15491869314930243</v>
      </c>
      <c r="M229" s="1">
        <f t="shared" si="77"/>
        <v>-14.386796006773023</v>
      </c>
      <c r="N229" s="1">
        <f t="shared" si="67"/>
        <v>-3.4681331811692995</v>
      </c>
      <c r="O229" s="1">
        <f t="shared" si="78"/>
        <v>-0.46817624301889554</v>
      </c>
      <c r="P229" s="1">
        <f t="shared" si="79"/>
        <v>-4.2135861871700597E-2</v>
      </c>
      <c r="Q229" s="1">
        <f t="shared" si="68"/>
        <v>-13.893167409179945</v>
      </c>
      <c r="R229" s="1">
        <f t="shared" si="69"/>
        <v>-530.8112638916316</v>
      </c>
      <c r="S229" s="1">
        <f t="shared" si="84"/>
        <v>13.010946858922832</v>
      </c>
      <c r="T229" s="1">
        <f t="shared" si="70"/>
        <v>76.040499040847465</v>
      </c>
      <c r="U229" s="1">
        <f t="shared" si="71"/>
        <v>26.904114268102777</v>
      </c>
      <c r="V229" s="1">
        <f t="shared" si="80"/>
        <v>2.8263520695420272</v>
      </c>
      <c r="W229" s="1">
        <f t="shared" si="81"/>
        <v>0.84790562086260812</v>
      </c>
      <c r="X229" s="1">
        <f t="shared" si="72"/>
        <v>336.51978158496496</v>
      </c>
      <c r="Y229" s="1">
        <f t="shared" si="73"/>
        <v>-11.560443937230996</v>
      </c>
      <c r="Z229" s="1">
        <f t="shared" si="82"/>
        <v>13.722572783951277</v>
      </c>
      <c r="AA229" s="1">
        <f t="shared" si="83"/>
        <v>1.2350315505556149</v>
      </c>
      <c r="AB229" s="1"/>
      <c r="AC229" s="1"/>
    </row>
    <row r="230" spans="1:29" x14ac:dyDescent="0.3">
      <c r="A230" s="1">
        <v>20</v>
      </c>
      <c r="B230" s="1">
        <v>35</v>
      </c>
      <c r="C230" s="1">
        <v>8</v>
      </c>
      <c r="D230" s="1">
        <v>227</v>
      </c>
      <c r="E230" s="1">
        <f t="shared" si="74"/>
        <v>3.961897402027128</v>
      </c>
      <c r="F230" s="1">
        <v>0.3</v>
      </c>
      <c r="G230" s="1">
        <v>0</v>
      </c>
      <c r="H230" s="1">
        <f t="shared" si="64"/>
        <v>0.7029718423702338</v>
      </c>
      <c r="I230" s="1">
        <f t="shared" si="65"/>
        <v>13.639967201249972</v>
      </c>
      <c r="J230" s="1">
        <f t="shared" si="66"/>
        <v>26.702350472065948</v>
      </c>
      <c r="K230" s="1">
        <f t="shared" si="75"/>
        <v>0.51081522637938226</v>
      </c>
      <c r="L230" s="1">
        <f t="shared" si="76"/>
        <v>0.15324456791381466</v>
      </c>
      <c r="M230" s="1">
        <f t="shared" si="77"/>
        <v>-14.627074032383408</v>
      </c>
      <c r="N230" s="1">
        <f t="shared" si="67"/>
        <v>-3.4674761832464913</v>
      </c>
      <c r="O230" s="1">
        <f t="shared" si="78"/>
        <v>-0.48144954184172173</v>
      </c>
      <c r="P230" s="1">
        <f t="shared" si="79"/>
        <v>-4.3330458765754955E-2</v>
      </c>
      <c r="Q230" s="1">
        <f t="shared" si="68"/>
        <v>-13.639967201249972</v>
      </c>
      <c r="R230" s="1">
        <f t="shared" si="69"/>
        <v>-526.96681548186552</v>
      </c>
      <c r="S230" s="1">
        <f t="shared" si="84"/>
        <v>13.062383270815976</v>
      </c>
      <c r="T230" s="1">
        <f t="shared" si="70"/>
        <v>81.944709531592039</v>
      </c>
      <c r="U230" s="1">
        <f t="shared" si="71"/>
        <v>26.702350472065948</v>
      </c>
      <c r="V230" s="1">
        <f t="shared" si="80"/>
        <v>3.0688200882284358</v>
      </c>
      <c r="W230" s="1">
        <f t="shared" si="81"/>
        <v>0.92064602646853066</v>
      </c>
      <c r="X230" s="1">
        <f t="shared" si="72"/>
        <v>340.07493026573627</v>
      </c>
      <c r="Y230" s="1">
        <f t="shared" si="73"/>
        <v>-11.558253944154973</v>
      </c>
      <c r="Z230" s="1">
        <f t="shared" si="82"/>
        <v>14.064122652695781</v>
      </c>
      <c r="AA230" s="1">
        <f t="shared" si="83"/>
        <v>1.2657710387426202</v>
      </c>
      <c r="AB230" s="1"/>
      <c r="AC230" s="1"/>
    </row>
    <row r="231" spans="1:29" x14ac:dyDescent="0.3">
      <c r="A231" s="1">
        <v>20</v>
      </c>
      <c r="B231" s="1">
        <v>35</v>
      </c>
      <c r="C231" s="1">
        <v>8</v>
      </c>
      <c r="D231" s="1">
        <v>228</v>
      </c>
      <c r="E231" s="1">
        <f t="shared" si="74"/>
        <v>3.9793506945470716</v>
      </c>
      <c r="F231" s="1">
        <v>0.3</v>
      </c>
      <c r="G231" s="1">
        <v>0</v>
      </c>
      <c r="H231" s="1">
        <f t="shared" si="64"/>
        <v>0.71183677994575623</v>
      </c>
      <c r="I231" s="1">
        <f t="shared" si="65"/>
        <v>13.382612127177163</v>
      </c>
      <c r="J231" s="1">
        <f t="shared" si="66"/>
        <v>26.500716276993405</v>
      </c>
      <c r="K231" s="1">
        <f t="shared" si="75"/>
        <v>0.50499058166194843</v>
      </c>
      <c r="L231" s="1">
        <f t="shared" si="76"/>
        <v>0.15149717449858452</v>
      </c>
      <c r="M231" s="1">
        <f t="shared" si="77"/>
        <v>-14.862896509547888</v>
      </c>
      <c r="N231" s="1">
        <f t="shared" si="67"/>
        <v>-3.4636642220500549</v>
      </c>
      <c r="O231" s="1">
        <f t="shared" si="78"/>
        <v>-0.49484619820475861</v>
      </c>
      <c r="P231" s="1">
        <f t="shared" si="79"/>
        <v>-4.4536157838428271E-2</v>
      </c>
      <c r="Q231" s="1">
        <f t="shared" si="68"/>
        <v>-13.382612127177163</v>
      </c>
      <c r="R231" s="1">
        <f t="shared" si="69"/>
        <v>-523.1936558472338</v>
      </c>
      <c r="S231" s="1">
        <f t="shared" si="84"/>
        <v>13.118104149816238</v>
      </c>
      <c r="T231" s="1">
        <f t="shared" si="70"/>
        <v>87.912127362772111</v>
      </c>
      <c r="U231" s="1">
        <f t="shared" si="71"/>
        <v>26.500716276993401</v>
      </c>
      <c r="V231" s="1">
        <f t="shared" si="80"/>
        <v>3.3173491027143682</v>
      </c>
      <c r="W231" s="1">
        <f t="shared" si="81"/>
        <v>0.99520473081431038</v>
      </c>
      <c r="X231" s="1">
        <f t="shared" si="72"/>
        <v>343.76308815697212</v>
      </c>
      <c r="Y231" s="1">
        <f t="shared" si="73"/>
        <v>-11.545547406833519</v>
      </c>
      <c r="Z231" s="1">
        <f t="shared" si="82"/>
        <v>14.417108409219342</v>
      </c>
      <c r="AA231" s="1">
        <f t="shared" si="83"/>
        <v>1.2975397568297407</v>
      </c>
      <c r="AB231" s="1"/>
      <c r="AC231" s="1"/>
    </row>
    <row r="232" spans="1:29" x14ac:dyDescent="0.3">
      <c r="A232" s="1">
        <v>20</v>
      </c>
      <c r="B232" s="1">
        <v>35</v>
      </c>
      <c r="C232" s="1">
        <v>8</v>
      </c>
      <c r="D232" s="1">
        <v>229</v>
      </c>
      <c r="E232" s="1">
        <f t="shared" si="74"/>
        <v>3.9968039870670147</v>
      </c>
      <c r="F232" s="1">
        <v>0.3</v>
      </c>
      <c r="G232" s="1">
        <v>0</v>
      </c>
      <c r="H232" s="1">
        <f t="shared" si="64"/>
        <v>0.72059788284735271</v>
      </c>
      <c r="I232" s="1">
        <f t="shared" si="65"/>
        <v>13.121180579810146</v>
      </c>
      <c r="J232" s="1">
        <f t="shared" si="66"/>
        <v>26.29939760026263</v>
      </c>
      <c r="K232" s="1">
        <f t="shared" si="75"/>
        <v>0.49891563218463664</v>
      </c>
      <c r="L232" s="1">
        <f t="shared" si="76"/>
        <v>0.14967468965539099</v>
      </c>
      <c r="M232" s="1">
        <f t="shared" si="77"/>
        <v>-15.094191604455441</v>
      </c>
      <c r="N232" s="1">
        <f t="shared" si="67"/>
        <v>-3.4566159612390042</v>
      </c>
      <c r="O232" s="1">
        <f t="shared" si="78"/>
        <v>-0.50836266556922449</v>
      </c>
      <c r="P232" s="1">
        <f t="shared" si="79"/>
        <v>-4.5752639901230199E-2</v>
      </c>
      <c r="Q232" s="1">
        <f t="shared" si="68"/>
        <v>-13.121180579810146</v>
      </c>
      <c r="R232" s="1">
        <f t="shared" si="69"/>
        <v>-519.49293432871298</v>
      </c>
      <c r="S232" s="1">
        <f t="shared" si="84"/>
        <v>13.178217020452488</v>
      </c>
      <c r="T232" s="1">
        <f t="shared" si="70"/>
        <v>93.94508807332457</v>
      </c>
      <c r="U232" s="1">
        <f t="shared" si="71"/>
        <v>26.299397600262633</v>
      </c>
      <c r="V232" s="1">
        <f t="shared" si="80"/>
        <v>3.5721384003254282</v>
      </c>
      <c r="W232" s="1">
        <f t="shared" si="81"/>
        <v>1.0716415200976284</v>
      </c>
      <c r="X232" s="1">
        <f t="shared" si="72"/>
        <v>347.58583953307323</v>
      </c>
      <c r="Y232" s="1">
        <f t="shared" si="73"/>
        <v>-11.522053204130012</v>
      </c>
      <c r="Z232" s="1">
        <f t="shared" si="82"/>
        <v>14.781487171031499</v>
      </c>
      <c r="AA232" s="1">
        <f t="shared" si="83"/>
        <v>1.3303338453928348</v>
      </c>
      <c r="AB232" s="1"/>
      <c r="AC232" s="1"/>
    </row>
    <row r="233" spans="1:29" x14ac:dyDescent="0.3">
      <c r="A233" s="1">
        <v>20</v>
      </c>
      <c r="B233" s="1">
        <v>35</v>
      </c>
      <c r="C233" s="1">
        <v>8</v>
      </c>
      <c r="D233" s="1">
        <v>230</v>
      </c>
      <c r="E233" s="1">
        <f t="shared" si="74"/>
        <v>4.0142572795869578</v>
      </c>
      <c r="F233" s="1">
        <v>0.3</v>
      </c>
      <c r="G233" s="1">
        <v>0</v>
      </c>
      <c r="H233" s="1">
        <f t="shared" si="64"/>
        <v>0.72925072908049493</v>
      </c>
      <c r="I233" s="1">
        <f t="shared" si="65"/>
        <v>12.85575219373079</v>
      </c>
      <c r="J233" s="1">
        <f t="shared" si="66"/>
        <v>26.098585070239746</v>
      </c>
      <c r="K233" s="1">
        <f t="shared" si="75"/>
        <v>0.49258425922829902</v>
      </c>
      <c r="L233" s="1">
        <f t="shared" si="76"/>
        <v>0.1477752777684897</v>
      </c>
      <c r="M233" s="1">
        <f t="shared" si="77"/>
        <v>-15.320888862379558</v>
      </c>
      <c r="N233" s="1">
        <f t="shared" si="67"/>
        <v>-3.4462508294462166</v>
      </c>
      <c r="O233" s="1">
        <f t="shared" si="78"/>
        <v>-0.52199457992749865</v>
      </c>
      <c r="P233" s="1">
        <f t="shared" si="79"/>
        <v>-4.6979512193474876E-2</v>
      </c>
      <c r="Q233" s="1">
        <f t="shared" si="68"/>
        <v>-12.85575219373079</v>
      </c>
      <c r="R233" s="1">
        <f t="shared" si="69"/>
        <v>-515.86577820192701</v>
      </c>
      <c r="S233" s="1">
        <f t="shared" si="84"/>
        <v>13.24283287650896</v>
      </c>
      <c r="T233" s="1">
        <f t="shared" si="70"/>
        <v>100.04595317421365</v>
      </c>
      <c r="U233" s="1">
        <f t="shared" si="71"/>
        <v>26.09858507023975</v>
      </c>
      <c r="V233" s="1">
        <f t="shared" si="80"/>
        <v>3.8333860975588356</v>
      </c>
      <c r="W233" s="1">
        <f t="shared" si="81"/>
        <v>1.1500158292676506</v>
      </c>
      <c r="X233" s="1">
        <f t="shared" si="72"/>
        <v>351.54457106971654</v>
      </c>
      <c r="Y233" s="1">
        <f t="shared" si="73"/>
        <v>-11.487502764820722</v>
      </c>
      <c r="Z233" s="1">
        <f t="shared" si="82"/>
        <v>15.157166696945959</v>
      </c>
      <c r="AA233" s="1">
        <f t="shared" si="83"/>
        <v>1.3641450027251363</v>
      </c>
      <c r="AB233" s="1"/>
      <c r="AC233" s="1"/>
    </row>
    <row r="234" spans="1:29" x14ac:dyDescent="0.3">
      <c r="A234" s="1">
        <v>20</v>
      </c>
      <c r="B234" s="1">
        <v>35</v>
      </c>
      <c r="C234" s="1">
        <v>8</v>
      </c>
      <c r="D234" s="1">
        <v>231</v>
      </c>
      <c r="E234" s="1">
        <f t="shared" si="74"/>
        <v>4.0317105721069009</v>
      </c>
      <c r="F234" s="1">
        <v>0.3</v>
      </c>
      <c r="G234" s="1">
        <v>0</v>
      </c>
      <c r="H234" s="1">
        <f t="shared" si="64"/>
        <v>0.73779078966861278</v>
      </c>
      <c r="I234" s="1">
        <f t="shared" si="65"/>
        <v>12.586407820996756</v>
      </c>
      <c r="J234" s="1">
        <f t="shared" si="66"/>
        <v>25.898473973773392</v>
      </c>
      <c r="K234" s="1">
        <f t="shared" si="75"/>
        <v>0.48599032644713486</v>
      </c>
      <c r="L234" s="1">
        <f t="shared" si="76"/>
        <v>0.14579709793414045</v>
      </c>
      <c r="M234" s="1">
        <f t="shared" si="77"/>
        <v>-15.542919229139411</v>
      </c>
      <c r="N234" s="1">
        <f t="shared" si="67"/>
        <v>-3.432489300506397</v>
      </c>
      <c r="O234" s="1">
        <f t="shared" si="78"/>
        <v>-0.53573668655190132</v>
      </c>
      <c r="P234" s="1">
        <f t="shared" si="79"/>
        <v>-4.8216301789671116E-2</v>
      </c>
      <c r="Q234" s="1">
        <f t="shared" si="68"/>
        <v>-12.586407820996756</v>
      </c>
      <c r="R234" s="1">
        <f t="shared" si="69"/>
        <v>-512.31329233376937</v>
      </c>
      <c r="S234" s="1">
        <f t="shared" si="84"/>
        <v>13.312066152776636</v>
      </c>
      <c r="T234" s="1">
        <f t="shared" si="70"/>
        <v>106.21710641759384</v>
      </c>
      <c r="U234" s="1">
        <f t="shared" si="71"/>
        <v>25.898473973773392</v>
      </c>
      <c r="V234" s="1">
        <f t="shared" si="80"/>
        <v>4.1012882274514215</v>
      </c>
      <c r="W234" s="1">
        <f t="shared" si="81"/>
        <v>1.2303864682354264</v>
      </c>
      <c r="X234" s="1">
        <f t="shared" si="72"/>
        <v>355.64043902674712</v>
      </c>
      <c r="Y234" s="1">
        <f t="shared" si="73"/>
        <v>-11.441631001687989</v>
      </c>
      <c r="Z234" s="1">
        <f t="shared" si="82"/>
        <v>15.543999463616261</v>
      </c>
      <c r="AA234" s="1">
        <f t="shared" si="83"/>
        <v>1.3989599517254634</v>
      </c>
      <c r="AB234" s="1"/>
      <c r="AC234" s="1"/>
    </row>
    <row r="235" spans="1:29" x14ac:dyDescent="0.3">
      <c r="A235" s="1">
        <v>20</v>
      </c>
      <c r="B235" s="1">
        <v>35</v>
      </c>
      <c r="C235" s="1">
        <v>8</v>
      </c>
      <c r="D235" s="1">
        <v>232</v>
      </c>
      <c r="E235" s="1">
        <f t="shared" si="74"/>
        <v>4.0491638646268449</v>
      </c>
      <c r="F235" s="1">
        <v>0.3</v>
      </c>
      <c r="G235" s="1">
        <v>0</v>
      </c>
      <c r="H235" s="1">
        <f t="shared" si="64"/>
        <v>0.74621342857277451</v>
      </c>
      <c r="I235" s="1">
        <f t="shared" si="65"/>
        <v>12.313229506513162</v>
      </c>
      <c r="J235" s="1">
        <f t="shared" si="66"/>
        <v>25.699264186468749</v>
      </c>
      <c r="K235" s="1">
        <f t="shared" si="75"/>
        <v>0.47912770642656605</v>
      </c>
      <c r="L235" s="1">
        <f t="shared" si="76"/>
        <v>0.14373831192796982</v>
      </c>
      <c r="M235" s="1">
        <f t="shared" si="77"/>
        <v>-15.760215072134443</v>
      </c>
      <c r="N235" s="1">
        <f t="shared" si="67"/>
        <v>-3.4152532055141109</v>
      </c>
      <c r="O235" s="1">
        <f t="shared" si="78"/>
        <v>-0.54958276370990544</v>
      </c>
      <c r="P235" s="1">
        <f t="shared" si="79"/>
        <v>-4.9462448733891488E-2</v>
      </c>
      <c r="Q235" s="1">
        <f t="shared" si="68"/>
        <v>-12.313229506513162</v>
      </c>
      <c r="R235" s="1">
        <f t="shared" si="69"/>
        <v>-508.83655884584891</v>
      </c>
      <c r="S235" s="1">
        <f t="shared" si="84"/>
        <v>13.386034679955587</v>
      </c>
      <c r="T235" s="1">
        <f t="shared" si="70"/>
        <v>112.46094946704511</v>
      </c>
      <c r="U235" s="1">
        <f t="shared" si="71"/>
        <v>25.699264186468749</v>
      </c>
      <c r="V235" s="1">
        <f t="shared" si="80"/>
        <v>4.3760377204207419</v>
      </c>
      <c r="W235" s="1">
        <f t="shared" si="81"/>
        <v>1.3128113161262225</v>
      </c>
      <c r="X235" s="1">
        <f t="shared" si="72"/>
        <v>359.87433341111694</v>
      </c>
      <c r="Y235" s="1">
        <f t="shared" si="73"/>
        <v>-11.384177351713701</v>
      </c>
      <c r="Z235" s="1">
        <f t="shared" si="82"/>
        <v>15.941776384939759</v>
      </c>
      <c r="AA235" s="1">
        <f t="shared" si="83"/>
        <v>1.4347598746445782</v>
      </c>
      <c r="AB235" s="1"/>
      <c r="AC235" s="1"/>
    </row>
    <row r="236" spans="1:29" x14ac:dyDescent="0.3">
      <c r="A236" s="1">
        <v>20</v>
      </c>
      <c r="B236" s="1">
        <v>35</v>
      </c>
      <c r="C236" s="1">
        <v>8</v>
      </c>
      <c r="D236" s="1">
        <v>233</v>
      </c>
      <c r="E236" s="1">
        <f t="shared" si="74"/>
        <v>4.066617157146788</v>
      </c>
      <c r="F236" s="1">
        <v>0.3</v>
      </c>
      <c r="G236" s="1">
        <v>0</v>
      </c>
      <c r="H236" s="1">
        <f t="shared" si="64"/>
        <v>0.75451390310203104</v>
      </c>
      <c r="I236" s="1">
        <f t="shared" si="65"/>
        <v>12.036300463040966</v>
      </c>
      <c r="J236" s="1">
        <f t="shared" si="66"/>
        <v>25.501160083836705</v>
      </c>
      <c r="K236" s="1">
        <f t="shared" si="75"/>
        <v>0.47199031038081618</v>
      </c>
      <c r="L236" s="1">
        <f t="shared" si="76"/>
        <v>0.14159709311424484</v>
      </c>
      <c r="M236" s="1">
        <f t="shared" si="77"/>
        <v>-15.972710200945857</v>
      </c>
      <c r="N236" s="1">
        <f t="shared" si="67"/>
        <v>-3.3944660785241378</v>
      </c>
      <c r="O236" s="1">
        <f t="shared" si="78"/>
        <v>-0.56352554376828234</v>
      </c>
      <c r="P236" s="1">
        <f t="shared" si="79"/>
        <v>-5.0717298939145408E-2</v>
      </c>
      <c r="Q236" s="1">
        <f t="shared" si="68"/>
        <v>-12.036300463040966</v>
      </c>
      <c r="R236" s="1">
        <f t="shared" si="69"/>
        <v>-505.43663678486632</v>
      </c>
      <c r="S236" s="1">
        <f t="shared" si="84"/>
        <v>13.464859620795739</v>
      </c>
      <c r="T236" s="1">
        <f t="shared" si="70"/>
        <v>118.77989691506033</v>
      </c>
      <c r="U236" s="1">
        <f t="shared" si="71"/>
        <v>25.501160083836705</v>
      </c>
      <c r="V236" s="1">
        <f t="shared" si="80"/>
        <v>4.6578232725320641</v>
      </c>
      <c r="W236" s="1">
        <f t="shared" si="81"/>
        <v>1.3973469817596191</v>
      </c>
      <c r="X236" s="1">
        <f t="shared" si="72"/>
        <v>364.24683899550814</v>
      </c>
      <c r="Y236" s="1">
        <f t="shared" si="73"/>
        <v>-11.314886928413792</v>
      </c>
      <c r="Z236" s="1">
        <f t="shared" si="82"/>
        <v>16.350220197277071</v>
      </c>
      <c r="AA236" s="1">
        <f t="shared" si="83"/>
        <v>1.4715198177549365</v>
      </c>
      <c r="AB236" s="1"/>
      <c r="AC236" s="1"/>
    </row>
    <row r="237" spans="1:29" x14ac:dyDescent="0.3">
      <c r="A237" s="1">
        <v>20</v>
      </c>
      <c r="B237" s="1">
        <v>35</v>
      </c>
      <c r="C237" s="1">
        <v>8</v>
      </c>
      <c r="D237" s="1">
        <v>234</v>
      </c>
      <c r="E237" s="1">
        <f t="shared" si="74"/>
        <v>4.0840704496667311</v>
      </c>
      <c r="F237" s="1">
        <v>0.3</v>
      </c>
      <c r="G237" s="1">
        <v>0</v>
      </c>
      <c r="H237" s="1">
        <f t="shared" si="64"/>
        <v>0.76268736487072064</v>
      </c>
      <c r="I237" s="1">
        <f t="shared" si="65"/>
        <v>11.755705045849465</v>
      </c>
      <c r="J237" s="1">
        <f t="shared" si="66"/>
        <v>25.304370431311416</v>
      </c>
      <c r="K237" s="1">
        <f t="shared" si="75"/>
        <v>0.46457212115829027</v>
      </c>
      <c r="L237" s="1">
        <f t="shared" si="76"/>
        <v>0.13937163634748709</v>
      </c>
      <c r="M237" s="1">
        <f t="shared" si="77"/>
        <v>-16.180339887498945</v>
      </c>
      <c r="N237" s="1">
        <f t="shared" si="67"/>
        <v>-3.3700535375591398</v>
      </c>
      <c r="O237" s="1">
        <f t="shared" si="78"/>
        <v>-0.577556632235117</v>
      </c>
      <c r="P237" s="1">
        <f t="shared" si="79"/>
        <v>-5.1980096901160525E-2</v>
      </c>
      <c r="Q237" s="1">
        <f t="shared" si="68"/>
        <v>-11.755705045849465</v>
      </c>
      <c r="R237" s="1">
        <f t="shared" si="69"/>
        <v>-502.11456180001687</v>
      </c>
      <c r="S237" s="1">
        <f t="shared" si="84"/>
        <v>13.54866538546195</v>
      </c>
      <c r="T237" s="1">
        <f t="shared" si="70"/>
        <v>125.17637059197055</v>
      </c>
      <c r="U237" s="1">
        <f t="shared" si="71"/>
        <v>25.304370431311416</v>
      </c>
      <c r="V237" s="1">
        <f t="shared" si="80"/>
        <v>4.946828095635146</v>
      </c>
      <c r="W237" s="1">
        <f t="shared" si="81"/>
        <v>1.4840484286905438</v>
      </c>
      <c r="X237" s="1">
        <f t="shared" si="72"/>
        <v>368.75819308879841</v>
      </c>
      <c r="Y237" s="1">
        <f t="shared" si="73"/>
        <v>-11.233511791863799</v>
      </c>
      <c r="Z237" s="1">
        <f t="shared" si="82"/>
        <v>16.768978544053343</v>
      </c>
      <c r="AA237" s="1">
        <f t="shared" si="83"/>
        <v>1.5092080689648009</v>
      </c>
      <c r="AB237" s="1"/>
      <c r="AC237" s="1"/>
    </row>
    <row r="238" spans="1:29" x14ac:dyDescent="0.3">
      <c r="A238" s="1">
        <v>20</v>
      </c>
      <c r="B238" s="1">
        <v>35</v>
      </c>
      <c r="C238" s="1">
        <v>8</v>
      </c>
      <c r="D238" s="1">
        <v>235</v>
      </c>
      <c r="E238" s="1">
        <f t="shared" si="74"/>
        <v>4.1015237421866741</v>
      </c>
      <c r="F238" s="1">
        <v>0.3</v>
      </c>
      <c r="G238" s="1">
        <v>0</v>
      </c>
      <c r="H238" s="1">
        <f t="shared" si="64"/>
        <v>0.77072886136179386</v>
      </c>
      <c r="I238" s="1">
        <f t="shared" si="65"/>
        <v>11.471528727020928</v>
      </c>
      <c r="J238" s="1">
        <f t="shared" si="66"/>
        <v>25.109108251038887</v>
      </c>
      <c r="K238" s="1">
        <f t="shared" si="75"/>
        <v>0.45686722970523236</v>
      </c>
      <c r="L238" s="1">
        <f t="shared" si="76"/>
        <v>0.13706016891156969</v>
      </c>
      <c r="M238" s="1">
        <f t="shared" si="77"/>
        <v>-16.383040885779831</v>
      </c>
      <c r="N238" s="1">
        <f t="shared" si="67"/>
        <v>-3.3419437023826939</v>
      </c>
      <c r="O238" s="1">
        <f t="shared" si="78"/>
        <v>-0.59166642543056969</v>
      </c>
      <c r="P238" s="1">
        <f t="shared" si="79"/>
        <v>-5.3249978288751269E-2</v>
      </c>
      <c r="Q238" s="1">
        <f t="shared" si="68"/>
        <v>-11.471528727020928</v>
      </c>
      <c r="R238" s="1">
        <f t="shared" si="69"/>
        <v>-498.8713458275227</v>
      </c>
      <c r="S238" s="1">
        <f t="shared" si="84"/>
        <v>13.637579524017958</v>
      </c>
      <c r="T238" s="1">
        <f t="shared" si="70"/>
        <v>131.65279310889267</v>
      </c>
      <c r="U238" s="1">
        <f t="shared" si="71"/>
        <v>25.109108251038887</v>
      </c>
      <c r="V238" s="1">
        <f t="shared" si="80"/>
        <v>5.243228544504186</v>
      </c>
      <c r="W238" s="1">
        <f t="shared" si="81"/>
        <v>1.5729685633512558</v>
      </c>
      <c r="X238" s="1">
        <f t="shared" si="72"/>
        <v>373.40823998114303</v>
      </c>
      <c r="Y238" s="1">
        <f t="shared" si="73"/>
        <v>-11.139812341275645</v>
      </c>
      <c r="Z238" s="1">
        <f t="shared" si="82"/>
        <v>17.197616805506151</v>
      </c>
      <c r="AA238" s="1">
        <f t="shared" si="83"/>
        <v>1.5477855124955535</v>
      </c>
      <c r="AB238" s="1"/>
      <c r="AC238" s="1"/>
    </row>
    <row r="239" spans="1:29" x14ac:dyDescent="0.3">
      <c r="A239" s="1">
        <v>20</v>
      </c>
      <c r="B239" s="1">
        <v>35</v>
      </c>
      <c r="C239" s="1">
        <v>8</v>
      </c>
      <c r="D239" s="1">
        <v>236</v>
      </c>
      <c r="E239" s="1">
        <f t="shared" si="74"/>
        <v>4.1189770347066181</v>
      </c>
      <c r="F239" s="1">
        <v>0.3</v>
      </c>
      <c r="G239" s="1">
        <v>0</v>
      </c>
      <c r="H239" s="1">
        <f t="shared" si="64"/>
        <v>0.77863333815767477</v>
      </c>
      <c r="I239" s="1">
        <f t="shared" si="65"/>
        <v>11.183858069414931</v>
      </c>
      <c r="J239" s="1">
        <f t="shared" si="66"/>
        <v>24.915590663261511</v>
      </c>
      <c r="K239" s="1">
        <f t="shared" si="75"/>
        <v>0.44886987511420839</v>
      </c>
      <c r="L239" s="1">
        <f t="shared" si="76"/>
        <v>0.13466096253426252</v>
      </c>
      <c r="M239" s="1">
        <f t="shared" si="77"/>
        <v>-16.580751451100838</v>
      </c>
      <c r="N239" s="1">
        <f t="shared" si="67"/>
        <v>-3.3100676502207089</v>
      </c>
      <c r="O239" s="1">
        <f t="shared" si="78"/>
        <v>-0.60584402763465206</v>
      </c>
      <c r="P239" s="1">
        <f t="shared" si="79"/>
        <v>-5.4525962487118683E-2</v>
      </c>
      <c r="Q239" s="1">
        <f t="shared" si="68"/>
        <v>-11.183858069414931</v>
      </c>
      <c r="R239" s="1">
        <f t="shared" si="69"/>
        <v>-495.7079767823866</v>
      </c>
      <c r="S239" s="1">
        <f t="shared" si="84"/>
        <v>13.731732593846576</v>
      </c>
      <c r="T239" s="1">
        <f t="shared" si="70"/>
        <v>138.21158057623083</v>
      </c>
      <c r="U239" s="1">
        <f t="shared" si="71"/>
        <v>24.915590663261508</v>
      </c>
      <c r="V239" s="1">
        <f t="shared" si="80"/>
        <v>5.547192617031806</v>
      </c>
      <c r="W239" s="1">
        <f t="shared" si="81"/>
        <v>1.6641577851095417</v>
      </c>
      <c r="X239" s="1">
        <f t="shared" si="72"/>
        <v>378.19638201993172</v>
      </c>
      <c r="Y239" s="1">
        <f t="shared" si="73"/>
        <v>-11.033558834069032</v>
      </c>
      <c r="Z239" s="1">
        <f t="shared" si="82"/>
        <v>17.635610733153168</v>
      </c>
      <c r="AA239" s="1">
        <f t="shared" si="83"/>
        <v>1.587204965983785</v>
      </c>
      <c r="AB239" s="1"/>
      <c r="AC239" s="1"/>
    </row>
    <row r="240" spans="1:29" x14ac:dyDescent="0.3">
      <c r="A240" s="1">
        <v>20</v>
      </c>
      <c r="B240" s="1">
        <v>35</v>
      </c>
      <c r="C240" s="1">
        <v>8</v>
      </c>
      <c r="D240" s="1">
        <v>237</v>
      </c>
      <c r="E240" s="1">
        <f t="shared" si="74"/>
        <v>4.1364303272265612</v>
      </c>
      <c r="F240" s="1">
        <v>0.3</v>
      </c>
      <c r="G240" s="1">
        <v>0</v>
      </c>
      <c r="H240" s="1">
        <f t="shared" si="64"/>
        <v>0.78639564190210154</v>
      </c>
      <c r="I240" s="1">
        <f t="shared" si="65"/>
        <v>10.892780700300539</v>
      </c>
      <c r="J240" s="1">
        <f t="shared" si="66"/>
        <v>24.724038700064845</v>
      </c>
      <c r="K240" s="1">
        <f t="shared" si="75"/>
        <v>0.44057448835298785</v>
      </c>
      <c r="L240" s="1">
        <f t="shared" si="76"/>
        <v>0.13217234650589635</v>
      </c>
      <c r="M240" s="1">
        <f t="shared" si="77"/>
        <v>-16.773411358908483</v>
      </c>
      <c r="N240" s="1">
        <f t="shared" si="67"/>
        <v>-3.2743599102627603</v>
      </c>
      <c r="O240" s="1">
        <f t="shared" si="78"/>
        <v>-0.620077168732175</v>
      </c>
      <c r="P240" s="1">
        <f t="shared" si="79"/>
        <v>-5.5806945185895747E-2</v>
      </c>
      <c r="Q240" s="1">
        <f t="shared" si="68"/>
        <v>-10.892780700300539</v>
      </c>
      <c r="R240" s="1">
        <f t="shared" si="69"/>
        <v>-492.62541825746428</v>
      </c>
      <c r="S240" s="1">
        <f t="shared" si="84"/>
        <v>13.831257999764306</v>
      </c>
      <c r="T240" s="1">
        <f t="shared" si="70"/>
        <v>144.85513443883607</v>
      </c>
      <c r="U240" s="1">
        <f t="shared" si="71"/>
        <v>24.724038700064845</v>
      </c>
      <c r="V240" s="1">
        <f t="shared" si="80"/>
        <v>5.8588783246992797</v>
      </c>
      <c r="W240" s="1">
        <f t="shared" si="81"/>
        <v>1.7576634974097838</v>
      </c>
      <c r="X240" s="1">
        <f t="shared" si="72"/>
        <v>383.1215273139515</v>
      </c>
      <c r="Y240" s="1">
        <f t="shared" si="73"/>
        <v>-10.914533034209203</v>
      </c>
      <c r="Z240" s="1">
        <f t="shared" si="82"/>
        <v>18.082338963946111</v>
      </c>
      <c r="AA240" s="1">
        <f t="shared" si="83"/>
        <v>1.6274105067551499</v>
      </c>
      <c r="AB240" s="1"/>
      <c r="AC240" s="1"/>
    </row>
    <row r="241" spans="1:29" x14ac:dyDescent="0.3">
      <c r="A241" s="1">
        <v>20</v>
      </c>
      <c r="B241" s="1">
        <v>35</v>
      </c>
      <c r="C241" s="1">
        <v>8</v>
      </c>
      <c r="D241" s="1">
        <v>238</v>
      </c>
      <c r="E241" s="1">
        <f t="shared" si="74"/>
        <v>4.1538836197465043</v>
      </c>
      <c r="F241" s="1">
        <v>0.3</v>
      </c>
      <c r="G241" s="1">
        <v>0</v>
      </c>
      <c r="H241" s="1">
        <f t="shared" si="64"/>
        <v>0.79401052405774486</v>
      </c>
      <c r="I241" s="1">
        <f t="shared" si="65"/>
        <v>10.598385284664101</v>
      </c>
      <c r="J241" s="1">
        <f t="shared" si="66"/>
        <v>24.534677089216565</v>
      </c>
      <c r="K241" s="1">
        <f t="shared" si="75"/>
        <v>0.4319757397305336</v>
      </c>
      <c r="L241" s="1">
        <f t="shared" si="76"/>
        <v>0.12959272191916008</v>
      </c>
      <c r="M241" s="1">
        <f t="shared" si="77"/>
        <v>-16.960961923128519</v>
      </c>
      <c r="N241" s="1">
        <f t="shared" si="67"/>
        <v>-3.2347589973387372</v>
      </c>
      <c r="O241" s="1">
        <f t="shared" si="78"/>
        <v>-0.63435212355998827</v>
      </c>
      <c r="P241" s="1">
        <f t="shared" si="79"/>
        <v>-5.7091691120398941E-2</v>
      </c>
      <c r="Q241" s="1">
        <f t="shared" si="68"/>
        <v>-10.598385284664101</v>
      </c>
      <c r="R241" s="1">
        <f t="shared" si="69"/>
        <v>-489.6246092299437</v>
      </c>
      <c r="S241" s="1">
        <f t="shared" si="84"/>
        <v>13.936291804552464</v>
      </c>
      <c r="T241" s="1">
        <f t="shared" si="70"/>
        <v>151.58583236930957</v>
      </c>
      <c r="U241" s="1">
        <f t="shared" si="71"/>
        <v>24.534677089216565</v>
      </c>
      <c r="V241" s="1">
        <f t="shared" si="80"/>
        <v>6.1784319319993939</v>
      </c>
      <c r="W241" s="1">
        <f t="shared" si="81"/>
        <v>1.8535295795998181</v>
      </c>
      <c r="X241" s="1">
        <f t="shared" si="72"/>
        <v>388.18203411246498</v>
      </c>
      <c r="Y241" s="1">
        <f t="shared" si="73"/>
        <v>-10.782529991129124</v>
      </c>
      <c r="Z241" s="1">
        <f t="shared" si="82"/>
        <v>18.537075505969941</v>
      </c>
      <c r="AA241" s="1">
        <f t="shared" si="83"/>
        <v>1.6683367955372947</v>
      </c>
      <c r="AB241" s="1"/>
      <c r="AC241" s="1"/>
    </row>
    <row r="242" spans="1:29" x14ac:dyDescent="0.3">
      <c r="A242" s="1">
        <v>20</v>
      </c>
      <c r="B242" s="1">
        <v>35</v>
      </c>
      <c r="C242" s="1">
        <v>8</v>
      </c>
      <c r="D242" s="1">
        <v>239</v>
      </c>
      <c r="E242" s="1">
        <f t="shared" si="74"/>
        <v>4.1713369122664474</v>
      </c>
      <c r="F242" s="1">
        <v>0.3</v>
      </c>
      <c r="G242" s="1">
        <v>0</v>
      </c>
      <c r="H242" s="1">
        <f t="shared" si="64"/>
        <v>0.80147264552498054</v>
      </c>
      <c r="I242" s="1">
        <f t="shared" si="65"/>
        <v>10.300761498201091</v>
      </c>
      <c r="J242" s="1">
        <f t="shared" si="66"/>
        <v>24.347734005819639</v>
      </c>
      <c r="K242" s="1">
        <f t="shared" si="75"/>
        <v>0.42306859010941161</v>
      </c>
      <c r="L242" s="1">
        <f t="shared" si="76"/>
        <v>0.12692057703282347</v>
      </c>
      <c r="M242" s="1">
        <f t="shared" si="77"/>
        <v>-17.143346014042244</v>
      </c>
      <c r="N242" s="1">
        <f t="shared" si="67"/>
        <v>-3.1912079846381829</v>
      </c>
      <c r="O242" s="1">
        <f t="shared" si="78"/>
        <v>-0.64865363435712498</v>
      </c>
      <c r="P242" s="1">
        <f t="shared" si="79"/>
        <v>-5.8378827092141247E-2</v>
      </c>
      <c r="Q242" s="1">
        <f t="shared" si="68"/>
        <v>-10.300761498201091</v>
      </c>
      <c r="R242" s="1">
        <f t="shared" si="69"/>
        <v>-486.7064637753241</v>
      </c>
      <c r="S242" s="1">
        <f t="shared" si="84"/>
        <v>14.046972507618548</v>
      </c>
      <c r="T242" s="1">
        <f t="shared" si="70"/>
        <v>158.40601816223469</v>
      </c>
      <c r="U242" s="1">
        <f t="shared" si="71"/>
        <v>24.347734005819639</v>
      </c>
      <c r="V242" s="1">
        <f t="shared" si="80"/>
        <v>6.5059860652482975</v>
      </c>
      <c r="W242" s="1">
        <f t="shared" si="81"/>
        <v>1.9517958195744891</v>
      </c>
      <c r="X242" s="1">
        <f t="shared" si="72"/>
        <v>393.37565196419303</v>
      </c>
      <c r="Y242" s="1">
        <f t="shared" si="73"/>
        <v>-10.637359948793947</v>
      </c>
      <c r="Z242" s="1">
        <f t="shared" si="82"/>
        <v>18.998982305766507</v>
      </c>
      <c r="AA242" s="1">
        <f t="shared" si="83"/>
        <v>1.7099084075189857</v>
      </c>
      <c r="AB242" s="1"/>
      <c r="AC242" s="1"/>
    </row>
    <row r="243" spans="1:29" x14ac:dyDescent="0.3">
      <c r="A243" s="1">
        <v>20</v>
      </c>
      <c r="B243" s="1">
        <v>35</v>
      </c>
      <c r="C243" s="1">
        <v>8</v>
      </c>
      <c r="D243" s="1">
        <v>240</v>
      </c>
      <c r="E243" s="1">
        <f t="shared" si="74"/>
        <v>4.1887902047863905</v>
      </c>
      <c r="F243" s="1">
        <v>0.3</v>
      </c>
      <c r="G243" s="1">
        <v>0</v>
      </c>
      <c r="H243" s="1">
        <f t="shared" si="64"/>
        <v>0.80877658218688409</v>
      </c>
      <c r="I243" s="1">
        <f t="shared" si="65"/>
        <v>10.000000000000009</v>
      </c>
      <c r="J243" s="1">
        <f t="shared" si="66"/>
        <v>24.163440789527055</v>
      </c>
      <c r="K243" s="1">
        <f t="shared" si="75"/>
        <v>0.41384834581729851</v>
      </c>
      <c r="L243" s="1">
        <f t="shared" si="76"/>
        <v>0.12415450374518955</v>
      </c>
      <c r="M243" s="1">
        <f t="shared" si="77"/>
        <v>-17.320508075688767</v>
      </c>
      <c r="N243" s="1">
        <f t="shared" si="67"/>
        <v>-3.1436551147132028</v>
      </c>
      <c r="O243" s="1">
        <f t="shared" si="78"/>
        <v>-0.6629648379210884</v>
      </c>
      <c r="P243" s="1">
        <f t="shared" si="79"/>
        <v>-5.9666835412897953E-2</v>
      </c>
      <c r="Q243" s="1">
        <f t="shared" si="68"/>
        <v>-10.000000000000009</v>
      </c>
      <c r="R243" s="1">
        <f t="shared" si="69"/>
        <v>-483.87187078897972</v>
      </c>
      <c r="S243" s="1">
        <f t="shared" si="84"/>
        <v>14.163440789527046</v>
      </c>
      <c r="T243" s="1">
        <f t="shared" si="70"/>
        <v>165.31799057454282</v>
      </c>
      <c r="U243" s="1">
        <f t="shared" si="71"/>
        <v>24.163440789527055</v>
      </c>
      <c r="V243" s="1">
        <f t="shared" si="80"/>
        <v>6.841657693311423</v>
      </c>
      <c r="W243" s="1">
        <f t="shared" si="81"/>
        <v>2.052497307993427</v>
      </c>
      <c r="X243" s="1">
        <f t="shared" si="72"/>
        <v>398.69945982887941</v>
      </c>
      <c r="Y243" s="1">
        <f t="shared" si="73"/>
        <v>-10.478850382377345</v>
      </c>
      <c r="Z243" s="1">
        <f t="shared" si="82"/>
        <v>19.467102026645499</v>
      </c>
      <c r="AA243" s="1">
        <f t="shared" si="83"/>
        <v>1.7520391823980948</v>
      </c>
      <c r="AB243" s="1"/>
      <c r="AC243" s="1"/>
    </row>
    <row r="244" spans="1:29" x14ac:dyDescent="0.3">
      <c r="A244" s="1">
        <v>20</v>
      </c>
      <c r="B244" s="1">
        <v>35</v>
      </c>
      <c r="C244" s="1">
        <v>8</v>
      </c>
      <c r="D244" s="1">
        <v>241</v>
      </c>
      <c r="E244" s="1">
        <f t="shared" si="74"/>
        <v>4.2062434973063345</v>
      </c>
      <c r="F244" s="1">
        <v>0.3</v>
      </c>
      <c r="G244" s="1">
        <v>0</v>
      </c>
      <c r="H244" s="1">
        <f t="shared" si="64"/>
        <v>0.81591683144411808</v>
      </c>
      <c r="I244" s="1">
        <f t="shared" si="65"/>
        <v>9.6961924049267374</v>
      </c>
      <c r="J244" s="1">
        <f t="shared" si="66"/>
        <v>23.98203162513035</v>
      </c>
      <c r="K244" s="1">
        <f t="shared" si="75"/>
        <v>0.40431071714400824</v>
      </c>
      <c r="L244" s="1">
        <f t="shared" si="76"/>
        <v>0.12129321514320246</v>
      </c>
      <c r="M244" s="1">
        <f t="shared" si="77"/>
        <v>-17.492394142787919</v>
      </c>
      <c r="N244" s="1">
        <f t="shared" si="67"/>
        <v>-3.0920544472764893</v>
      </c>
      <c r="O244" s="1">
        <f t="shared" si="78"/>
        <v>-0.67726719927853307</v>
      </c>
      <c r="P244" s="1">
        <f t="shared" si="79"/>
        <v>-6.0954047935067972E-2</v>
      </c>
      <c r="Q244" s="1">
        <f t="shared" si="68"/>
        <v>-9.6961924049267374</v>
      </c>
      <c r="R244" s="1">
        <f t="shared" si="69"/>
        <v>-481.12169371539329</v>
      </c>
      <c r="S244" s="1">
        <f t="shared" si="84"/>
        <v>14.285839220203613</v>
      </c>
      <c r="T244" s="1">
        <f t="shared" si="70"/>
        <v>172.3239910608857</v>
      </c>
      <c r="U244" s="1">
        <f t="shared" si="71"/>
        <v>23.98203162513035</v>
      </c>
      <c r="V244" s="1">
        <f t="shared" si="80"/>
        <v>7.18554598519962</v>
      </c>
      <c r="W244" s="1">
        <f t="shared" si="81"/>
        <v>2.1556637955598861</v>
      </c>
      <c r="X244" s="1">
        <f t="shared" si="72"/>
        <v>404.14980139148525</v>
      </c>
      <c r="Y244" s="1">
        <f t="shared" si="73"/>
        <v>-10.306848157588298</v>
      </c>
      <c r="Z244" s="1">
        <f t="shared" si="82"/>
        <v>19.940351187311336</v>
      </c>
      <c r="AA244" s="1">
        <f t="shared" si="83"/>
        <v>1.7946316068580201</v>
      </c>
      <c r="AB244" s="1"/>
      <c r="AC244" s="1"/>
    </row>
    <row r="245" spans="1:29" x14ac:dyDescent="0.3">
      <c r="A245" s="1">
        <v>20</v>
      </c>
      <c r="B245" s="1">
        <v>35</v>
      </c>
      <c r="C245" s="1">
        <v>8</v>
      </c>
      <c r="D245" s="1">
        <v>242</v>
      </c>
      <c r="E245" s="1">
        <f t="shared" si="74"/>
        <v>4.2236967898262776</v>
      </c>
      <c r="F245" s="1">
        <v>0.3</v>
      </c>
      <c r="G245" s="1">
        <v>0</v>
      </c>
      <c r="H245" s="1">
        <f t="shared" si="64"/>
        <v>0.82288781980075409</v>
      </c>
      <c r="I245" s="1">
        <f t="shared" si="65"/>
        <v>9.389431255717815</v>
      </c>
      <c r="J245" s="1">
        <f t="shared" si="66"/>
        <v>23.803743184444627</v>
      </c>
      <c r="K245" s="1">
        <f t="shared" si="75"/>
        <v>0.39445188023426758</v>
      </c>
      <c r="L245" s="1">
        <f t="shared" si="76"/>
        <v>0.11833556407028027</v>
      </c>
      <c r="M245" s="1">
        <f t="shared" si="77"/>
        <v>-17.65895185717854</v>
      </c>
      <c r="N245" s="1">
        <f t="shared" si="67"/>
        <v>-3.0363665414713878</v>
      </c>
      <c r="O245" s="1">
        <f t="shared" si="78"/>
        <v>-0.69154045388003949</v>
      </c>
      <c r="P245" s="1">
        <f t="shared" si="79"/>
        <v>-6.2238640849203553E-2</v>
      </c>
      <c r="Q245" s="1">
        <f t="shared" si="68"/>
        <v>-9.389431255717815</v>
      </c>
      <c r="R245" s="1">
        <f t="shared" si="69"/>
        <v>-478.45677028514336</v>
      </c>
      <c r="S245" s="1">
        <f t="shared" si="84"/>
        <v>14.414311928726812</v>
      </c>
      <c r="T245" s="1">
        <f t="shared" si="70"/>
        <v>179.42619035799862</v>
      </c>
      <c r="U245" s="1">
        <f t="shared" si="71"/>
        <v>23.803743184444627</v>
      </c>
      <c r="V245" s="1">
        <f t="shared" si="80"/>
        <v>7.5377300522739139</v>
      </c>
      <c r="W245" s="1">
        <f t="shared" si="81"/>
        <v>2.2613190156821741</v>
      </c>
      <c r="X245" s="1">
        <f t="shared" si="72"/>
        <v>409.72221791619495</v>
      </c>
      <c r="Y245" s="1">
        <f t="shared" si="73"/>
        <v>-10.121221804904625</v>
      </c>
      <c r="Z245" s="1">
        <f t="shared" si="82"/>
        <v>20.417513830276771</v>
      </c>
      <c r="AA245" s="1">
        <f t="shared" si="83"/>
        <v>1.8375762447249093</v>
      </c>
      <c r="AB245" s="1"/>
      <c r="AC245" s="1"/>
    </row>
    <row r="246" spans="1:29" x14ac:dyDescent="0.3">
      <c r="A246" s="1">
        <v>20</v>
      </c>
      <c r="B246" s="1">
        <v>35</v>
      </c>
      <c r="C246" s="1">
        <v>8</v>
      </c>
      <c r="D246" s="1">
        <v>243</v>
      </c>
      <c r="E246" s="1">
        <f t="shared" si="74"/>
        <v>4.2411500823462207</v>
      </c>
      <c r="F246" s="1">
        <v>0.3</v>
      </c>
      <c r="G246" s="1">
        <v>0</v>
      </c>
      <c r="H246" s="1">
        <f t="shared" si="64"/>
        <v>0.82968391155802601</v>
      </c>
      <c r="I246" s="1">
        <f t="shared" si="65"/>
        <v>9.0798099947909385</v>
      </c>
      <c r="J246" s="1">
        <f t="shared" si="66"/>
        <v>23.628814227574512</v>
      </c>
      <c r="K246" s="1">
        <f t="shared" si="75"/>
        <v>0.38426854210038697</v>
      </c>
      <c r="L246" s="1">
        <f t="shared" si="76"/>
        <v>0.11528056263011609</v>
      </c>
      <c r="M246" s="1">
        <f t="shared" si="77"/>
        <v>-17.820130483767358</v>
      </c>
      <c r="N246" s="1">
        <f t="shared" si="67"/>
        <v>-2.9765591693517122</v>
      </c>
      <c r="O246" s="1">
        <f t="shared" si="78"/>
        <v>-0.70576256051918074</v>
      </c>
      <c r="P246" s="1">
        <f t="shared" si="79"/>
        <v>-6.351863044672626E-2</v>
      </c>
      <c r="Q246" s="1">
        <f t="shared" si="68"/>
        <v>-9.0798099947909385</v>
      </c>
      <c r="R246" s="1">
        <f t="shared" si="69"/>
        <v>-475.87791225972228</v>
      </c>
      <c r="S246" s="1">
        <f t="shared" si="84"/>
        <v>14.549004232783574</v>
      </c>
      <c r="T246" s="1">
        <f t="shared" si="70"/>
        <v>186.62667387875933</v>
      </c>
      <c r="U246" s="1">
        <f t="shared" si="71"/>
        <v>23.628814227574512</v>
      </c>
      <c r="V246" s="1">
        <f t="shared" si="80"/>
        <v>7.8982665859283152</v>
      </c>
      <c r="W246" s="1">
        <f t="shared" si="81"/>
        <v>2.3694799757784946</v>
      </c>
      <c r="X246" s="1">
        <f t="shared" si="72"/>
        <v>415.4113790740451</v>
      </c>
      <c r="Y246" s="1">
        <f t="shared" si="73"/>
        <v>-9.9218638978390423</v>
      </c>
      <c r="Z246" s="1">
        <f t="shared" si="82"/>
        <v>20.897235909208025</v>
      </c>
      <c r="AA246" s="1">
        <f t="shared" si="83"/>
        <v>1.8807512318287221</v>
      </c>
      <c r="AB246" s="1"/>
      <c r="AC246" s="1"/>
    </row>
    <row r="247" spans="1:29" x14ac:dyDescent="0.3">
      <c r="A247" s="1">
        <v>20</v>
      </c>
      <c r="B247" s="1">
        <v>35</v>
      </c>
      <c r="C247" s="1">
        <v>8</v>
      </c>
      <c r="D247" s="1">
        <v>244</v>
      </c>
      <c r="E247" s="1">
        <f t="shared" si="74"/>
        <v>4.2586033748661638</v>
      </c>
      <c r="F247" s="1">
        <v>0.3</v>
      </c>
      <c r="G247" s="1">
        <v>0</v>
      </c>
      <c r="H247" s="1">
        <f t="shared" si="64"/>
        <v>0.8362994186673619</v>
      </c>
      <c r="I247" s="1">
        <f t="shared" si="65"/>
        <v>8.7674229357815552</v>
      </c>
      <c r="J247" s="1">
        <f t="shared" si="66"/>
        <v>23.457485161865389</v>
      </c>
      <c r="K247" s="1">
        <f t="shared" si="75"/>
        <v>0.37375800838338252</v>
      </c>
      <c r="L247" s="1">
        <f t="shared" si="76"/>
        <v>0.11212740251501475</v>
      </c>
      <c r="M247" s="1">
        <f t="shared" si="77"/>
        <v>-17.975880925983336</v>
      </c>
      <c r="N247" s="1">
        <f t="shared" si="67"/>
        <v>-2.912608056269828</v>
      </c>
      <c r="O247" s="1">
        <f t="shared" si="78"/>
        <v>-0.71990966734677952</v>
      </c>
      <c r="P247" s="1">
        <f t="shared" si="79"/>
        <v>-6.4791870061210149E-2</v>
      </c>
      <c r="Q247" s="1">
        <f t="shared" si="68"/>
        <v>-8.7674229357815552</v>
      </c>
      <c r="R247" s="1">
        <f t="shared" si="69"/>
        <v>-473.38590518426662</v>
      </c>
      <c r="S247" s="1">
        <f t="shared" si="84"/>
        <v>14.690062226083841</v>
      </c>
      <c r="T247" s="1">
        <f t="shared" si="70"/>
        <v>193.92742588511638</v>
      </c>
      <c r="U247" s="1">
        <f t="shared" si="71"/>
        <v>23.457485161865396</v>
      </c>
      <c r="V247" s="1">
        <f t="shared" si="80"/>
        <v>8.2671874050839129</v>
      </c>
      <c r="W247" s="1">
        <f t="shared" si="81"/>
        <v>2.4801562215251738</v>
      </c>
      <c r="X247" s="1">
        <f t="shared" si="72"/>
        <v>421.21101228347004</v>
      </c>
      <c r="Y247" s="1">
        <f t="shared" si="73"/>
        <v>-9.7086935208994234</v>
      </c>
      <c r="Z247" s="1">
        <f t="shared" si="82"/>
        <v>21.378020602758891</v>
      </c>
      <c r="AA247" s="1">
        <f t="shared" si="83"/>
        <v>1.9240218542483001</v>
      </c>
      <c r="AB247" s="1"/>
      <c r="AC247" s="1"/>
    </row>
    <row r="248" spans="1:29" x14ac:dyDescent="0.3">
      <c r="A248" s="1">
        <v>20</v>
      </c>
      <c r="B248" s="1">
        <v>35</v>
      </c>
      <c r="C248" s="1">
        <v>8</v>
      </c>
      <c r="D248" s="1">
        <v>245</v>
      </c>
      <c r="E248" s="1">
        <f t="shared" si="74"/>
        <v>4.2760566673861078</v>
      </c>
      <c r="F248" s="1">
        <v>0.3</v>
      </c>
      <c r="G248" s="1">
        <v>0</v>
      </c>
      <c r="H248" s="1">
        <f t="shared" si="64"/>
        <v>0.84272861178667779</v>
      </c>
      <c r="I248" s="1">
        <f t="shared" si="65"/>
        <v>8.4523652348139837</v>
      </c>
      <c r="J248" s="1">
        <f t="shared" si="66"/>
        <v>23.289997557126625</v>
      </c>
      <c r="K248" s="1">
        <f t="shared" si="75"/>
        <v>0.36291825338674633</v>
      </c>
      <c r="L248" s="1">
        <f t="shared" si="76"/>
        <v>0.10887547601602389</v>
      </c>
      <c r="M248" s="1">
        <f t="shared" si="77"/>
        <v>-18.126155740733001</v>
      </c>
      <c r="N248" s="1">
        <f t="shared" si="67"/>
        <v>-2.8444976427410809</v>
      </c>
      <c r="O248" s="1">
        <f t="shared" si="78"/>
        <v>-0.73395609349199187</v>
      </c>
      <c r="P248" s="1">
        <f t="shared" si="79"/>
        <v>-6.605604841427927E-2</v>
      </c>
      <c r="Q248" s="1">
        <f t="shared" si="68"/>
        <v>-8.4523652348139837</v>
      </c>
      <c r="R248" s="1">
        <f t="shared" si="69"/>
        <v>-470.98150814827198</v>
      </c>
      <c r="S248" s="1">
        <f t="shared" si="84"/>
        <v>14.837632322312638</v>
      </c>
      <c r="T248" s="1">
        <f t="shared" si="70"/>
        <v>201.33031241946085</v>
      </c>
      <c r="U248" s="1">
        <f t="shared" si="71"/>
        <v>23.289997557126622</v>
      </c>
      <c r="V248" s="1">
        <f t="shared" si="80"/>
        <v>8.6444969315960609</v>
      </c>
      <c r="W248" s="1">
        <f t="shared" si="81"/>
        <v>2.5933490794788181</v>
      </c>
      <c r="X248" s="1">
        <f t="shared" si="72"/>
        <v>427.11383121633037</v>
      </c>
      <c r="Y248" s="1">
        <f t="shared" si="73"/>
        <v>-9.48165880913694</v>
      </c>
      <c r="Z248" s="1">
        <f t="shared" si="82"/>
        <v>21.85822477867028</v>
      </c>
      <c r="AA248" s="1">
        <f t="shared" si="83"/>
        <v>1.9672402300803251</v>
      </c>
      <c r="AB248" s="1"/>
      <c r="AC248" s="1"/>
    </row>
    <row r="249" spans="1:29" x14ac:dyDescent="0.3">
      <c r="A249" s="1">
        <v>20</v>
      </c>
      <c r="B249" s="1">
        <v>35</v>
      </c>
      <c r="C249" s="1">
        <v>8</v>
      </c>
      <c r="D249" s="1">
        <v>246</v>
      </c>
      <c r="E249" s="1">
        <f t="shared" si="74"/>
        <v>4.2935099599060509</v>
      </c>
      <c r="F249" s="1">
        <v>0.3</v>
      </c>
      <c r="G249" s="1">
        <v>0</v>
      </c>
      <c r="H249" s="1">
        <f t="shared" si="64"/>
        <v>0.84896573257463426</v>
      </c>
      <c r="I249" s="1">
        <f t="shared" si="65"/>
        <v>8.1347328615160013</v>
      </c>
      <c r="J249" s="1">
        <f t="shared" si="66"/>
        <v>23.126593616064511</v>
      </c>
      <c r="K249" s="1">
        <f t="shared" si="75"/>
        <v>0.35174799179526994</v>
      </c>
      <c r="L249" s="1">
        <f t="shared" si="76"/>
        <v>0.10552439753858098</v>
      </c>
      <c r="M249" s="1">
        <f t="shared" si="77"/>
        <v>-18.27090915285202</v>
      </c>
      <c r="N249" s="1">
        <f t="shared" si="67"/>
        <v>-2.7722218611455025</v>
      </c>
      <c r="O249" s="1">
        <f t="shared" si="78"/>
        <v>-0.74787432890111882</v>
      </c>
      <c r="P249" s="1">
        <f t="shared" si="79"/>
        <v>-6.7308689601100688E-2</v>
      </c>
      <c r="Q249" s="1">
        <f t="shared" si="68"/>
        <v>-8.1347328615160013</v>
      </c>
      <c r="R249" s="1">
        <f t="shared" si="69"/>
        <v>-468.66545355436767</v>
      </c>
      <c r="S249" s="1">
        <f t="shared" si="84"/>
        <v>14.991860754548513</v>
      </c>
      <c r="T249" s="1">
        <f t="shared" si="70"/>
        <v>208.8370629864354</v>
      </c>
      <c r="U249" s="1">
        <f t="shared" si="71"/>
        <v>23.126593616064515</v>
      </c>
      <c r="V249" s="1">
        <f t="shared" si="80"/>
        <v>9.0301696157003466</v>
      </c>
      <c r="W249" s="1">
        <f t="shared" si="81"/>
        <v>2.7090508847101038</v>
      </c>
      <c r="X249" s="1">
        <f t="shared" si="72"/>
        <v>433.11146424141964</v>
      </c>
      <c r="Y249" s="1">
        <f t="shared" si="73"/>
        <v>-9.2407395371516738</v>
      </c>
      <c r="Z249" s="1">
        <f t="shared" si="82"/>
        <v>22.336056844860614</v>
      </c>
      <c r="AA249" s="1">
        <f t="shared" si="83"/>
        <v>2.010245116037455</v>
      </c>
      <c r="AB249" s="1"/>
      <c r="AC249" s="1"/>
    </row>
    <row r="250" spans="1:29" x14ac:dyDescent="0.3">
      <c r="A250" s="1">
        <v>20</v>
      </c>
      <c r="B250" s="1">
        <v>35</v>
      </c>
      <c r="C250" s="1">
        <v>8</v>
      </c>
      <c r="D250" s="1">
        <v>247</v>
      </c>
      <c r="E250" s="1">
        <f t="shared" si="74"/>
        <v>4.310963252425994</v>
      </c>
      <c r="F250" s="1">
        <v>0.3</v>
      </c>
      <c r="G250" s="1">
        <v>0</v>
      </c>
      <c r="H250" s="1">
        <f t="shared" si="64"/>
        <v>0.85500500724628681</v>
      </c>
      <c r="I250" s="1">
        <f t="shared" si="65"/>
        <v>7.8146225697854765</v>
      </c>
      <c r="J250" s="1">
        <f t="shared" si="66"/>
        <v>22.967515599285434</v>
      </c>
      <c r="K250" s="1">
        <f t="shared" si="75"/>
        <v>0.34024675137386673</v>
      </c>
      <c r="L250" s="1">
        <f t="shared" si="76"/>
        <v>0.10207402541216001</v>
      </c>
      <c r="M250" s="1">
        <f t="shared" si="77"/>
        <v>-18.410097069048806</v>
      </c>
      <c r="N250" s="1">
        <f t="shared" si="67"/>
        <v>-2.6957849193637005</v>
      </c>
      <c r="O250" s="1">
        <f t="shared" si="78"/>
        <v>-0.76163505505039852</v>
      </c>
      <c r="P250" s="1">
        <f t="shared" si="79"/>
        <v>-6.8547154954535866E-2</v>
      </c>
      <c r="Q250" s="1">
        <f t="shared" si="68"/>
        <v>-7.8146225697854765</v>
      </c>
      <c r="R250" s="1">
        <f t="shared" si="69"/>
        <v>-466.4384468952191</v>
      </c>
      <c r="S250" s="1">
        <f t="shared" si="84"/>
        <v>15.152893029499953</v>
      </c>
      <c r="T250" s="1">
        <f t="shared" si="70"/>
        <v>216.44925099172337</v>
      </c>
      <c r="U250" s="1">
        <f t="shared" si="71"/>
        <v>22.967515599285431</v>
      </c>
      <c r="V250" s="1">
        <f t="shared" si="80"/>
        <v>9.4241473378364695</v>
      </c>
      <c r="W250" s="1">
        <f t="shared" si="81"/>
        <v>2.8272442013509407</v>
      </c>
      <c r="X250" s="1">
        <f t="shared" si="72"/>
        <v>439.194383700853</v>
      </c>
      <c r="Y250" s="1">
        <f t="shared" si="73"/>
        <v>-8.9859497312123366</v>
      </c>
      <c r="Z250" s="1">
        <f t="shared" si="82"/>
        <v>22.809576232724496</v>
      </c>
      <c r="AA250" s="1">
        <f t="shared" si="83"/>
        <v>2.0528618609452045</v>
      </c>
      <c r="AB250" s="1"/>
      <c r="AC250" s="1"/>
    </row>
    <row r="251" spans="1:29" x14ac:dyDescent="0.3">
      <c r="A251" s="1">
        <v>20</v>
      </c>
      <c r="B251" s="1">
        <v>35</v>
      </c>
      <c r="C251" s="1">
        <v>8</v>
      </c>
      <c r="D251" s="1">
        <v>248</v>
      </c>
      <c r="E251" s="1">
        <f t="shared" si="74"/>
        <v>4.3284165449459371</v>
      </c>
      <c r="F251" s="1">
        <v>0.3</v>
      </c>
      <c r="G251" s="1">
        <v>0</v>
      </c>
      <c r="H251" s="1">
        <f t="shared" si="64"/>
        <v>0.86084066140020854</v>
      </c>
      <c r="I251" s="1">
        <f t="shared" si="65"/>
        <v>7.4921318683182463</v>
      </c>
      <c r="J251" s="1">
        <f t="shared" si="66"/>
        <v>22.813005204726931</v>
      </c>
      <c r="K251" s="1">
        <f t="shared" si="75"/>
        <v>0.32841494582072212</v>
      </c>
      <c r="L251" s="1">
        <f t="shared" si="76"/>
        <v>9.8524483746216626E-2</v>
      </c>
      <c r="M251" s="1">
        <f t="shared" si="77"/>
        <v>-18.543677091335745</v>
      </c>
      <c r="N251" s="1">
        <f t="shared" si="67"/>
        <v>-2.6152020821501312</v>
      </c>
      <c r="O251" s="1">
        <f t="shared" si="78"/>
        <v>-0.77520718916733589</v>
      </c>
      <c r="P251" s="1">
        <f t="shared" si="79"/>
        <v>-6.9768647025060221E-2</v>
      </c>
      <c r="Q251" s="1">
        <f t="shared" si="68"/>
        <v>-7.4921318683182463</v>
      </c>
      <c r="R251" s="1">
        <f t="shared" si="69"/>
        <v>-464.30116653862808</v>
      </c>
      <c r="S251" s="1">
        <f t="shared" si="84"/>
        <v>15.320873336408685</v>
      </c>
      <c r="T251" s="1">
        <f t="shared" si="70"/>
        <v>224.16827296107243</v>
      </c>
      <c r="U251" s="1">
        <f t="shared" si="71"/>
        <v>22.813005204726931</v>
      </c>
      <c r="V251" s="1">
        <f t="shared" si="80"/>
        <v>9.826336817501975</v>
      </c>
      <c r="W251" s="1">
        <f t="shared" si="81"/>
        <v>2.9479010452505925</v>
      </c>
      <c r="X251" s="1">
        <f t="shared" si="72"/>
        <v>445.3518370393212</v>
      </c>
      <c r="Y251" s="1">
        <f t="shared" si="73"/>
        <v>-8.71734027383377</v>
      </c>
      <c r="Z251" s="1">
        <f t="shared" si="82"/>
        <v>23.276694760616603</v>
      </c>
      <c r="AA251" s="1">
        <f t="shared" si="83"/>
        <v>2.0949025284554943</v>
      </c>
      <c r="AB251" s="1"/>
      <c r="AC251" s="1"/>
    </row>
    <row r="252" spans="1:29" x14ac:dyDescent="0.3">
      <c r="A252" s="1">
        <v>20</v>
      </c>
      <c r="B252" s="1">
        <v>35</v>
      </c>
      <c r="C252" s="1">
        <v>8</v>
      </c>
      <c r="D252" s="1">
        <v>249</v>
      </c>
      <c r="E252" s="1">
        <f t="shared" si="74"/>
        <v>4.3458698374658802</v>
      </c>
      <c r="F252" s="1">
        <v>0.3</v>
      </c>
      <c r="G252" s="1">
        <v>0</v>
      </c>
      <c r="H252" s="1">
        <f t="shared" si="64"/>
        <v>0.86646693611168679</v>
      </c>
      <c r="I252" s="1">
        <f t="shared" si="65"/>
        <v>7.1673589909060142</v>
      </c>
      <c r="J252" s="1">
        <f t="shared" si="66"/>
        <v>22.663302901947386</v>
      </c>
      <c r="K252" s="1">
        <f t="shared" si="75"/>
        <v>0.31625394682829511</v>
      </c>
      <c r="L252" s="1">
        <f t="shared" si="76"/>
        <v>9.4876184048488535E-2</v>
      </c>
      <c r="M252" s="1">
        <f t="shared" si="77"/>
        <v>-18.671608529944031</v>
      </c>
      <c r="N252" s="1">
        <f t="shared" si="67"/>
        <v>-2.5305004397562065</v>
      </c>
      <c r="O252" s="1">
        <f t="shared" si="78"/>
        <v>-0.78855795449324251</v>
      </c>
      <c r="P252" s="1">
        <f t="shared" si="79"/>
        <v>-7.0970215904391828E-2</v>
      </c>
      <c r="Q252" s="1">
        <f t="shared" si="68"/>
        <v>-7.1673589909060142</v>
      </c>
      <c r="R252" s="1">
        <f t="shared" si="69"/>
        <v>-462.25426352089551</v>
      </c>
      <c r="S252" s="1">
        <f t="shared" si="84"/>
        <v>15.495943911041373</v>
      </c>
      <c r="T252" s="1">
        <f t="shared" si="70"/>
        <v>231.9953265816863</v>
      </c>
      <c r="U252" s="1">
        <f t="shared" si="71"/>
        <v>22.663302901947386</v>
      </c>
      <c r="V252" s="1">
        <f t="shared" si="80"/>
        <v>10.236607064090013</v>
      </c>
      <c r="W252" s="1">
        <f t="shared" si="81"/>
        <v>3.0709821192270037</v>
      </c>
      <c r="X252" s="1">
        <f t="shared" si="72"/>
        <v>451.57178092847835</v>
      </c>
      <c r="Y252" s="1">
        <f t="shared" si="73"/>
        <v>-8.4350014658540182</v>
      </c>
      <c r="Z252" s="1">
        <f t="shared" si="82"/>
        <v>23.735180121218239</v>
      </c>
      <c r="AA252" s="1">
        <f t="shared" si="83"/>
        <v>2.1361662109096415</v>
      </c>
      <c r="AB252" s="1"/>
      <c r="AC252" s="1"/>
    </row>
    <row r="253" spans="1:29" x14ac:dyDescent="0.3">
      <c r="A253" s="1">
        <v>20</v>
      </c>
      <c r="B253" s="1">
        <v>35</v>
      </c>
      <c r="C253" s="1">
        <v>8</v>
      </c>
      <c r="D253" s="1">
        <v>250</v>
      </c>
      <c r="E253" s="1">
        <f t="shared" si="74"/>
        <v>4.3633231299858242</v>
      </c>
      <c r="F253" s="1">
        <v>0.3</v>
      </c>
      <c r="G253" s="1">
        <v>0</v>
      </c>
      <c r="H253" s="1">
        <f t="shared" si="64"/>
        <v>0.8718781052690584</v>
      </c>
      <c r="I253" s="1">
        <f t="shared" si="65"/>
        <v>6.8404028665133705</v>
      </c>
      <c r="J253" s="1">
        <f t="shared" si="66"/>
        <v>22.51864722235138</v>
      </c>
      <c r="K253" s="1">
        <f t="shared" si="75"/>
        <v>0.30376615428851239</v>
      </c>
      <c r="L253" s="1">
        <f t="shared" si="76"/>
        <v>9.1129846286553712E-2</v>
      </c>
      <c r="M253" s="1">
        <f t="shared" si="77"/>
        <v>-18.79385241571817</v>
      </c>
      <c r="N253" s="1">
        <f t="shared" si="67"/>
        <v>-2.4417196520690028</v>
      </c>
      <c r="O253" s="1">
        <f t="shared" si="78"/>
        <v>-0.80165297892497001</v>
      </c>
      <c r="P253" s="1">
        <f t="shared" si="79"/>
        <v>-7.2148768103247302E-2</v>
      </c>
      <c r="Q253" s="1">
        <f t="shared" si="68"/>
        <v>-6.8404028665133705</v>
      </c>
      <c r="R253" s="1">
        <f t="shared" si="69"/>
        <v>-460.29836134850927</v>
      </c>
      <c r="S253" s="1">
        <f t="shared" si="84"/>
        <v>15.678244355838013</v>
      </c>
      <c r="T253" s="1">
        <f t="shared" si="70"/>
        <v>239.93138762907904</v>
      </c>
      <c r="U253" s="1">
        <f t="shared" si="71"/>
        <v>22.518647222351383</v>
      </c>
      <c r="V253" s="1">
        <f t="shared" si="80"/>
        <v>10.654786908821496</v>
      </c>
      <c r="W253" s="1">
        <f t="shared" si="81"/>
        <v>3.1964360726464487</v>
      </c>
      <c r="X253" s="1">
        <f t="shared" si="72"/>
        <v>457.84081964463394</v>
      </c>
      <c r="Y253" s="1">
        <f t="shared" si="73"/>
        <v>-8.1390655068966744</v>
      </c>
      <c r="Z253" s="1">
        <f t="shared" si="82"/>
        <v>24.182661723881939</v>
      </c>
      <c r="AA253" s="1">
        <f t="shared" si="83"/>
        <v>2.1764395551493743</v>
      </c>
      <c r="AB253" s="1"/>
      <c r="AC253" s="1"/>
    </row>
    <row r="254" spans="1:29" x14ac:dyDescent="0.3">
      <c r="A254" s="1">
        <v>20</v>
      </c>
      <c r="B254" s="1">
        <v>35</v>
      </c>
      <c r="C254" s="1">
        <v>8</v>
      </c>
      <c r="D254" s="1">
        <v>251</v>
      </c>
      <c r="E254" s="1">
        <f t="shared" si="74"/>
        <v>4.3807764225057673</v>
      </c>
      <c r="F254" s="1">
        <v>0.3</v>
      </c>
      <c r="G254" s="1">
        <v>0</v>
      </c>
      <c r="H254" s="1">
        <f t="shared" si="64"/>
        <v>0.87706849411070498</v>
      </c>
      <c r="I254" s="1">
        <f t="shared" si="65"/>
        <v>6.5113630891431331</v>
      </c>
      <c r="J254" s="1">
        <f t="shared" si="66"/>
        <v>22.379274007144964</v>
      </c>
      <c r="K254" s="1">
        <f t="shared" si="75"/>
        <v>0.29095506346918448</v>
      </c>
      <c r="L254" s="1">
        <f t="shared" si="76"/>
        <v>8.7286519040755337E-2</v>
      </c>
      <c r="M254" s="1">
        <f t="shared" si="77"/>
        <v>-18.910371511986337</v>
      </c>
      <c r="N254" s="1">
        <f t="shared" si="67"/>
        <v>-2.3489126553747952</v>
      </c>
      <c r="O254" s="1">
        <f t="shared" si="78"/>
        <v>-0.81445642407519259</v>
      </c>
      <c r="P254" s="1">
        <f t="shared" si="79"/>
        <v>-7.3301078166767328E-2</v>
      </c>
      <c r="Q254" s="1">
        <f t="shared" si="68"/>
        <v>-6.5113630891431331</v>
      </c>
      <c r="R254" s="1">
        <f t="shared" si="69"/>
        <v>-458.4340558082186</v>
      </c>
      <c r="S254" s="1">
        <f t="shared" si="84"/>
        <v>15.867910918001831</v>
      </c>
      <c r="T254" s="1">
        <f t="shared" si="70"/>
        <v>247.97718586537371</v>
      </c>
      <c r="U254" s="1">
        <f t="shared" si="71"/>
        <v>22.379274007144964</v>
      </c>
      <c r="V254" s="1">
        <f t="shared" si="80"/>
        <v>11.080662660737019</v>
      </c>
      <c r="W254" s="1">
        <f t="shared" si="81"/>
        <v>3.3241987982211056</v>
      </c>
      <c r="X254" s="1">
        <f t="shared" si="72"/>
        <v>464.14414906271122</v>
      </c>
      <c r="Y254" s="1">
        <f t="shared" si="73"/>
        <v>-7.8297088512493183</v>
      </c>
      <c r="Z254" s="1">
        <f t="shared" si="82"/>
        <v>24.61663910095147</v>
      </c>
      <c r="AA254" s="1">
        <f t="shared" si="83"/>
        <v>2.2154975190856323</v>
      </c>
      <c r="AB254" s="1"/>
      <c r="AC254" s="1"/>
    </row>
    <row r="255" spans="1:29" x14ac:dyDescent="0.3">
      <c r="A255" s="1">
        <v>20</v>
      </c>
      <c r="B255" s="1">
        <v>35</v>
      </c>
      <c r="C255" s="1">
        <v>8</v>
      </c>
      <c r="D255" s="1">
        <v>252</v>
      </c>
      <c r="E255" s="1">
        <f t="shared" si="74"/>
        <v>4.3982297150257104</v>
      </c>
      <c r="F255" s="1">
        <v>0.3</v>
      </c>
      <c r="G255" s="1">
        <v>0</v>
      </c>
      <c r="H255" s="1">
        <f t="shared" si="64"/>
        <v>0.8820324988988989</v>
      </c>
      <c r="I255" s="1">
        <f t="shared" si="65"/>
        <v>6.1803398874989508</v>
      </c>
      <c r="J255" s="1">
        <f t="shared" si="66"/>
        <v>22.245415615595082</v>
      </c>
      <c r="K255" s="1">
        <f t="shared" si="75"/>
        <v>0.27782532789210923</v>
      </c>
      <c r="L255" s="1">
        <f t="shared" si="76"/>
        <v>8.3347598367632766E-2</v>
      </c>
      <c r="M255" s="1">
        <f t="shared" si="77"/>
        <v>-19.021130325903069</v>
      </c>
      <c r="N255" s="1">
        <f t="shared" si="67"/>
        <v>-2.2521463178428309</v>
      </c>
      <c r="O255" s="1">
        <f t="shared" si="78"/>
        <v>-0.82693114637927112</v>
      </c>
      <c r="P255" s="1">
        <f t="shared" si="79"/>
        <v>-7.4423803174134398E-2</v>
      </c>
      <c r="Q255" s="1">
        <f t="shared" si="68"/>
        <v>-6.1803398874989508</v>
      </c>
      <c r="R255" s="1">
        <f t="shared" si="69"/>
        <v>-456.66191478555089</v>
      </c>
      <c r="S255" s="1">
        <f t="shared" si="84"/>
        <v>16.065075728096126</v>
      </c>
      <c r="T255" s="1">
        <f t="shared" si="70"/>
        <v>256.13318001962693</v>
      </c>
      <c r="U255" s="1">
        <f t="shared" si="71"/>
        <v>22.245415615595078</v>
      </c>
      <c r="V255" s="1">
        <f t="shared" si="80"/>
        <v>11.513975933093629</v>
      </c>
      <c r="W255" s="1">
        <f t="shared" si="81"/>
        <v>3.4541927799280887</v>
      </c>
      <c r="X255" s="1">
        <f t="shared" si="72"/>
        <v>470.46550771795364</v>
      </c>
      <c r="Y255" s="1">
        <f t="shared" si="73"/>
        <v>-7.50715439280944</v>
      </c>
      <c r="Z255" s="1">
        <f t="shared" si="82"/>
        <v>25.034493054486461</v>
      </c>
      <c r="AA255" s="1">
        <f t="shared" si="83"/>
        <v>2.2531043749037813</v>
      </c>
      <c r="AB255" s="1"/>
      <c r="AC255" s="1"/>
    </row>
    <row r="256" spans="1:29" x14ac:dyDescent="0.3">
      <c r="A256" s="1">
        <v>20</v>
      </c>
      <c r="B256" s="1">
        <v>35</v>
      </c>
      <c r="C256" s="1">
        <v>8</v>
      </c>
      <c r="D256" s="1">
        <v>253</v>
      </c>
      <c r="E256" s="1">
        <f t="shared" si="74"/>
        <v>4.4156830075456535</v>
      </c>
      <c r="F256" s="1">
        <v>0.3</v>
      </c>
      <c r="G256" s="1">
        <v>0</v>
      </c>
      <c r="H256" s="1">
        <f t="shared" si="64"/>
        <v>0.88676460764381027</v>
      </c>
      <c r="I256" s="1">
        <f t="shared" si="65"/>
        <v>5.8474340944547425</v>
      </c>
      <c r="J256" s="1">
        <f t="shared" si="66"/>
        <v>22.117300097001454</v>
      </c>
      <c r="K256" s="1">
        <f t="shared" si="75"/>
        <v>0.26438281656482593</v>
      </c>
      <c r="L256" s="1">
        <f t="shared" si="76"/>
        <v>7.9314844969447781E-2</v>
      </c>
      <c r="M256" s="1">
        <f t="shared" si="77"/>
        <v>-19.126095119260707</v>
      </c>
      <c r="N256" s="1">
        <f t="shared" si="67"/>
        <v>-2.1515020290106572</v>
      </c>
      <c r="O256" s="1">
        <f t="shared" si="78"/>
        <v>-0.83903889134740406</v>
      </c>
      <c r="P256" s="1">
        <f t="shared" si="79"/>
        <v>-7.5513500221266364E-2</v>
      </c>
      <c r="Q256" s="1">
        <f t="shared" si="68"/>
        <v>-5.8474340944547425</v>
      </c>
      <c r="R256" s="1">
        <f t="shared" si="69"/>
        <v>-454.98247809182868</v>
      </c>
      <c r="S256" s="1">
        <f t="shared" si="84"/>
        <v>16.269866002546706</v>
      </c>
      <c r="T256" s="1">
        <f t="shared" si="70"/>
        <v>264.39953198669633</v>
      </c>
      <c r="U256" s="1">
        <f t="shared" si="71"/>
        <v>22.117300097001447</v>
      </c>
      <c r="V256" s="1">
        <f t="shared" si="80"/>
        <v>11.954421689225182</v>
      </c>
      <c r="W256" s="1">
        <f t="shared" si="81"/>
        <v>3.5863265067675543</v>
      </c>
      <c r="X256" s="1">
        <f t="shared" si="72"/>
        <v>476.78713645346141</v>
      </c>
      <c r="Y256" s="1">
        <f t="shared" si="73"/>
        <v>-7.1716734300355256</v>
      </c>
      <c r="Z256" s="1">
        <f t="shared" si="82"/>
        <v>25.433499676110184</v>
      </c>
      <c r="AA256" s="1">
        <f t="shared" si="83"/>
        <v>2.2890149708499163</v>
      </c>
      <c r="AB256" s="1"/>
      <c r="AC256" s="1"/>
    </row>
    <row r="257" spans="1:29" x14ac:dyDescent="0.3">
      <c r="A257" s="1">
        <v>20</v>
      </c>
      <c r="B257" s="1">
        <v>35</v>
      </c>
      <c r="C257" s="1">
        <v>8</v>
      </c>
      <c r="D257" s="1">
        <v>254</v>
      </c>
      <c r="E257" s="1">
        <f t="shared" si="74"/>
        <v>4.4331363000655974</v>
      </c>
      <c r="F257" s="1">
        <v>0.3</v>
      </c>
      <c r="G257" s="1">
        <v>0</v>
      </c>
      <c r="H257" s="1">
        <f t="shared" si="64"/>
        <v>0.89125942176694906</v>
      </c>
      <c r="I257" s="1">
        <f t="shared" si="65"/>
        <v>5.5127471163399777</v>
      </c>
      <c r="J257" s="1">
        <f t="shared" si="66"/>
        <v>21.995150330662725</v>
      </c>
      <c r="K257" s="1">
        <f t="shared" si="75"/>
        <v>0.25063466416298308</v>
      </c>
      <c r="L257" s="1">
        <f t="shared" si="76"/>
        <v>7.5190399248894924E-2</v>
      </c>
      <c r="M257" s="1">
        <f t="shared" si="77"/>
        <v>-19.225233918766381</v>
      </c>
      <c r="N257" s="1">
        <f t="shared" si="67"/>
        <v>-2.0470762079966001</v>
      </c>
      <c r="O257" s="1">
        <f t="shared" si="78"/>
        <v>-0.85074052141271783</v>
      </c>
      <c r="P257" s="1">
        <f t="shared" si="79"/>
        <v>-7.6566646927144599E-2</v>
      </c>
      <c r="Q257" s="1">
        <f t="shared" si="68"/>
        <v>-5.5127471163399777</v>
      </c>
      <c r="R257" s="1">
        <f t="shared" si="69"/>
        <v>-453.3962572997379</v>
      </c>
      <c r="S257" s="1">
        <f t="shared" si="84"/>
        <v>16.482403214322751</v>
      </c>
      <c r="T257" s="1">
        <f t="shared" si="70"/>
        <v>272.77608040806194</v>
      </c>
      <c r="U257" s="1">
        <f t="shared" si="71"/>
        <v>21.995150330662728</v>
      </c>
      <c r="V257" s="1">
        <f t="shared" si="80"/>
        <v>12.401646558777715</v>
      </c>
      <c r="W257" s="1">
        <f t="shared" si="81"/>
        <v>3.7204939676333142</v>
      </c>
      <c r="X257" s="1">
        <f t="shared" si="72"/>
        <v>483.08974821060724</v>
      </c>
      <c r="Y257" s="1">
        <f t="shared" si="73"/>
        <v>-6.8235873599886663</v>
      </c>
      <c r="Z257" s="1">
        <f t="shared" si="82"/>
        <v>25.81084731758795</v>
      </c>
      <c r="AA257" s="1">
        <f t="shared" si="83"/>
        <v>2.3229762585829152</v>
      </c>
      <c r="AB257" s="1"/>
      <c r="AC257" s="1"/>
    </row>
    <row r="258" spans="1:29" x14ac:dyDescent="0.3">
      <c r="A258" s="1">
        <v>20</v>
      </c>
      <c r="B258" s="1">
        <v>35</v>
      </c>
      <c r="C258" s="1">
        <v>8</v>
      </c>
      <c r="D258" s="1">
        <v>255</v>
      </c>
      <c r="E258" s="1">
        <f t="shared" si="74"/>
        <v>4.4505895925855405</v>
      </c>
      <c r="F258" s="1">
        <v>0.3</v>
      </c>
      <c r="G258" s="1">
        <v>0</v>
      </c>
      <c r="H258" s="1">
        <f t="shared" si="64"/>
        <v>0.89551167856854785</v>
      </c>
      <c r="I258" s="1">
        <f t="shared" si="65"/>
        <v>5.176380902050413</v>
      </c>
      <c r="J258" s="1">
        <f t="shared" si="66"/>
        <v>21.879183139016192</v>
      </c>
      <c r="K258" s="1">
        <f t="shared" si="75"/>
        <v>0.23658931273442285</v>
      </c>
      <c r="L258" s="1">
        <f t="shared" si="76"/>
        <v>7.0976793820326858E-2</v>
      </c>
      <c r="M258" s="1">
        <f t="shared" si="77"/>
        <v>-19.318516525781366</v>
      </c>
      <c r="N258" s="1">
        <f t="shared" si="67"/>
        <v>-1.938980714927576</v>
      </c>
      <c r="O258" s="1">
        <f t="shared" si="78"/>
        <v>-0.86199627706390647</v>
      </c>
      <c r="P258" s="1">
        <f t="shared" si="79"/>
        <v>-7.757966493575158E-2</v>
      </c>
      <c r="Q258" s="1">
        <f t="shared" si="68"/>
        <v>-5.176380902050413</v>
      </c>
      <c r="R258" s="1">
        <f t="shared" si="69"/>
        <v>-451.90373558749815</v>
      </c>
      <c r="S258" s="1">
        <f t="shared" si="84"/>
        <v>16.70280223696578</v>
      </c>
      <c r="T258" s="1">
        <f t="shared" si="70"/>
        <v>281.26231382527806</v>
      </c>
      <c r="U258" s="1">
        <f t="shared" si="71"/>
        <v>21.879183139016192</v>
      </c>
      <c r="V258" s="1">
        <f t="shared" si="80"/>
        <v>12.855247476022779</v>
      </c>
      <c r="W258" s="1">
        <f t="shared" si="81"/>
        <v>3.8565742428068335</v>
      </c>
      <c r="X258" s="1">
        <f t="shared" si="72"/>
        <v>489.35250952496074</v>
      </c>
      <c r="Y258" s="1">
        <f t="shared" si="73"/>
        <v>-6.463269049758587</v>
      </c>
      <c r="Z258" s="1">
        <f t="shared" si="82"/>
        <v>26.163656523488743</v>
      </c>
      <c r="AA258" s="1">
        <f t="shared" si="83"/>
        <v>2.354729087113987</v>
      </c>
      <c r="AB258" s="1"/>
      <c r="AC258" s="1"/>
    </row>
    <row r="259" spans="1:29" x14ac:dyDescent="0.3">
      <c r="A259" s="1">
        <v>20</v>
      </c>
      <c r="B259" s="1">
        <v>35</v>
      </c>
      <c r="C259" s="1">
        <v>8</v>
      </c>
      <c r="D259" s="1">
        <v>256</v>
      </c>
      <c r="E259" s="1">
        <f t="shared" si="74"/>
        <v>4.4680428851054836</v>
      </c>
      <c r="F259" s="1">
        <v>0.3</v>
      </c>
      <c r="G259" s="1">
        <v>0</v>
      </c>
      <c r="H259" s="1">
        <f t="shared" ref="H259:H322" si="85">ASIN((_e-_r*SIN(E259))/(_l))</f>
        <v>0.89951627433848114</v>
      </c>
      <c r="I259" s="1">
        <f t="shared" ref="I259:I322" si="86">-_r*COS(E259)</f>
        <v>4.8384379119933554</v>
      </c>
      <c r="J259" s="1">
        <f t="shared" ref="J259:J322" si="87">_l*COS(H259)</f>
        <v>21.76960838003054</v>
      </c>
      <c r="K259" s="1">
        <f t="shared" si="75"/>
        <v>0.22225654350455373</v>
      </c>
      <c r="L259" s="1">
        <f t="shared" si="76"/>
        <v>6.6676963051366112E-2</v>
      </c>
      <c r="M259" s="1">
        <f t="shared" si="77"/>
        <v>-19.405914525519929</v>
      </c>
      <c r="N259" s="1">
        <f t="shared" ref="N259:N322" si="88">-_l*L259*SIN(H259)</f>
        <v>-1.8273431502069899</v>
      </c>
      <c r="O259" s="1">
        <f t="shared" si="78"/>
        <v>-0.87276607008635343</v>
      </c>
      <c r="P259" s="1">
        <f t="shared" si="79"/>
        <v>-7.8548946307771803E-2</v>
      </c>
      <c r="Q259" s="1">
        <f t="shared" ref="Q259:Q322" si="89">_r*COS(E259)</f>
        <v>-4.8384379119933554</v>
      </c>
      <c r="R259" s="1">
        <f t="shared" ref="R259:R322" si="90">_r^2+_e^2-_l^2-(2*_e*_r*SIN(E259))</f>
        <v>-450.50536759168114</v>
      </c>
      <c r="S259" s="1">
        <f t="shared" si="84"/>
        <v>16.93117046803718</v>
      </c>
      <c r="T259" s="1">
        <f t="shared" ref="T259:T322" si="91">_r*(_e*COS(E259)-S259*SIN(E259))</f>
        <v>289.85734362378992</v>
      </c>
      <c r="U259" s="1">
        <f t="shared" ref="U259:U322" si="92">S259-_r*COS(E259)</f>
        <v>21.769608380030537</v>
      </c>
      <c r="V259" s="1">
        <f t="shared" si="80"/>
        <v>13.314770691496625</v>
      </c>
      <c r="W259" s="1">
        <f t="shared" si="81"/>
        <v>3.9944312074489874</v>
      </c>
      <c r="X259" s="1">
        <f t="shared" ref="X259:X322" si="93">-_r*((_e+V259)*SIN(E259)+S259*COS(E259))</f>
        <v>495.55303525721428</v>
      </c>
      <c r="Y259" s="1">
        <f t="shared" ref="Y259:Y322" si="94">V259+_r*SIN(E259)</f>
        <v>-6.0911438340233044</v>
      </c>
      <c r="Z259" s="1">
        <f t="shared" si="82"/>
        <v>26.489002860755612</v>
      </c>
      <c r="AA259" s="1">
        <f t="shared" si="83"/>
        <v>2.3840102574680051</v>
      </c>
      <c r="AB259" s="1"/>
      <c r="AC259" s="1"/>
    </row>
    <row r="260" spans="1:29" x14ac:dyDescent="0.3">
      <c r="A260" s="1">
        <v>20</v>
      </c>
      <c r="B260" s="1">
        <v>35</v>
      </c>
      <c r="C260" s="1">
        <v>8</v>
      </c>
      <c r="D260" s="1">
        <v>257</v>
      </c>
      <c r="E260" s="1">
        <f t="shared" ref="E260:E323" si="95">RADIANS(D260)</f>
        <v>4.4854961776254267</v>
      </c>
      <c r="F260" s="1">
        <v>0.3</v>
      </c>
      <c r="G260" s="1">
        <v>0</v>
      </c>
      <c r="H260" s="1">
        <f t="shared" si="85"/>
        <v>0.90326828792586944</v>
      </c>
      <c r="I260" s="1">
        <f t="shared" si="86"/>
        <v>4.4990210868773053</v>
      </c>
      <c r="J260" s="1">
        <f t="shared" si="87"/>
        <v>21.666628025811757</v>
      </c>
      <c r="K260" s="1">
        <f t="shared" ref="K260:K323" si="96">I260/J260</f>
        <v>0.2076474974101904</v>
      </c>
      <c r="L260" s="1">
        <f t="shared" ref="L260:L323" si="97">K260*F260</f>
        <v>6.2294249223057117E-2</v>
      </c>
      <c r="M260" s="1">
        <f t="shared" ref="M260:M323" si="98">_r*SIN(E260)</f>
        <v>-19.487401295704704</v>
      </c>
      <c r="N260" s="1">
        <f t="shared" si="88"/>
        <v>-1.7123070268088119</v>
      </c>
      <c r="O260" s="1">
        <f t="shared" ref="O260:O323" si="99">(M260*J260-I260*N260)/(J260^2)</f>
        <v>-0.88300980678663676</v>
      </c>
      <c r="P260" s="1">
        <f t="shared" ref="P260:P323" si="100">O260*F260^2+K260*G260</f>
        <v>-7.9470882610797308E-2</v>
      </c>
      <c r="Q260" s="1">
        <f t="shared" si="89"/>
        <v>-4.4990210868773053</v>
      </c>
      <c r="R260" s="1">
        <f t="shared" si="90"/>
        <v>-449.20157926872474</v>
      </c>
      <c r="S260" s="1">
        <f t="shared" si="84"/>
        <v>17.167606938934448</v>
      </c>
      <c r="T260" s="1">
        <f t="shared" si="91"/>
        <v>298.55987701092175</v>
      </c>
      <c r="U260" s="1">
        <f t="shared" si="92"/>
        <v>21.666628025811754</v>
      </c>
      <c r="V260" s="1">
        <f t="shared" ref="V260:V323" si="101">T260/U260</f>
        <v>13.779711206341995</v>
      </c>
      <c r="W260" s="1">
        <f t="shared" ref="W260:W323" si="102">(T260/U260)*F260</f>
        <v>4.1339133619025983</v>
      </c>
      <c r="X260" s="1">
        <f t="shared" si="93"/>
        <v>501.66739801203045</v>
      </c>
      <c r="Y260" s="1">
        <f t="shared" si="94"/>
        <v>-5.7076900893627087</v>
      </c>
      <c r="Z260" s="1">
        <f t="shared" ref="Z260:Z323" si="103">(X260*U260-T260*Y260)/(U260^2)</f>
        <v>26.783942494762378</v>
      </c>
      <c r="AA260" s="1">
        <f t="shared" ref="AA260:AA323" si="104">Z260*F260^2+V260*G260</f>
        <v>2.4105548245286141</v>
      </c>
      <c r="AB260" s="1"/>
      <c r="AC260" s="1"/>
    </row>
    <row r="261" spans="1:29" x14ac:dyDescent="0.3">
      <c r="A261" s="1">
        <v>20</v>
      </c>
      <c r="B261" s="1">
        <v>35</v>
      </c>
      <c r="C261" s="1">
        <v>8</v>
      </c>
      <c r="D261" s="1">
        <v>258</v>
      </c>
      <c r="E261" s="1">
        <f t="shared" si="95"/>
        <v>4.5029494701453698</v>
      </c>
      <c r="F261" s="1">
        <v>0.3</v>
      </c>
      <c r="G261" s="1">
        <v>0</v>
      </c>
      <c r="H261" s="1">
        <f t="shared" si="85"/>
        <v>0.90676300455929382</v>
      </c>
      <c r="I261" s="1">
        <f t="shared" si="86"/>
        <v>4.158233816355196</v>
      </c>
      <c r="J261" s="1">
        <f t="shared" si="87"/>
        <v>21.57043523521633</v>
      </c>
      <c r="K261" s="1">
        <f t="shared" si="96"/>
        <v>0.19277468307947626</v>
      </c>
      <c r="L261" s="1">
        <f t="shared" si="97"/>
        <v>5.7832404923842874E-2</v>
      </c>
      <c r="M261" s="1">
        <f t="shared" si="98"/>
        <v>-19.56295201467611</v>
      </c>
      <c r="N261" s="1">
        <f t="shared" si="88"/>
        <v>-1.5940318018091995</v>
      </c>
      <c r="O261" s="1">
        <f t="shared" si="99"/>
        <v>-0.89268773806782309</v>
      </c>
      <c r="P261" s="1">
        <f t="shared" si="100"/>
        <v>-8.0341896426104079E-2</v>
      </c>
      <c r="Q261" s="1">
        <f t="shared" si="89"/>
        <v>-4.158233816355196</v>
      </c>
      <c r="R261" s="1">
        <f t="shared" si="90"/>
        <v>-447.99276776518224</v>
      </c>
      <c r="S261" s="1">
        <f t="shared" si="84"/>
        <v>17.412201418861134</v>
      </c>
      <c r="T261" s="1">
        <f t="shared" si="91"/>
        <v>307.3681902962141</v>
      </c>
      <c r="U261" s="1">
        <f t="shared" si="92"/>
        <v>21.57043523521633</v>
      </c>
      <c r="V261" s="1">
        <f t="shared" si="101"/>
        <v>14.249512675312113</v>
      </c>
      <c r="W261" s="1">
        <f t="shared" si="102"/>
        <v>4.2748538025936336</v>
      </c>
      <c r="X261" s="1">
        <f t="shared" si="93"/>
        <v>507.67015357415505</v>
      </c>
      <c r="Y261" s="1">
        <f t="shared" si="94"/>
        <v>-5.3134393393639971</v>
      </c>
      <c r="Z261" s="1">
        <f t="shared" si="103"/>
        <v>27.045540269742901</v>
      </c>
      <c r="AA261" s="1">
        <f t="shared" si="104"/>
        <v>2.434098624276861</v>
      </c>
      <c r="AB261" s="1"/>
      <c r="AC261" s="1"/>
    </row>
    <row r="262" spans="1:29" x14ac:dyDescent="0.3">
      <c r="A262" s="1">
        <v>20</v>
      </c>
      <c r="B262" s="1">
        <v>35</v>
      </c>
      <c r="C262" s="1">
        <v>8</v>
      </c>
      <c r="D262" s="1">
        <v>259</v>
      </c>
      <c r="E262" s="1">
        <f t="shared" si="95"/>
        <v>4.5204027626653138</v>
      </c>
      <c r="F262" s="1">
        <v>0.3</v>
      </c>
      <c r="G262" s="1">
        <v>0</v>
      </c>
      <c r="H262" s="1">
        <f t="shared" si="85"/>
        <v>0.90999593968827441</v>
      </c>
      <c r="I262" s="1">
        <f t="shared" si="86"/>
        <v>3.8161799075308922</v>
      </c>
      <c r="J262" s="1">
        <f t="shared" si="87"/>
        <v>21.481213429026539</v>
      </c>
      <c r="K262" s="1">
        <f t="shared" si="96"/>
        <v>0.17765197111138378</v>
      </c>
      <c r="L262" s="1">
        <f t="shared" si="97"/>
        <v>5.3295591333415132E-2</v>
      </c>
      <c r="M262" s="1">
        <f t="shared" si="98"/>
        <v>-19.632543668953279</v>
      </c>
      <c r="N262" s="1">
        <f t="shared" si="88"/>
        <v>-1.4726927548832816</v>
      </c>
      <c r="O262" s="1">
        <f t="shared" si="99"/>
        <v>-0.90176083218985259</v>
      </c>
      <c r="P262" s="1">
        <f t="shared" si="100"/>
        <v>-8.1158474897086733E-2</v>
      </c>
      <c r="Q262" s="1">
        <f t="shared" si="89"/>
        <v>-3.8161799075308922</v>
      </c>
      <c r="R262" s="1">
        <f t="shared" si="90"/>
        <v>-446.87930129674754</v>
      </c>
      <c r="S262" s="1">
        <f t="shared" si="84"/>
        <v>17.665033521495644</v>
      </c>
      <c r="T262" s="1">
        <f t="shared" si="91"/>
        <v>316.28010276403967</v>
      </c>
      <c r="U262" s="1">
        <f t="shared" si="92"/>
        <v>21.481213429026536</v>
      </c>
      <c r="V262" s="1">
        <f t="shared" si="101"/>
        <v>14.723567819342342</v>
      </c>
      <c r="W262" s="1">
        <f t="shared" si="102"/>
        <v>4.4170703458027027</v>
      </c>
      <c r="X262" s="1">
        <f t="shared" si="93"/>
        <v>513.53438351825139</v>
      </c>
      <c r="Y262" s="1">
        <f t="shared" si="94"/>
        <v>-4.9089758496109361</v>
      </c>
      <c r="Z262" s="1">
        <f t="shared" si="103"/>
        <v>27.270899956327977</v>
      </c>
      <c r="AA262" s="1">
        <f t="shared" si="104"/>
        <v>2.454380996069518</v>
      </c>
      <c r="AB262" s="1"/>
      <c r="AC262" s="1"/>
    </row>
    <row r="263" spans="1:29" x14ac:dyDescent="0.3">
      <c r="A263" s="1">
        <v>20</v>
      </c>
      <c r="B263" s="1">
        <v>35</v>
      </c>
      <c r="C263" s="1">
        <v>8</v>
      </c>
      <c r="D263" s="1">
        <v>260</v>
      </c>
      <c r="E263" s="1">
        <f t="shared" si="95"/>
        <v>4.5378560551852569</v>
      </c>
      <c r="F263" s="1">
        <v>0.3</v>
      </c>
      <c r="G263" s="1">
        <v>0</v>
      </c>
      <c r="H263" s="1">
        <f t="shared" si="85"/>
        <v>0.91296286259818238</v>
      </c>
      <c r="I263" s="1">
        <f t="shared" si="86"/>
        <v>3.4729635533386065</v>
      </c>
      <c r="J263" s="1">
        <f t="shared" si="87"/>
        <v>21.399135376900439</v>
      </c>
      <c r="K263" s="1">
        <f t="shared" si="96"/>
        <v>0.16229457369046507</v>
      </c>
      <c r="L263" s="1">
        <f t="shared" si="97"/>
        <v>4.868837210713952E-2</v>
      </c>
      <c r="M263" s="1">
        <f t="shared" si="98"/>
        <v>-19.696155060244159</v>
      </c>
      <c r="N263" s="1">
        <f t="shared" si="88"/>
        <v>-1.3484807035102029</v>
      </c>
      <c r="O263" s="1">
        <f t="shared" si="99"/>
        <v>-0.91019116503011466</v>
      </c>
      <c r="P263" s="1">
        <f t="shared" si="100"/>
        <v>-8.1917204852710312E-2</v>
      </c>
      <c r="Q263" s="1">
        <f t="shared" si="89"/>
        <v>-3.4729635533386065</v>
      </c>
      <c r="R263" s="1">
        <f t="shared" si="90"/>
        <v>-445.86151903609345</v>
      </c>
      <c r="S263" s="1">
        <f t="shared" si="84"/>
        <v>17.92617182356183</v>
      </c>
      <c r="T263" s="1">
        <f t="shared" si="91"/>
        <v>325.29295144674478</v>
      </c>
      <c r="U263" s="1">
        <f t="shared" si="92"/>
        <v>21.399135376900436</v>
      </c>
      <c r="V263" s="1">
        <f t="shared" si="101"/>
        <v>15.201219381876818</v>
      </c>
      <c r="W263" s="1">
        <f t="shared" si="102"/>
        <v>4.5603658145630455</v>
      </c>
      <c r="X263" s="1">
        <f t="shared" si="93"/>
        <v>519.23175592630378</v>
      </c>
      <c r="Y263" s="1">
        <f t="shared" si="94"/>
        <v>-4.4949356783673409</v>
      </c>
      <c r="Z263" s="1">
        <f t="shared" si="103"/>
        <v>27.45719623395814</v>
      </c>
      <c r="AA263" s="1">
        <f t="shared" si="104"/>
        <v>2.4711476610562326</v>
      </c>
      <c r="AB263" s="1"/>
      <c r="AC263" s="1"/>
    </row>
    <row r="264" spans="1:29" x14ac:dyDescent="0.3">
      <c r="A264" s="1">
        <v>20</v>
      </c>
      <c r="B264" s="1">
        <v>35</v>
      </c>
      <c r="C264" s="1">
        <v>8</v>
      </c>
      <c r="D264" s="1">
        <v>261</v>
      </c>
      <c r="E264" s="1">
        <f t="shared" si="95"/>
        <v>4.5553093477052</v>
      </c>
      <c r="F264" s="1">
        <v>0.3</v>
      </c>
      <c r="G264" s="1">
        <v>0</v>
      </c>
      <c r="H264" s="1">
        <f t="shared" si="85"/>
        <v>0.91565981953584341</v>
      </c>
      <c r="I264" s="1">
        <f t="shared" si="86"/>
        <v>3.1286893008046208</v>
      </c>
      <c r="J264" s="1">
        <f t="shared" si="87"/>
        <v>21.324362305835201</v>
      </c>
      <c r="K264" s="1">
        <f t="shared" si="96"/>
        <v>0.14671900880001865</v>
      </c>
      <c r="L264" s="1">
        <f t="shared" si="97"/>
        <v>4.4015702640005594E-2</v>
      </c>
      <c r="M264" s="1">
        <f t="shared" si="98"/>
        <v>-19.753766811902754</v>
      </c>
      <c r="N264" s="1">
        <f t="shared" si="88"/>
        <v>-1.2216015471327677</v>
      </c>
      <c r="O264" s="1">
        <f t="shared" si="99"/>
        <v>-0.9179423216985243</v>
      </c>
      <c r="P264" s="1">
        <f t="shared" si="100"/>
        <v>-8.2614808952867186E-2</v>
      </c>
      <c r="Q264" s="1">
        <f t="shared" si="89"/>
        <v>-3.1286893008046208</v>
      </c>
      <c r="R264" s="1">
        <f t="shared" si="90"/>
        <v>-444.93973100955594</v>
      </c>
      <c r="S264" s="1">
        <f t="shared" si="84"/>
        <v>18.195673005030585</v>
      </c>
      <c r="T264" s="1">
        <f t="shared" si="91"/>
        <v>334.40356712057104</v>
      </c>
      <c r="U264" s="1">
        <f t="shared" si="92"/>
        <v>21.324362305835205</v>
      </c>
      <c r="V264" s="1">
        <f t="shared" si="101"/>
        <v>15.681761654793529</v>
      </c>
      <c r="W264" s="1">
        <f t="shared" si="102"/>
        <v>4.7045284964380585</v>
      </c>
      <c r="X264" s="1">
        <f t="shared" si="93"/>
        <v>524.73260487563027</v>
      </c>
      <c r="Y264" s="1">
        <f t="shared" si="94"/>
        <v>-4.0720051571092242</v>
      </c>
      <c r="Z264" s="1">
        <f t="shared" si="103"/>
        <v>27.6017078853254</v>
      </c>
      <c r="AA264" s="1">
        <f t="shared" si="104"/>
        <v>2.4841537096792861</v>
      </c>
      <c r="AB264" s="1"/>
      <c r="AC264" s="1"/>
    </row>
    <row r="265" spans="1:29" x14ac:dyDescent="0.3">
      <c r="A265" s="1">
        <v>20</v>
      </c>
      <c r="B265" s="1">
        <v>35</v>
      </c>
      <c r="C265" s="1">
        <v>8</v>
      </c>
      <c r="D265" s="1">
        <v>262</v>
      </c>
      <c r="E265" s="1">
        <f t="shared" si="95"/>
        <v>4.5727626402251431</v>
      </c>
      <c r="F265" s="1">
        <v>0.3</v>
      </c>
      <c r="G265" s="1">
        <v>0</v>
      </c>
      <c r="H265" s="1">
        <f t="shared" si="85"/>
        <v>0.91808315607252933</v>
      </c>
      <c r="I265" s="1">
        <f t="shared" si="86"/>
        <v>2.7834620192013166</v>
      </c>
      <c r="J265" s="1">
        <f t="shared" si="87"/>
        <v>21.25704304024983</v>
      </c>
      <c r="K265" s="1">
        <f t="shared" si="96"/>
        <v>0.13094304856658009</v>
      </c>
      <c r="L265" s="1">
        <f t="shared" si="97"/>
        <v>3.9282914569974028E-2</v>
      </c>
      <c r="M265" s="1">
        <f t="shared" si="98"/>
        <v>-19.805361374831406</v>
      </c>
      <c r="N265" s="1">
        <f t="shared" si="88"/>
        <v>-1.0922756354747576</v>
      </c>
      <c r="O265" s="1">
        <f t="shared" si="99"/>
        <v>-0.92497980250672973</v>
      </c>
      <c r="P265" s="1">
        <f t="shared" si="100"/>
        <v>-8.3248182225605677E-2</v>
      </c>
      <c r="Q265" s="1">
        <f t="shared" si="89"/>
        <v>-2.7834620192013166</v>
      </c>
      <c r="R265" s="1">
        <f t="shared" si="90"/>
        <v>-444.1142180026975</v>
      </c>
      <c r="S265" s="1">
        <f t="shared" si="84"/>
        <v>18.473581021048513</v>
      </c>
      <c r="T265" s="1">
        <f t="shared" si="91"/>
        <v>343.60825185548219</v>
      </c>
      <c r="U265" s="1">
        <f t="shared" si="92"/>
        <v>21.25704304024983</v>
      </c>
      <c r="V265" s="1">
        <f t="shared" si="101"/>
        <v>16.164442589915545</v>
      </c>
      <c r="W265" s="1">
        <f t="shared" si="102"/>
        <v>4.8493327769746637</v>
      </c>
      <c r="X265" s="1">
        <f t="shared" si="93"/>
        <v>530.00602904537106</v>
      </c>
      <c r="Y265" s="1">
        <f t="shared" si="94"/>
        <v>-3.6409187849158613</v>
      </c>
      <c r="Z265" s="1">
        <f t="shared" si="103"/>
        <v>27.701851598253519</v>
      </c>
      <c r="AA265" s="1">
        <f t="shared" si="104"/>
        <v>2.4931666438428168</v>
      </c>
      <c r="AB265" s="1"/>
      <c r="AC265" s="1"/>
    </row>
    <row r="266" spans="1:29" x14ac:dyDescent="0.3">
      <c r="A266" s="1">
        <v>20</v>
      </c>
      <c r="B266" s="1">
        <v>35</v>
      </c>
      <c r="C266" s="1">
        <v>8</v>
      </c>
      <c r="D266" s="1">
        <v>263</v>
      </c>
      <c r="E266" s="1">
        <f t="shared" si="95"/>
        <v>4.5902159327450871</v>
      </c>
      <c r="F266" s="1">
        <v>0.3</v>
      </c>
      <c r="G266" s="1">
        <v>0</v>
      </c>
      <c r="H266" s="1">
        <f t="shared" si="85"/>
        <v>0.92022953842550537</v>
      </c>
      <c r="I266" s="1">
        <f t="shared" si="86"/>
        <v>2.4373868681029434</v>
      </c>
      <c r="J266" s="1">
        <f t="shared" si="87"/>
        <v>21.197313183976348</v>
      </c>
      <c r="K266" s="1">
        <f t="shared" si="96"/>
        <v>0.11498565157519272</v>
      </c>
      <c r="L266" s="1">
        <f t="shared" si="97"/>
        <v>3.4495695472557812E-2</v>
      </c>
      <c r="M266" s="1">
        <f t="shared" si="98"/>
        <v>-19.850923032826444</v>
      </c>
      <c r="N266" s="1">
        <f t="shared" si="88"/>
        <v>-0.96073695957002725</v>
      </c>
      <c r="O266" s="1">
        <f t="shared" si="99"/>
        <v>-0.9312714255908755</v>
      </c>
      <c r="P266" s="1">
        <f t="shared" si="100"/>
        <v>-8.3814428303178798E-2</v>
      </c>
      <c r="Q266" s="1">
        <f t="shared" si="89"/>
        <v>-2.4373868681029434</v>
      </c>
      <c r="R266" s="1">
        <f t="shared" si="90"/>
        <v>-443.3852314747769</v>
      </c>
      <c r="S266" s="1">
        <f t="shared" si="84"/>
        <v>18.759926315873404</v>
      </c>
      <c r="T266" s="1">
        <f t="shared" si="91"/>
        <v>352.90275845307468</v>
      </c>
      <c r="U266" s="1">
        <f t="shared" si="92"/>
        <v>21.197313183976348</v>
      </c>
      <c r="V266" s="1">
        <f t="shared" si="101"/>
        <v>16.64846650092635</v>
      </c>
      <c r="W266" s="1">
        <f t="shared" si="102"/>
        <v>4.9945399502779049</v>
      </c>
      <c r="X266" s="1">
        <f t="shared" si="93"/>
        <v>535.02000943597852</v>
      </c>
      <c r="Y266" s="1">
        <f t="shared" si="94"/>
        <v>-3.2024565319000935</v>
      </c>
      <c r="Z266" s="1">
        <f t="shared" si="103"/>
        <v>27.755215702182948</v>
      </c>
      <c r="AA266" s="1">
        <f t="shared" si="104"/>
        <v>2.4979694131964654</v>
      </c>
      <c r="AB266" s="1"/>
      <c r="AC266" s="1"/>
    </row>
    <row r="267" spans="1:29" x14ac:dyDescent="0.3">
      <c r="A267" s="1">
        <v>20</v>
      </c>
      <c r="B267" s="1">
        <v>35</v>
      </c>
      <c r="C267" s="1">
        <v>8</v>
      </c>
      <c r="D267" s="1">
        <v>264</v>
      </c>
      <c r="E267" s="1">
        <f t="shared" si="95"/>
        <v>4.6076692252650302</v>
      </c>
      <c r="F267" s="1">
        <v>0.3</v>
      </c>
      <c r="G267" s="1">
        <v>0</v>
      </c>
      <c r="H267" s="1">
        <f t="shared" si="85"/>
        <v>0.92209597345939331</v>
      </c>
      <c r="I267" s="1">
        <f t="shared" si="86"/>
        <v>2.090569265353067</v>
      </c>
      <c r="J267" s="1">
        <f t="shared" si="87"/>
        <v>21.145294354427683</v>
      </c>
      <c r="K267" s="1">
        <f t="shared" si="96"/>
        <v>9.8866879330781962E-2</v>
      </c>
      <c r="L267" s="1">
        <f t="shared" si="97"/>
        <v>2.9660063799234589E-2</v>
      </c>
      <c r="M267" s="1">
        <f t="shared" si="98"/>
        <v>-19.890437907365467</v>
      </c>
      <c r="N267" s="1">
        <f t="shared" si="88"/>
        <v>-0.82723216772105057</v>
      </c>
      <c r="O267" s="1">
        <f t="shared" si="99"/>
        <v>-0.9367877179876215</v>
      </c>
      <c r="P267" s="1">
        <f t="shared" si="100"/>
        <v>-8.4310894618885926E-2</v>
      </c>
      <c r="Q267" s="1">
        <f t="shared" si="89"/>
        <v>-2.090569265353067</v>
      </c>
      <c r="R267" s="1">
        <f t="shared" si="90"/>
        <v>-442.75299348215253</v>
      </c>
      <c r="S267" s="1">
        <f t="shared" si="84"/>
        <v>19.054725089074619</v>
      </c>
      <c r="T267" s="1">
        <f t="shared" si="91"/>
        <v>362.28227210333307</v>
      </c>
      <c r="U267" s="1">
        <f t="shared" si="92"/>
        <v>21.145294354427687</v>
      </c>
      <c r="V267" s="1">
        <f t="shared" si="101"/>
        <v>17.132997348295298</v>
      </c>
      <c r="W267" s="1">
        <f t="shared" si="102"/>
        <v>5.1398992044885894</v>
      </c>
      <c r="X267" s="1">
        <f t="shared" si="93"/>
        <v>539.74154581322</v>
      </c>
      <c r="Y267" s="1">
        <f t="shared" si="94"/>
        <v>-2.7574405590701687</v>
      </c>
      <c r="Z267" s="1">
        <f t="shared" si="103"/>
        <v>27.759593116136518</v>
      </c>
      <c r="AA267" s="1">
        <f t="shared" si="104"/>
        <v>2.4983633804522865</v>
      </c>
      <c r="AB267" s="1"/>
      <c r="AC267" s="1"/>
    </row>
    <row r="268" spans="1:29" x14ac:dyDescent="0.3">
      <c r="A268" s="1">
        <v>20</v>
      </c>
      <c r="B268" s="1">
        <v>35</v>
      </c>
      <c r="C268" s="1">
        <v>8</v>
      </c>
      <c r="D268" s="1">
        <v>265</v>
      </c>
      <c r="E268" s="1">
        <f t="shared" si="95"/>
        <v>4.6251225177849733</v>
      </c>
      <c r="F268" s="1">
        <v>0.3</v>
      </c>
      <c r="G268" s="1">
        <v>0</v>
      </c>
      <c r="H268" s="1">
        <f t="shared" si="85"/>
        <v>0.92367982709475793</v>
      </c>
      <c r="I268" s="1">
        <f t="shared" si="86"/>
        <v>1.743114854953165</v>
      </c>
      <c r="J268" s="1">
        <f t="shared" si="87"/>
        <v>21.101093478969283</v>
      </c>
      <c r="K268" s="1">
        <f t="shared" si="96"/>
        <v>8.260779739639873E-2</v>
      </c>
      <c r="L268" s="1">
        <f t="shared" si="97"/>
        <v>2.4782339218919619E-2</v>
      </c>
      <c r="M268" s="1">
        <f t="shared" si="98"/>
        <v>-19.92389396183491</v>
      </c>
      <c r="N268" s="1">
        <f t="shared" si="88"/>
        <v>-0.69201941247533405</v>
      </c>
      <c r="O268" s="1">
        <f t="shared" si="99"/>
        <v>-0.94150228670448954</v>
      </c>
      <c r="P268" s="1">
        <f t="shared" si="100"/>
        <v>-8.4735205803404059E-2</v>
      </c>
      <c r="Q268" s="1">
        <f t="shared" si="89"/>
        <v>-1.743114854953165</v>
      </c>
      <c r="R268" s="1">
        <f t="shared" si="90"/>
        <v>-442.21769661064144</v>
      </c>
      <c r="S268" s="1">
        <f t="shared" si="84"/>
        <v>19.357978624016113</v>
      </c>
      <c r="T268" s="1">
        <f t="shared" si="91"/>
        <v>371.74139458073859</v>
      </c>
      <c r="U268" s="1">
        <f t="shared" si="92"/>
        <v>21.101093478969279</v>
      </c>
      <c r="V268" s="1">
        <f t="shared" si="101"/>
        <v>17.617162586917129</v>
      </c>
      <c r="W268" s="1">
        <f t="shared" si="102"/>
        <v>5.2851487760751388</v>
      </c>
      <c r="X268" s="1">
        <f t="shared" si="93"/>
        <v>544.1368110862096</v>
      </c>
      <c r="Y268" s="1">
        <f t="shared" si="94"/>
        <v>-2.3067313749177814</v>
      </c>
      <c r="Z268" s="1">
        <f t="shared" si="103"/>
        <v>27.713012756675557</v>
      </c>
      <c r="AA268" s="1">
        <f t="shared" si="104"/>
        <v>2.4941711481008002</v>
      </c>
      <c r="AB268" s="1"/>
      <c r="AC268" s="1"/>
    </row>
    <row r="269" spans="1:29" x14ac:dyDescent="0.3">
      <c r="A269" s="1">
        <v>20</v>
      </c>
      <c r="B269" s="1">
        <v>35</v>
      </c>
      <c r="C269" s="1">
        <v>8</v>
      </c>
      <c r="D269" s="1">
        <v>266</v>
      </c>
      <c r="E269" s="1">
        <f t="shared" si="95"/>
        <v>4.6425758103049164</v>
      </c>
      <c r="F269" s="1">
        <v>0.3</v>
      </c>
      <c r="G269" s="1">
        <v>0</v>
      </c>
      <c r="H269" s="1">
        <f t="shared" si="85"/>
        <v>0.92497884086374915</v>
      </c>
      <c r="I269" s="1">
        <f t="shared" si="86"/>
        <v>1.3951294748825116</v>
      </c>
      <c r="J269" s="1">
        <f t="shared" si="87"/>
        <v>21.064802163052523</v>
      </c>
      <c r="K269" s="1">
        <f t="shared" si="96"/>
        <v>6.6230362102785684E-2</v>
      </c>
      <c r="L269" s="1">
        <f t="shared" si="97"/>
        <v>1.9869108630835703E-2</v>
      </c>
      <c r="M269" s="1">
        <f t="shared" si="98"/>
        <v>-19.951281005196485</v>
      </c>
      <c r="N269" s="1">
        <f t="shared" si="88"/>
        <v>-0.55536703866326342</v>
      </c>
      <c r="O269" s="1">
        <f t="shared" si="99"/>
        <v>-0.94539216133991133</v>
      </c>
      <c r="P269" s="1">
        <f t="shared" si="100"/>
        <v>-8.508529452059202E-2</v>
      </c>
      <c r="Q269" s="1">
        <f t="shared" si="89"/>
        <v>-1.3951294748825116</v>
      </c>
      <c r="R269" s="1">
        <f t="shared" si="90"/>
        <v>-441.77950391685624</v>
      </c>
      <c r="S269" s="1">
        <f t="shared" si="84"/>
        <v>19.66967268817001</v>
      </c>
      <c r="T269" s="1">
        <f t="shared" si="91"/>
        <v>381.27413128285832</v>
      </c>
      <c r="U269" s="1">
        <f t="shared" si="92"/>
        <v>21.064802163052523</v>
      </c>
      <c r="V269" s="1">
        <f t="shared" si="101"/>
        <v>18.100057542985606</v>
      </c>
      <c r="W269" s="1">
        <f t="shared" si="102"/>
        <v>5.4300172628956815</v>
      </c>
      <c r="X269" s="1">
        <f t="shared" si="93"/>
        <v>548.17132242046137</v>
      </c>
      <c r="Y269" s="1">
        <f t="shared" si="94"/>
        <v>-1.8512234622108785</v>
      </c>
      <c r="Z269" s="1">
        <f t="shared" si="103"/>
        <v>27.613768651084811</v>
      </c>
      <c r="AA269" s="1">
        <f t="shared" si="104"/>
        <v>2.4852391785976331</v>
      </c>
      <c r="AB269" s="1"/>
      <c r="AC269" s="1"/>
    </row>
    <row r="270" spans="1:29" x14ac:dyDescent="0.3">
      <c r="A270" s="1">
        <v>20</v>
      </c>
      <c r="B270" s="1">
        <v>35</v>
      </c>
      <c r="C270" s="1">
        <v>8</v>
      </c>
      <c r="D270" s="1">
        <v>267</v>
      </c>
      <c r="E270" s="1">
        <f t="shared" si="95"/>
        <v>4.6600291028248595</v>
      </c>
      <c r="F270" s="1">
        <v>0.3</v>
      </c>
      <c r="G270" s="1">
        <v>0</v>
      </c>
      <c r="H270" s="1">
        <f t="shared" si="85"/>
        <v>0.92599114637140079</v>
      </c>
      <c r="I270" s="1">
        <f t="shared" si="86"/>
        <v>1.0467191248588861</v>
      </c>
      <c r="J270" s="1">
        <f t="shared" si="87"/>
        <v>21.036496138969571</v>
      </c>
      <c r="K270" s="1">
        <f t="shared" si="96"/>
        <v>4.9757294082823311E-2</v>
      </c>
      <c r="L270" s="1">
        <f t="shared" si="97"/>
        <v>1.4927188224846993E-2</v>
      </c>
      <c r="M270" s="1">
        <f t="shared" si="98"/>
        <v>-19.972590695091476</v>
      </c>
      <c r="N270" s="1">
        <f t="shared" si="88"/>
        <v>-0.417552126442234</v>
      </c>
      <c r="O270" s="1">
        <f t="shared" si="99"/>
        <v>-0.9484381001159673</v>
      </c>
      <c r="P270" s="1">
        <f t="shared" si="100"/>
        <v>-8.5359429010437055E-2</v>
      </c>
      <c r="Q270" s="1">
        <f t="shared" si="89"/>
        <v>-1.0467191248588861</v>
      </c>
      <c r="R270" s="1">
        <f t="shared" si="90"/>
        <v>-441.43854887853638</v>
      </c>
      <c r="S270" s="1">
        <f t="shared" si="84"/>
        <v>19.989777014110686</v>
      </c>
      <c r="T270" s="1">
        <f t="shared" si="91"/>
        <v>390.87388139010949</v>
      </c>
      <c r="U270" s="1">
        <f t="shared" si="92"/>
        <v>21.036496138969571</v>
      </c>
      <c r="V270" s="1">
        <f t="shared" si="101"/>
        <v>18.580750273617365</v>
      </c>
      <c r="W270" s="1">
        <f t="shared" si="102"/>
        <v>5.5742250820852091</v>
      </c>
      <c r="X270" s="1">
        <f t="shared" si="93"/>
        <v>551.81012748573471</v>
      </c>
      <c r="Y270" s="1">
        <f t="shared" si="94"/>
        <v>-1.3918404214741109</v>
      </c>
      <c r="Z270" s="1">
        <f t="shared" si="103"/>
        <v>27.460446024932345</v>
      </c>
      <c r="AA270" s="1">
        <f t="shared" si="104"/>
        <v>2.4714401422439112</v>
      </c>
      <c r="AB270" s="1"/>
      <c r="AC270" s="1"/>
    </row>
    <row r="271" spans="1:29" x14ac:dyDescent="0.3">
      <c r="A271" s="1">
        <v>20</v>
      </c>
      <c r="B271" s="1">
        <v>35</v>
      </c>
      <c r="C271" s="1">
        <v>8</v>
      </c>
      <c r="D271" s="1">
        <v>268</v>
      </c>
      <c r="E271" s="1">
        <f t="shared" si="95"/>
        <v>4.6774823953448035</v>
      </c>
      <c r="F271" s="1">
        <v>0.3</v>
      </c>
      <c r="G271" s="1">
        <v>0</v>
      </c>
      <c r="H271" s="1">
        <f t="shared" si="85"/>
        <v>0.92671527744607751</v>
      </c>
      <c r="I271" s="1">
        <f t="shared" si="86"/>
        <v>0.69798993405001519</v>
      </c>
      <c r="J271" s="1">
        <f t="shared" si="87"/>
        <v>21.016234803168825</v>
      </c>
      <c r="K271" s="1">
        <f t="shared" si="96"/>
        <v>3.3211940225599895E-2</v>
      </c>
      <c r="L271" s="1">
        <f t="shared" si="97"/>
        <v>9.9635820676799679E-3</v>
      </c>
      <c r="M271" s="1">
        <f t="shared" si="98"/>
        <v>-19.987816540381914</v>
      </c>
      <c r="N271" s="1">
        <f t="shared" si="88"/>
        <v>-0.278858906995266</v>
      </c>
      <c r="O271" s="1">
        <f t="shared" si="99"/>
        <v>-0.95062485179405443</v>
      </c>
      <c r="P271" s="1">
        <f t="shared" si="100"/>
        <v>-8.5556236661464891E-2</v>
      </c>
      <c r="Q271" s="1">
        <f t="shared" si="89"/>
        <v>-0.69798993405001519</v>
      </c>
      <c r="R271" s="1">
        <f t="shared" si="90"/>
        <v>-441.19493535388938</v>
      </c>
      <c r="S271" s="1">
        <f t="shared" si="84"/>
        <v>20.318244869118811</v>
      </c>
      <c r="T271" s="1">
        <f t="shared" si="91"/>
        <v>400.53343139410282</v>
      </c>
      <c r="U271" s="1">
        <f t="shared" si="92"/>
        <v>21.016234803168825</v>
      </c>
      <c r="V271" s="1">
        <f t="shared" si="101"/>
        <v>19.058286850397696</v>
      </c>
      <c r="W271" s="1">
        <f t="shared" si="102"/>
        <v>5.7174860551193083</v>
      </c>
      <c r="X271" s="1">
        <f t="shared" si="93"/>
        <v>555.01800385898582</v>
      </c>
      <c r="Y271" s="1">
        <f t="shared" si="94"/>
        <v>-0.92952968998421781</v>
      </c>
      <c r="Z271" s="1">
        <f t="shared" si="103"/>
        <v>27.25194368499869</v>
      </c>
      <c r="AA271" s="1">
        <f t="shared" si="104"/>
        <v>2.4526749316498822</v>
      </c>
      <c r="AB271" s="1"/>
      <c r="AC271" s="1"/>
    </row>
    <row r="272" spans="1:29" x14ac:dyDescent="0.3">
      <c r="A272" s="1">
        <v>20</v>
      </c>
      <c r="B272" s="1">
        <v>35</v>
      </c>
      <c r="C272" s="1">
        <v>8</v>
      </c>
      <c r="D272" s="1">
        <v>269</v>
      </c>
      <c r="E272" s="1">
        <f t="shared" si="95"/>
        <v>4.6949356878647466</v>
      </c>
      <c r="F272" s="1">
        <v>0.3</v>
      </c>
      <c r="G272" s="1">
        <v>0</v>
      </c>
      <c r="H272" s="1">
        <f t="shared" si="85"/>
        <v>0.92715017979314995</v>
      </c>
      <c r="I272" s="1">
        <f t="shared" si="86"/>
        <v>0.34904812874566993</v>
      </c>
      <c r="J272" s="1">
        <f t="shared" si="87"/>
        <v>21.004060848943844</v>
      </c>
      <c r="K272" s="1">
        <f t="shared" si="96"/>
        <v>1.6618125954592312E-2</v>
      </c>
      <c r="L272" s="1">
        <f t="shared" si="97"/>
        <v>4.9854377863776935E-3</v>
      </c>
      <c r="M272" s="1">
        <f t="shared" si="98"/>
        <v>-19.996953903127825</v>
      </c>
      <c r="N272" s="1">
        <f t="shared" si="88"/>
        <v>-0.1395770718921279</v>
      </c>
      <c r="O272" s="1">
        <f t="shared" si="99"/>
        <v>-0.95194136684155273</v>
      </c>
      <c r="P272" s="1">
        <f t="shared" si="100"/>
        <v>-8.5674723015739737E-2</v>
      </c>
      <c r="Q272" s="1">
        <f t="shared" si="89"/>
        <v>-0.34904812874566993</v>
      </c>
      <c r="R272" s="1">
        <f t="shared" si="90"/>
        <v>-441.04873754995481</v>
      </c>
      <c r="S272" s="1">
        <f t="shared" si="84"/>
        <v>20.655012720198172</v>
      </c>
      <c r="T272" s="1">
        <f t="shared" si="91"/>
        <v>410.24495220435642</v>
      </c>
      <c r="U272" s="1">
        <f t="shared" si="92"/>
        <v>21.004060848943844</v>
      </c>
      <c r="V272" s="1">
        <f t="shared" si="101"/>
        <v>19.531696996820735</v>
      </c>
      <c r="W272" s="1">
        <f t="shared" si="102"/>
        <v>5.8595090990462202</v>
      </c>
      <c r="X272" s="1">
        <f t="shared" si="93"/>
        <v>557.75966925951025</v>
      </c>
      <c r="Y272" s="1">
        <f t="shared" si="94"/>
        <v>-0.46525690630708993</v>
      </c>
      <c r="Z272" s="1">
        <f t="shared" si="103"/>
        <v>26.987492097637944</v>
      </c>
      <c r="AA272" s="1">
        <f t="shared" si="104"/>
        <v>2.4288742887874148</v>
      </c>
      <c r="AB272" s="1"/>
      <c r="AC272" s="1"/>
    </row>
    <row r="273" spans="1:29" x14ac:dyDescent="0.3">
      <c r="A273" s="1">
        <v>20</v>
      </c>
      <c r="B273" s="1">
        <v>35</v>
      </c>
      <c r="C273" s="1">
        <v>8</v>
      </c>
      <c r="D273" s="1">
        <v>270</v>
      </c>
      <c r="E273" s="1">
        <f t="shared" si="95"/>
        <v>4.7123889803846897</v>
      </c>
      <c r="F273" s="1">
        <v>0.3</v>
      </c>
      <c r="G273" s="1">
        <v>0</v>
      </c>
      <c r="H273" s="1">
        <f t="shared" si="85"/>
        <v>0.9272952180016123</v>
      </c>
      <c r="I273" s="1">
        <f t="shared" si="86"/>
        <v>3.67544536472586E-15</v>
      </c>
      <c r="J273" s="1">
        <f t="shared" si="87"/>
        <v>21</v>
      </c>
      <c r="K273" s="1">
        <f t="shared" si="96"/>
        <v>1.7502120784408857E-16</v>
      </c>
      <c r="L273" s="1">
        <f t="shared" si="97"/>
        <v>5.2506362353226565E-17</v>
      </c>
      <c r="M273" s="1">
        <f t="shared" si="98"/>
        <v>-20</v>
      </c>
      <c r="N273" s="1">
        <f t="shared" si="88"/>
        <v>-1.4701781458903438E-15</v>
      </c>
      <c r="O273" s="1">
        <f t="shared" si="99"/>
        <v>-0.95238095238095233</v>
      </c>
      <c r="P273" s="1">
        <f t="shared" si="100"/>
        <v>-8.5714285714285701E-2</v>
      </c>
      <c r="Q273" s="1">
        <f t="shared" si="89"/>
        <v>-3.67544536472586E-15</v>
      </c>
      <c r="R273" s="1">
        <f t="shared" si="90"/>
        <v>-441</v>
      </c>
      <c r="S273" s="1">
        <f t="shared" si="84"/>
        <v>20.999999999999996</v>
      </c>
      <c r="T273" s="1">
        <f t="shared" si="91"/>
        <v>419.99999999999994</v>
      </c>
      <c r="U273" s="1">
        <f t="shared" si="92"/>
        <v>21</v>
      </c>
      <c r="V273" s="1">
        <f t="shared" si="101"/>
        <v>19.999999999999996</v>
      </c>
      <c r="W273" s="1">
        <f t="shared" si="102"/>
        <v>5.9999999999999991</v>
      </c>
      <c r="X273" s="1">
        <f t="shared" si="93"/>
        <v>560</v>
      </c>
      <c r="Y273" s="1">
        <f t="shared" si="94"/>
        <v>0</v>
      </c>
      <c r="Z273" s="1">
        <f t="shared" si="103"/>
        <v>26.666666666666668</v>
      </c>
      <c r="AA273" s="1">
        <f t="shared" si="104"/>
        <v>2.4</v>
      </c>
      <c r="AB273" s="1"/>
      <c r="AC273" s="1"/>
    </row>
    <row r="274" spans="1:29" x14ac:dyDescent="0.3">
      <c r="A274" s="1">
        <v>20</v>
      </c>
      <c r="B274" s="1">
        <v>35</v>
      </c>
      <c r="C274" s="1">
        <v>8</v>
      </c>
      <c r="D274" s="1">
        <v>271</v>
      </c>
      <c r="E274" s="1">
        <f t="shared" si="95"/>
        <v>4.7298422729046328</v>
      </c>
      <c r="F274" s="1">
        <v>0.3</v>
      </c>
      <c r="G274" s="1">
        <v>0</v>
      </c>
      <c r="H274" s="1">
        <f t="shared" si="85"/>
        <v>0.92715017979314995</v>
      </c>
      <c r="I274" s="1">
        <f t="shared" si="86"/>
        <v>-0.3490481287456626</v>
      </c>
      <c r="J274" s="1">
        <f t="shared" si="87"/>
        <v>21.004060848943844</v>
      </c>
      <c r="K274" s="1">
        <f t="shared" si="96"/>
        <v>-1.6618125954591962E-2</v>
      </c>
      <c r="L274" s="1">
        <f t="shared" si="97"/>
        <v>-4.9854377863775886E-3</v>
      </c>
      <c r="M274" s="1">
        <f t="shared" si="98"/>
        <v>-19.996953903127825</v>
      </c>
      <c r="N274" s="1">
        <f t="shared" si="88"/>
        <v>0.13957707189212498</v>
      </c>
      <c r="O274" s="1">
        <f t="shared" si="99"/>
        <v>-0.95194136684155273</v>
      </c>
      <c r="P274" s="1">
        <f t="shared" si="100"/>
        <v>-8.5674723015739737E-2</v>
      </c>
      <c r="Q274" s="1">
        <f t="shared" si="89"/>
        <v>0.3490481287456626</v>
      </c>
      <c r="R274" s="1">
        <f t="shared" si="90"/>
        <v>-441.04873754995481</v>
      </c>
      <c r="S274" s="1">
        <f t="shared" si="84"/>
        <v>21.353108977689505</v>
      </c>
      <c r="T274" s="1">
        <f t="shared" si="91"/>
        <v>429.78952094528722</v>
      </c>
      <c r="U274" s="1">
        <f t="shared" si="92"/>
        <v>21.004060848943844</v>
      </c>
      <c r="V274" s="1">
        <f t="shared" si="101"/>
        <v>20.462210809434904</v>
      </c>
      <c r="W274" s="1">
        <f t="shared" si="102"/>
        <v>6.1386632428304706</v>
      </c>
      <c r="X274" s="1">
        <f t="shared" si="93"/>
        <v>561.70425480581162</v>
      </c>
      <c r="Y274" s="1">
        <f t="shared" si="94"/>
        <v>0.46525690630707928</v>
      </c>
      <c r="Z274" s="1">
        <f t="shared" si="103"/>
        <v>26.289395840146614</v>
      </c>
      <c r="AA274" s="1">
        <f t="shared" si="104"/>
        <v>2.3660456256131952</v>
      </c>
      <c r="AB274" s="1"/>
      <c r="AC274" s="1"/>
    </row>
    <row r="275" spans="1:29" x14ac:dyDescent="0.3">
      <c r="A275" s="1">
        <v>20</v>
      </c>
      <c r="B275" s="1">
        <v>35</v>
      </c>
      <c r="C275" s="1">
        <v>8</v>
      </c>
      <c r="D275" s="1">
        <v>272</v>
      </c>
      <c r="E275" s="1">
        <f t="shared" si="95"/>
        <v>4.7472955654245768</v>
      </c>
      <c r="F275" s="1">
        <v>0.3</v>
      </c>
      <c r="G275" s="1">
        <v>0</v>
      </c>
      <c r="H275" s="1">
        <f t="shared" si="85"/>
        <v>0.92671527744607751</v>
      </c>
      <c r="I275" s="1">
        <f t="shared" si="86"/>
        <v>-0.69798993405002563</v>
      </c>
      <c r="J275" s="1">
        <f t="shared" si="87"/>
        <v>21.016234803168825</v>
      </c>
      <c r="K275" s="1">
        <f t="shared" si="96"/>
        <v>-3.3211940225600395E-2</v>
      </c>
      <c r="L275" s="1">
        <f t="shared" si="97"/>
        <v>-9.9635820676801188E-3</v>
      </c>
      <c r="M275" s="1">
        <f t="shared" si="98"/>
        <v>-19.987816540381914</v>
      </c>
      <c r="N275" s="1">
        <f t="shared" si="88"/>
        <v>0.27885890699527022</v>
      </c>
      <c r="O275" s="1">
        <f t="shared" si="99"/>
        <v>-0.95062485179405443</v>
      </c>
      <c r="P275" s="1">
        <f t="shared" si="100"/>
        <v>-8.5556236661464891E-2</v>
      </c>
      <c r="Q275" s="1">
        <f t="shared" si="89"/>
        <v>0.69798993405002563</v>
      </c>
      <c r="R275" s="1">
        <f t="shared" si="90"/>
        <v>-441.19493535388938</v>
      </c>
      <c r="S275" s="1">
        <f t="shared" si="84"/>
        <v>21.714224737218849</v>
      </c>
      <c r="T275" s="1">
        <f t="shared" si="91"/>
        <v>439.60385983655323</v>
      </c>
      <c r="U275" s="1">
        <f t="shared" si="92"/>
        <v>21.016234803168825</v>
      </c>
      <c r="V275" s="1">
        <f t="shared" si="101"/>
        <v>20.917346230366146</v>
      </c>
      <c r="W275" s="1">
        <f t="shared" si="102"/>
        <v>6.275203869109844</v>
      </c>
      <c r="X275" s="1">
        <f t="shared" si="93"/>
        <v>562.83830099498425</v>
      </c>
      <c r="Y275" s="1">
        <f t="shared" si="94"/>
        <v>0.92952968998423202</v>
      </c>
      <c r="Z275" s="1">
        <f t="shared" si="103"/>
        <v>25.855963816898647</v>
      </c>
      <c r="AA275" s="1">
        <f t="shared" si="104"/>
        <v>2.3270367435208783</v>
      </c>
      <c r="AB275" s="1"/>
      <c r="AC275" s="1"/>
    </row>
    <row r="276" spans="1:29" x14ac:dyDescent="0.3">
      <c r="A276" s="1">
        <v>20</v>
      </c>
      <c r="B276" s="1">
        <v>35</v>
      </c>
      <c r="C276" s="1">
        <v>8</v>
      </c>
      <c r="D276" s="1">
        <v>273</v>
      </c>
      <c r="E276" s="1">
        <f t="shared" si="95"/>
        <v>4.7647488579445199</v>
      </c>
      <c r="F276" s="1">
        <v>0.3</v>
      </c>
      <c r="G276" s="1">
        <v>0</v>
      </c>
      <c r="H276" s="1">
        <f t="shared" si="85"/>
        <v>0.92599114637140079</v>
      </c>
      <c r="I276" s="1">
        <f t="shared" si="86"/>
        <v>-1.046719124858879</v>
      </c>
      <c r="J276" s="1">
        <f t="shared" si="87"/>
        <v>21.036496138969571</v>
      </c>
      <c r="K276" s="1">
        <f t="shared" si="96"/>
        <v>-4.9757294082822971E-2</v>
      </c>
      <c r="L276" s="1">
        <f t="shared" si="97"/>
        <v>-1.492718822484689E-2</v>
      </c>
      <c r="M276" s="1">
        <f t="shared" si="98"/>
        <v>-19.972590695091476</v>
      </c>
      <c r="N276" s="1">
        <f t="shared" si="88"/>
        <v>0.41755212644223116</v>
      </c>
      <c r="O276" s="1">
        <f t="shared" si="99"/>
        <v>-0.9484381001159673</v>
      </c>
      <c r="P276" s="1">
        <f t="shared" si="100"/>
        <v>-8.5359429010437055E-2</v>
      </c>
      <c r="Q276" s="1">
        <f t="shared" si="89"/>
        <v>1.046719124858879</v>
      </c>
      <c r="R276" s="1">
        <f t="shared" si="90"/>
        <v>-441.43854887853638</v>
      </c>
      <c r="S276" s="1">
        <f t="shared" si="84"/>
        <v>22.08321526382845</v>
      </c>
      <c r="T276" s="1">
        <f t="shared" si="91"/>
        <v>449.43277269491318</v>
      </c>
      <c r="U276" s="1">
        <f t="shared" si="92"/>
        <v>21.036496138969571</v>
      </c>
      <c r="V276" s="1">
        <f t="shared" si="101"/>
        <v>21.36443111656558</v>
      </c>
      <c r="W276" s="1">
        <f t="shared" si="102"/>
        <v>6.4093293349696738</v>
      </c>
      <c r="X276" s="1">
        <f t="shared" si="93"/>
        <v>563.36883993034758</v>
      </c>
      <c r="Y276" s="1">
        <f t="shared" si="94"/>
        <v>1.3918404214741038</v>
      </c>
      <c r="Z276" s="1">
        <f t="shared" si="103"/>
        <v>25.367007775214574</v>
      </c>
      <c r="AA276" s="1">
        <f t="shared" si="104"/>
        <v>2.2830306997693115</v>
      </c>
      <c r="AB276" s="1"/>
      <c r="AC276" s="1"/>
    </row>
    <row r="277" spans="1:29" x14ac:dyDescent="0.3">
      <c r="A277" s="1">
        <v>20</v>
      </c>
      <c r="B277" s="1">
        <v>35</v>
      </c>
      <c r="C277" s="1">
        <v>8</v>
      </c>
      <c r="D277" s="1">
        <v>274</v>
      </c>
      <c r="E277" s="1">
        <f t="shared" si="95"/>
        <v>4.782202150464463</v>
      </c>
      <c r="F277" s="1">
        <v>0.3</v>
      </c>
      <c r="G277" s="1">
        <v>0</v>
      </c>
      <c r="H277" s="1">
        <f t="shared" si="85"/>
        <v>0.92497884086374915</v>
      </c>
      <c r="I277" s="1">
        <f t="shared" si="86"/>
        <v>-1.3951294748825043</v>
      </c>
      <c r="J277" s="1">
        <f t="shared" si="87"/>
        <v>21.064802163052523</v>
      </c>
      <c r="K277" s="1">
        <f t="shared" si="96"/>
        <v>-6.6230362102785337E-2</v>
      </c>
      <c r="L277" s="1">
        <f t="shared" si="97"/>
        <v>-1.9869108630835599E-2</v>
      </c>
      <c r="M277" s="1">
        <f t="shared" si="98"/>
        <v>-19.951281005196485</v>
      </c>
      <c r="N277" s="1">
        <f t="shared" si="88"/>
        <v>0.55536703866326065</v>
      </c>
      <c r="O277" s="1">
        <f t="shared" si="99"/>
        <v>-0.94539216133991133</v>
      </c>
      <c r="P277" s="1">
        <f t="shared" si="100"/>
        <v>-8.508529452059202E-2</v>
      </c>
      <c r="Q277" s="1">
        <f t="shared" si="89"/>
        <v>1.3951294748825043</v>
      </c>
      <c r="R277" s="1">
        <f t="shared" si="90"/>
        <v>-441.77950391685624</v>
      </c>
      <c r="S277" s="1">
        <f t="shared" ref="S277:S340" si="105">Q277+SQRT(Q277^2-R277)</f>
        <v>22.459931637935025</v>
      </c>
      <c r="T277" s="1">
        <f t="shared" si="91"/>
        <v>459.26544326500471</v>
      </c>
      <c r="U277" s="1">
        <f t="shared" si="92"/>
        <v>21.064802163052519</v>
      </c>
      <c r="V277" s="1">
        <f t="shared" si="101"/>
        <v>21.802504467407356</v>
      </c>
      <c r="W277" s="1">
        <f t="shared" si="102"/>
        <v>6.5407513402222071</v>
      </c>
      <c r="X277" s="1">
        <f t="shared" si="93"/>
        <v>563.26362865593853</v>
      </c>
      <c r="Y277" s="1">
        <f t="shared" si="94"/>
        <v>1.8512234622108714</v>
      </c>
      <c r="Z277" s="1">
        <f t="shared" si="103"/>
        <v>24.823509701319807</v>
      </c>
      <c r="AA277" s="1">
        <f t="shared" si="104"/>
        <v>2.2341158731187827</v>
      </c>
      <c r="AB277" s="1"/>
      <c r="AC277" s="1"/>
    </row>
    <row r="278" spans="1:29" x14ac:dyDescent="0.3">
      <c r="A278" s="1">
        <v>20</v>
      </c>
      <c r="B278" s="1">
        <v>35</v>
      </c>
      <c r="C278" s="1">
        <v>8</v>
      </c>
      <c r="D278" s="1">
        <v>275</v>
      </c>
      <c r="E278" s="1">
        <f t="shared" si="95"/>
        <v>4.7996554429844061</v>
      </c>
      <c r="F278" s="1">
        <v>0.3</v>
      </c>
      <c r="G278" s="1">
        <v>0</v>
      </c>
      <c r="H278" s="1">
        <f t="shared" si="85"/>
        <v>0.92367982709475793</v>
      </c>
      <c r="I278" s="1">
        <f t="shared" si="86"/>
        <v>-1.7431148549531579</v>
      </c>
      <c r="J278" s="1">
        <f t="shared" si="87"/>
        <v>21.101093478969283</v>
      </c>
      <c r="K278" s="1">
        <f t="shared" si="96"/>
        <v>-8.2607797396398397E-2</v>
      </c>
      <c r="L278" s="1">
        <f t="shared" si="97"/>
        <v>-2.4782339218919518E-2</v>
      </c>
      <c r="M278" s="1">
        <f t="shared" si="98"/>
        <v>-19.92389396183491</v>
      </c>
      <c r="N278" s="1">
        <f t="shared" si="88"/>
        <v>0.69201941247533127</v>
      </c>
      <c r="O278" s="1">
        <f t="shared" si="99"/>
        <v>-0.94150228670448965</v>
      </c>
      <c r="P278" s="1">
        <f t="shared" si="100"/>
        <v>-8.4735205803404059E-2</v>
      </c>
      <c r="Q278" s="1">
        <f t="shared" si="89"/>
        <v>1.7431148549531579</v>
      </c>
      <c r="R278" s="1">
        <f t="shared" si="90"/>
        <v>-442.21769661064144</v>
      </c>
      <c r="S278" s="1">
        <f t="shared" si="105"/>
        <v>22.844208333922438</v>
      </c>
      <c r="T278" s="1">
        <f t="shared" si="91"/>
        <v>469.09050332676122</v>
      </c>
      <c r="U278" s="1">
        <f t="shared" si="92"/>
        <v>21.101093478969279</v>
      </c>
      <c r="V278" s="1">
        <f t="shared" si="101"/>
        <v>22.230625336752681</v>
      </c>
      <c r="W278" s="1">
        <f t="shared" si="102"/>
        <v>6.6691876010258042</v>
      </c>
      <c r="X278" s="1">
        <f t="shared" si="93"/>
        <v>562.49169471291532</v>
      </c>
      <c r="Y278" s="1">
        <f t="shared" si="94"/>
        <v>2.3067313749177707</v>
      </c>
      <c r="Z278" s="1">
        <f t="shared" si="103"/>
        <v>24.226783046769246</v>
      </c>
      <c r="AA278" s="1">
        <f t="shared" si="104"/>
        <v>2.1804104742092321</v>
      </c>
      <c r="AB278" s="1"/>
      <c r="AC278" s="1"/>
    </row>
    <row r="279" spans="1:29" x14ac:dyDescent="0.3">
      <c r="A279" s="1">
        <v>20</v>
      </c>
      <c r="B279" s="1">
        <v>35</v>
      </c>
      <c r="C279" s="1">
        <v>8</v>
      </c>
      <c r="D279" s="1">
        <v>276</v>
      </c>
      <c r="E279" s="1">
        <f t="shared" si="95"/>
        <v>4.8171087355043491</v>
      </c>
      <c r="F279" s="1">
        <v>0.3</v>
      </c>
      <c r="G279" s="1">
        <v>0</v>
      </c>
      <c r="H279" s="1">
        <f t="shared" si="85"/>
        <v>0.92209597345939331</v>
      </c>
      <c r="I279" s="1">
        <f t="shared" si="86"/>
        <v>-2.0905692653530599</v>
      </c>
      <c r="J279" s="1">
        <f t="shared" si="87"/>
        <v>21.145294354427683</v>
      </c>
      <c r="K279" s="1">
        <f t="shared" si="96"/>
        <v>-9.8866879330781629E-2</v>
      </c>
      <c r="L279" s="1">
        <f t="shared" si="97"/>
        <v>-2.9660063799234488E-2</v>
      </c>
      <c r="M279" s="1">
        <f t="shared" si="98"/>
        <v>-19.890437907365467</v>
      </c>
      <c r="N279" s="1">
        <f t="shared" si="88"/>
        <v>0.8272321677210478</v>
      </c>
      <c r="O279" s="1">
        <f t="shared" si="99"/>
        <v>-0.9367877179876215</v>
      </c>
      <c r="P279" s="1">
        <f t="shared" si="100"/>
        <v>-8.4310894618885926E-2</v>
      </c>
      <c r="Q279" s="1">
        <f t="shared" si="89"/>
        <v>2.0905692653530599</v>
      </c>
      <c r="R279" s="1">
        <f t="shared" si="90"/>
        <v>-442.75299348215253</v>
      </c>
      <c r="S279" s="1">
        <f t="shared" si="105"/>
        <v>23.235863619780748</v>
      </c>
      <c r="T279" s="1">
        <f t="shared" si="91"/>
        <v>478.89605667608566</v>
      </c>
      <c r="U279" s="1">
        <f t="shared" si="92"/>
        <v>21.145294354427687</v>
      </c>
      <c r="V279" s="1">
        <f t="shared" si="101"/>
        <v>22.647878466435628</v>
      </c>
      <c r="W279" s="1">
        <f t="shared" si="102"/>
        <v>6.7943635399306883</v>
      </c>
      <c r="X279" s="1">
        <f t="shared" si="93"/>
        <v>561.02354129167213</v>
      </c>
      <c r="Y279" s="1">
        <f t="shared" si="94"/>
        <v>2.7574405590701616</v>
      </c>
      <c r="Z279" s="1">
        <f t="shared" si="103"/>
        <v>23.578454585430389</v>
      </c>
      <c r="AA279" s="1">
        <f t="shared" si="104"/>
        <v>2.1220609126887351</v>
      </c>
      <c r="AB279" s="1"/>
      <c r="AC279" s="1"/>
    </row>
    <row r="280" spans="1:29" x14ac:dyDescent="0.3">
      <c r="A280" s="1">
        <v>20</v>
      </c>
      <c r="B280" s="1">
        <v>35</v>
      </c>
      <c r="C280" s="1">
        <v>8</v>
      </c>
      <c r="D280" s="1">
        <v>277</v>
      </c>
      <c r="E280" s="1">
        <f t="shared" si="95"/>
        <v>4.8345620280242931</v>
      </c>
      <c r="F280" s="1">
        <v>0.3</v>
      </c>
      <c r="G280" s="1">
        <v>0</v>
      </c>
      <c r="H280" s="1">
        <f t="shared" si="85"/>
        <v>0.92022953842550526</v>
      </c>
      <c r="I280" s="1">
        <f t="shared" si="86"/>
        <v>-2.4373868681029536</v>
      </c>
      <c r="J280" s="1">
        <f t="shared" si="87"/>
        <v>21.197313183976352</v>
      </c>
      <c r="K280" s="1">
        <f t="shared" si="96"/>
        <v>-0.11498565157519318</v>
      </c>
      <c r="L280" s="1">
        <f t="shared" si="97"/>
        <v>-3.4495695472557951E-2</v>
      </c>
      <c r="M280" s="1">
        <f t="shared" si="98"/>
        <v>-19.85092303282644</v>
      </c>
      <c r="N280" s="1">
        <f t="shared" si="88"/>
        <v>0.96073695957003091</v>
      </c>
      <c r="O280" s="1">
        <f t="shared" si="99"/>
        <v>-0.93127142559087517</v>
      </c>
      <c r="P280" s="1">
        <f t="shared" si="100"/>
        <v>-8.3814428303178756E-2</v>
      </c>
      <c r="Q280" s="1">
        <f t="shared" si="89"/>
        <v>2.4373868681029536</v>
      </c>
      <c r="R280" s="1">
        <f t="shared" si="90"/>
        <v>-443.38523147477696</v>
      </c>
      <c r="S280" s="1">
        <f t="shared" si="105"/>
        <v>23.634700052079307</v>
      </c>
      <c r="T280" s="1">
        <f t="shared" si="91"/>
        <v>488.66970658258901</v>
      </c>
      <c r="U280" s="1">
        <f t="shared" si="92"/>
        <v>21.197313183976352</v>
      </c>
      <c r="V280" s="1">
        <f t="shared" si="101"/>
        <v>23.053379564726544</v>
      </c>
      <c r="W280" s="1">
        <f t="shared" si="102"/>
        <v>6.9160138694179629</v>
      </c>
      <c r="X280" s="1">
        <f t="shared" si="93"/>
        <v>558.83134011004177</v>
      </c>
      <c r="Y280" s="1">
        <f t="shared" si="94"/>
        <v>3.2024565319001042</v>
      </c>
      <c r="Z280" s="1">
        <f t="shared" si="103"/>
        <v>22.880441965977042</v>
      </c>
      <c r="AA280" s="1">
        <f t="shared" si="104"/>
        <v>2.0592397769379338</v>
      </c>
      <c r="AB280" s="1"/>
      <c r="AC280" s="1"/>
    </row>
    <row r="281" spans="1:29" x14ac:dyDescent="0.3">
      <c r="A281" s="1">
        <v>20</v>
      </c>
      <c r="B281" s="1">
        <v>35</v>
      </c>
      <c r="C281" s="1">
        <v>8</v>
      </c>
      <c r="D281" s="1">
        <v>278</v>
      </c>
      <c r="E281" s="1">
        <f t="shared" si="95"/>
        <v>4.8520153205442362</v>
      </c>
      <c r="F281" s="1">
        <v>0.3</v>
      </c>
      <c r="G281" s="1">
        <v>0</v>
      </c>
      <c r="H281" s="1">
        <f t="shared" si="85"/>
        <v>0.91808315607252933</v>
      </c>
      <c r="I281" s="1">
        <f t="shared" si="86"/>
        <v>-2.7834620192013091</v>
      </c>
      <c r="J281" s="1">
        <f t="shared" si="87"/>
        <v>21.25704304024983</v>
      </c>
      <c r="K281" s="1">
        <f t="shared" si="96"/>
        <v>-0.13094304856657973</v>
      </c>
      <c r="L281" s="1">
        <f t="shared" si="97"/>
        <v>-3.9282914569973917E-2</v>
      </c>
      <c r="M281" s="1">
        <f t="shared" si="98"/>
        <v>-19.805361374831406</v>
      </c>
      <c r="N281" s="1">
        <f t="shared" si="88"/>
        <v>1.0922756354747547</v>
      </c>
      <c r="O281" s="1">
        <f t="shared" si="99"/>
        <v>-0.92497980250672984</v>
      </c>
      <c r="P281" s="1">
        <f t="shared" si="100"/>
        <v>-8.3248182225605677E-2</v>
      </c>
      <c r="Q281" s="1">
        <f t="shared" si="89"/>
        <v>2.7834620192013091</v>
      </c>
      <c r="R281" s="1">
        <f t="shared" si="90"/>
        <v>-444.1142180026975</v>
      </c>
      <c r="S281" s="1">
        <f t="shared" si="105"/>
        <v>24.040505059451139</v>
      </c>
      <c r="T281" s="1">
        <f t="shared" si="91"/>
        <v>498.39858648950315</v>
      </c>
      <c r="U281" s="1">
        <f t="shared" si="92"/>
        <v>21.25704304024983</v>
      </c>
      <c r="V281" s="1">
        <f t="shared" si="101"/>
        <v>23.446280159747261</v>
      </c>
      <c r="W281" s="1">
        <f t="shared" si="102"/>
        <v>7.033884047924178</v>
      </c>
      <c r="X281" s="1">
        <f t="shared" si="93"/>
        <v>555.88910970258644</v>
      </c>
      <c r="Y281" s="1">
        <f t="shared" si="94"/>
        <v>3.6409187849158542</v>
      </c>
      <c r="Z281" s="1">
        <f t="shared" si="103"/>
        <v>22.134927559850901</v>
      </c>
      <c r="AA281" s="1">
        <f t="shared" si="104"/>
        <v>1.992143480386581</v>
      </c>
      <c r="AB281" s="1"/>
      <c r="AC281" s="1"/>
    </row>
    <row r="282" spans="1:29" x14ac:dyDescent="0.3">
      <c r="A282" s="1">
        <v>20</v>
      </c>
      <c r="B282" s="1">
        <v>35</v>
      </c>
      <c r="C282" s="1">
        <v>8</v>
      </c>
      <c r="D282" s="1">
        <v>279</v>
      </c>
      <c r="E282" s="1">
        <f t="shared" si="95"/>
        <v>4.8694686130641793</v>
      </c>
      <c r="F282" s="1">
        <v>0.3</v>
      </c>
      <c r="G282" s="1">
        <v>0</v>
      </c>
      <c r="H282" s="1">
        <f t="shared" si="85"/>
        <v>0.91565981953584352</v>
      </c>
      <c r="I282" s="1">
        <f t="shared" si="86"/>
        <v>-3.1286893008046137</v>
      </c>
      <c r="J282" s="1">
        <f t="shared" si="87"/>
        <v>21.324362305835198</v>
      </c>
      <c r="K282" s="1">
        <f t="shared" si="96"/>
        <v>-0.14671900880001834</v>
      </c>
      <c r="L282" s="1">
        <f t="shared" si="97"/>
        <v>-4.4015702640005504E-2</v>
      </c>
      <c r="M282" s="1">
        <f t="shared" si="98"/>
        <v>-19.753766811902757</v>
      </c>
      <c r="N282" s="1">
        <f t="shared" si="88"/>
        <v>1.2216015471327653</v>
      </c>
      <c r="O282" s="1">
        <f t="shared" si="99"/>
        <v>-0.91794232169852485</v>
      </c>
      <c r="P282" s="1">
        <f t="shared" si="100"/>
        <v>-8.2614808952867227E-2</v>
      </c>
      <c r="Q282" s="1">
        <f t="shared" si="89"/>
        <v>3.1286893008046137</v>
      </c>
      <c r="R282" s="1">
        <f t="shared" si="90"/>
        <v>-444.93973100955589</v>
      </c>
      <c r="S282" s="1">
        <f t="shared" si="105"/>
        <v>24.453051606639814</v>
      </c>
      <c r="T282" s="1">
        <f t="shared" si="91"/>
        <v>508.06939368342387</v>
      </c>
      <c r="U282" s="1">
        <f t="shared" si="92"/>
        <v>21.324362305835201</v>
      </c>
      <c r="V282" s="1">
        <f t="shared" si="101"/>
        <v>23.825771969011974</v>
      </c>
      <c r="W282" s="1">
        <f t="shared" si="102"/>
        <v>7.1477315907035921</v>
      </c>
      <c r="X282" s="1">
        <f t="shared" si="93"/>
        <v>552.17287715093664</v>
      </c>
      <c r="Y282" s="1">
        <f t="shared" si="94"/>
        <v>4.0720051571092171</v>
      </c>
      <c r="Z282" s="1">
        <f t="shared" si="103"/>
        <v>21.344329283716171</v>
      </c>
      <c r="AA282" s="1">
        <f t="shared" si="104"/>
        <v>1.9209896355344553</v>
      </c>
      <c r="AB282" s="1"/>
      <c r="AC282" s="1"/>
    </row>
    <row r="283" spans="1:29" x14ac:dyDescent="0.3">
      <c r="A283" s="1">
        <v>20</v>
      </c>
      <c r="B283" s="1">
        <v>35</v>
      </c>
      <c r="C283" s="1">
        <v>8</v>
      </c>
      <c r="D283" s="1">
        <v>280</v>
      </c>
      <c r="E283" s="1">
        <f t="shared" si="95"/>
        <v>4.8869219055841224</v>
      </c>
      <c r="F283" s="1">
        <v>0.3</v>
      </c>
      <c r="G283" s="1">
        <v>0</v>
      </c>
      <c r="H283" s="1">
        <f t="shared" si="85"/>
        <v>0.9129628625981826</v>
      </c>
      <c r="I283" s="1">
        <f t="shared" si="86"/>
        <v>-3.4729635533385994</v>
      </c>
      <c r="J283" s="1">
        <f t="shared" si="87"/>
        <v>21.399135376900428</v>
      </c>
      <c r="K283" s="1">
        <f t="shared" si="96"/>
        <v>-0.16229457369046482</v>
      </c>
      <c r="L283" s="1">
        <f t="shared" si="97"/>
        <v>-4.8688372107139444E-2</v>
      </c>
      <c r="M283" s="1">
        <f t="shared" si="98"/>
        <v>-19.696155060244163</v>
      </c>
      <c r="N283" s="1">
        <f t="shared" si="88"/>
        <v>1.3484807035102009</v>
      </c>
      <c r="O283" s="1">
        <f t="shared" si="99"/>
        <v>-0.91019116503011532</v>
      </c>
      <c r="P283" s="1">
        <f t="shared" si="100"/>
        <v>-8.1917204852710382E-2</v>
      </c>
      <c r="Q283" s="1">
        <f t="shared" si="89"/>
        <v>3.4729635533385994</v>
      </c>
      <c r="R283" s="1">
        <f t="shared" si="90"/>
        <v>-445.8615190360934</v>
      </c>
      <c r="S283" s="1">
        <f t="shared" si="105"/>
        <v>24.87209893023903</v>
      </c>
      <c r="T283" s="1">
        <f t="shared" si="91"/>
        <v>517.66842563042974</v>
      </c>
      <c r="U283" s="1">
        <f t="shared" si="92"/>
        <v>21.399135376900432</v>
      </c>
      <c r="V283" s="1">
        <f t="shared" si="101"/>
        <v>24.1910907386115</v>
      </c>
      <c r="W283" s="1">
        <f t="shared" si="102"/>
        <v>7.2573272215834495</v>
      </c>
      <c r="X283" s="1">
        <f t="shared" si="93"/>
        <v>547.66082166632975</v>
      </c>
      <c r="Y283" s="1">
        <f t="shared" si="94"/>
        <v>4.4949356783673373</v>
      </c>
      <c r="Z283" s="1">
        <f t="shared" si="103"/>
        <v>20.511269127280947</v>
      </c>
      <c r="AA283" s="1">
        <f t="shared" si="104"/>
        <v>1.8460142214552853</v>
      </c>
      <c r="AB283" s="1"/>
      <c r="AC283" s="1"/>
    </row>
    <row r="284" spans="1:29" x14ac:dyDescent="0.3">
      <c r="A284" s="1">
        <v>20</v>
      </c>
      <c r="B284" s="1">
        <v>35</v>
      </c>
      <c r="C284" s="1">
        <v>8</v>
      </c>
      <c r="D284" s="1">
        <v>281</v>
      </c>
      <c r="E284" s="1">
        <f t="shared" si="95"/>
        <v>4.9043751981040664</v>
      </c>
      <c r="F284" s="1">
        <v>0.3</v>
      </c>
      <c r="G284" s="1">
        <v>0</v>
      </c>
      <c r="H284" s="1">
        <f t="shared" si="85"/>
        <v>0.90999593968827441</v>
      </c>
      <c r="I284" s="1">
        <f t="shared" si="86"/>
        <v>-3.816179907530902</v>
      </c>
      <c r="J284" s="1">
        <f t="shared" si="87"/>
        <v>21.481213429026539</v>
      </c>
      <c r="K284" s="1">
        <f t="shared" si="96"/>
        <v>-0.17765197111138425</v>
      </c>
      <c r="L284" s="1">
        <f t="shared" si="97"/>
        <v>-5.3295591333415278E-2</v>
      </c>
      <c r="M284" s="1">
        <f t="shared" si="98"/>
        <v>-19.632543668953279</v>
      </c>
      <c r="N284" s="1">
        <f t="shared" si="88"/>
        <v>1.4726927548832855</v>
      </c>
      <c r="O284" s="1">
        <f t="shared" si="99"/>
        <v>-0.90176083218985259</v>
      </c>
      <c r="P284" s="1">
        <f t="shared" si="100"/>
        <v>-8.1158474897086733E-2</v>
      </c>
      <c r="Q284" s="1">
        <f t="shared" si="89"/>
        <v>3.816179907530902</v>
      </c>
      <c r="R284" s="1">
        <f t="shared" si="90"/>
        <v>-446.87930129674754</v>
      </c>
      <c r="S284" s="1">
        <f t="shared" si="105"/>
        <v>25.297393336557441</v>
      </c>
      <c r="T284" s="1">
        <f t="shared" si="91"/>
        <v>527.18161865089883</v>
      </c>
      <c r="U284" s="1">
        <f t="shared" si="92"/>
        <v>21.481213429026539</v>
      </c>
      <c r="V284" s="1">
        <f t="shared" si="101"/>
        <v>24.541519518564229</v>
      </c>
      <c r="W284" s="1">
        <f t="shared" si="102"/>
        <v>7.3624558555692685</v>
      </c>
      <c r="X284" s="1">
        <f t="shared" si="93"/>
        <v>542.33339883843098</v>
      </c>
      <c r="Y284" s="1">
        <f t="shared" si="94"/>
        <v>4.9089758496109503</v>
      </c>
      <c r="Z284" s="1">
        <f t="shared" si="103"/>
        <v>19.638540141266162</v>
      </c>
      <c r="AA284" s="1">
        <f t="shared" si="104"/>
        <v>1.7674686127139545</v>
      </c>
      <c r="AB284" s="1"/>
      <c r="AC284" s="1"/>
    </row>
    <row r="285" spans="1:29" x14ac:dyDescent="0.3">
      <c r="A285" s="1">
        <v>20</v>
      </c>
      <c r="B285" s="1">
        <v>35</v>
      </c>
      <c r="C285" s="1">
        <v>8</v>
      </c>
      <c r="D285" s="1">
        <v>282</v>
      </c>
      <c r="E285" s="1">
        <f t="shared" si="95"/>
        <v>4.9218284906240095</v>
      </c>
      <c r="F285" s="1">
        <v>0.3</v>
      </c>
      <c r="G285" s="1">
        <v>0</v>
      </c>
      <c r="H285" s="1">
        <f t="shared" si="85"/>
        <v>0.90676300455929382</v>
      </c>
      <c r="I285" s="1">
        <f t="shared" si="86"/>
        <v>-4.1582338163551888</v>
      </c>
      <c r="J285" s="1">
        <f t="shared" si="87"/>
        <v>21.57043523521633</v>
      </c>
      <c r="K285" s="1">
        <f t="shared" si="96"/>
        <v>-0.19277468307947593</v>
      </c>
      <c r="L285" s="1">
        <f t="shared" si="97"/>
        <v>-5.7832404923842777E-2</v>
      </c>
      <c r="M285" s="1">
        <f t="shared" si="98"/>
        <v>-19.56295201467611</v>
      </c>
      <c r="N285" s="1">
        <f t="shared" si="88"/>
        <v>1.5940318018091968</v>
      </c>
      <c r="O285" s="1">
        <f t="shared" si="99"/>
        <v>-0.89268773806782309</v>
      </c>
      <c r="P285" s="1">
        <f t="shared" si="100"/>
        <v>-8.0341896426104079E-2</v>
      </c>
      <c r="Q285" s="1">
        <f t="shared" si="89"/>
        <v>4.1582338163551888</v>
      </c>
      <c r="R285" s="1">
        <f t="shared" si="90"/>
        <v>-447.99276776518224</v>
      </c>
      <c r="S285" s="1">
        <f t="shared" si="105"/>
        <v>25.728669051571515</v>
      </c>
      <c r="T285" s="1">
        <f t="shared" si="91"/>
        <v>536.59458858821745</v>
      </c>
      <c r="U285" s="1">
        <f t="shared" si="92"/>
        <v>21.570435235216326</v>
      </c>
      <c r="V285" s="1">
        <f t="shared" si="101"/>
        <v>24.876391354040106</v>
      </c>
      <c r="W285" s="1">
        <f t="shared" si="102"/>
        <v>7.4629174062120311</v>
      </c>
      <c r="X285" s="1">
        <f t="shared" si="93"/>
        <v>536.17344477474342</v>
      </c>
      <c r="Y285" s="1">
        <f t="shared" si="94"/>
        <v>5.3134393393639954</v>
      </c>
      <c r="Z285" s="1">
        <f t="shared" si="103"/>
        <v>18.729072637032527</v>
      </c>
      <c r="AA285" s="1">
        <f t="shared" si="104"/>
        <v>1.6856165373329273</v>
      </c>
      <c r="AB285" s="1"/>
      <c r="AC285" s="1"/>
    </row>
    <row r="286" spans="1:29" x14ac:dyDescent="0.3">
      <c r="A286" s="1">
        <v>20</v>
      </c>
      <c r="B286" s="1">
        <v>35</v>
      </c>
      <c r="C286" s="1">
        <v>8</v>
      </c>
      <c r="D286" s="1">
        <v>283</v>
      </c>
      <c r="E286" s="1">
        <f t="shared" si="95"/>
        <v>4.9392817831439526</v>
      </c>
      <c r="F286" s="1">
        <v>0.3</v>
      </c>
      <c r="G286" s="1">
        <v>0</v>
      </c>
      <c r="H286" s="1">
        <f t="shared" si="85"/>
        <v>0.90326828792586944</v>
      </c>
      <c r="I286" s="1">
        <f t="shared" si="86"/>
        <v>-4.4990210868772982</v>
      </c>
      <c r="J286" s="1">
        <f t="shared" si="87"/>
        <v>21.666628025811757</v>
      </c>
      <c r="K286" s="1">
        <f t="shared" si="96"/>
        <v>-0.20764749741019006</v>
      </c>
      <c r="L286" s="1">
        <f t="shared" si="97"/>
        <v>-6.2294249223057013E-2</v>
      </c>
      <c r="M286" s="1">
        <f t="shared" si="98"/>
        <v>-19.487401295704704</v>
      </c>
      <c r="N286" s="1">
        <f t="shared" si="88"/>
        <v>1.7123070268088092</v>
      </c>
      <c r="O286" s="1">
        <f t="shared" si="99"/>
        <v>-0.88300980678663687</v>
      </c>
      <c r="P286" s="1">
        <f t="shared" si="100"/>
        <v>-7.9470882610797322E-2</v>
      </c>
      <c r="Q286" s="1">
        <f t="shared" si="89"/>
        <v>4.4990210868772982</v>
      </c>
      <c r="R286" s="1">
        <f t="shared" si="90"/>
        <v>-449.20157926872474</v>
      </c>
      <c r="S286" s="1">
        <f t="shared" si="105"/>
        <v>26.165649112689053</v>
      </c>
      <c r="T286" s="1">
        <f t="shared" si="91"/>
        <v>545.89267311658978</v>
      </c>
      <c r="U286" s="1">
        <f t="shared" si="92"/>
        <v>21.666628025811754</v>
      </c>
      <c r="V286" s="1">
        <f t="shared" si="101"/>
        <v>25.195091385067407</v>
      </c>
      <c r="W286" s="1">
        <f t="shared" si="102"/>
        <v>7.5585274155202216</v>
      </c>
      <c r="X286" s="1">
        <f t="shared" si="93"/>
        <v>529.16625975857824</v>
      </c>
      <c r="Y286" s="1">
        <f t="shared" si="94"/>
        <v>5.7076900893627034</v>
      </c>
      <c r="Z286" s="1">
        <f t="shared" si="103"/>
        <v>17.785900321007777</v>
      </c>
      <c r="AA286" s="1">
        <f t="shared" si="104"/>
        <v>1.6007310288906997</v>
      </c>
      <c r="AB286" s="1"/>
      <c r="AC286" s="1"/>
    </row>
    <row r="287" spans="1:29" x14ac:dyDescent="0.3">
      <c r="A287" s="1">
        <v>20</v>
      </c>
      <c r="B287" s="1">
        <v>35</v>
      </c>
      <c r="C287" s="1">
        <v>8</v>
      </c>
      <c r="D287" s="1">
        <v>284</v>
      </c>
      <c r="E287" s="1">
        <f t="shared" si="95"/>
        <v>4.9567350756638957</v>
      </c>
      <c r="F287" s="1">
        <v>0.3</v>
      </c>
      <c r="G287" s="1">
        <v>0</v>
      </c>
      <c r="H287" s="1">
        <f t="shared" si="85"/>
        <v>0.89951627433848125</v>
      </c>
      <c r="I287" s="1">
        <f t="shared" si="86"/>
        <v>-4.8384379119933492</v>
      </c>
      <c r="J287" s="1">
        <f t="shared" si="87"/>
        <v>21.769608380030533</v>
      </c>
      <c r="K287" s="1">
        <f t="shared" si="96"/>
        <v>-0.22225654350455351</v>
      </c>
      <c r="L287" s="1">
        <f t="shared" si="97"/>
        <v>-6.6676963051366056E-2</v>
      </c>
      <c r="M287" s="1">
        <f t="shared" si="98"/>
        <v>-19.405914525519933</v>
      </c>
      <c r="N287" s="1">
        <f t="shared" si="88"/>
        <v>1.8273431502069888</v>
      </c>
      <c r="O287" s="1">
        <f t="shared" si="99"/>
        <v>-0.87276607008635387</v>
      </c>
      <c r="P287" s="1">
        <f t="shared" si="100"/>
        <v>-7.8548946307771844E-2</v>
      </c>
      <c r="Q287" s="1">
        <f t="shared" si="89"/>
        <v>4.8384379119933492</v>
      </c>
      <c r="R287" s="1">
        <f t="shared" si="90"/>
        <v>-450.50536759168108</v>
      </c>
      <c r="S287" s="1">
        <f t="shared" si="105"/>
        <v>26.608046292023882</v>
      </c>
      <c r="T287" s="1">
        <f t="shared" si="91"/>
        <v>555.06097533003981</v>
      </c>
      <c r="U287" s="1">
        <f t="shared" si="92"/>
        <v>21.769608380030533</v>
      </c>
      <c r="V287" s="1">
        <f t="shared" si="101"/>
        <v>25.497058359543228</v>
      </c>
      <c r="W287" s="1">
        <f t="shared" si="102"/>
        <v>7.6491175078629681</v>
      </c>
      <c r="X287" s="1">
        <f t="shared" si="93"/>
        <v>521.29967143824638</v>
      </c>
      <c r="Y287" s="1">
        <f t="shared" si="94"/>
        <v>6.0911438340232955</v>
      </c>
      <c r="Z287" s="1">
        <f t="shared" si="103"/>
        <v>16.812127036768917</v>
      </c>
      <c r="AA287" s="1">
        <f t="shared" si="104"/>
        <v>1.5130914333092025</v>
      </c>
      <c r="AB287" s="1"/>
      <c r="AC287" s="1"/>
    </row>
    <row r="288" spans="1:29" x14ac:dyDescent="0.3">
      <c r="A288" s="1">
        <v>20</v>
      </c>
      <c r="B288" s="1">
        <v>35</v>
      </c>
      <c r="C288" s="1">
        <v>8</v>
      </c>
      <c r="D288" s="1">
        <v>285</v>
      </c>
      <c r="E288" s="1">
        <f t="shared" si="95"/>
        <v>4.9741883681838388</v>
      </c>
      <c r="F288" s="1">
        <v>0.3</v>
      </c>
      <c r="G288" s="1">
        <v>0</v>
      </c>
      <c r="H288" s="1">
        <f t="shared" si="85"/>
        <v>0.89551167856854808</v>
      </c>
      <c r="I288" s="1">
        <f t="shared" si="86"/>
        <v>-5.1763809020504059</v>
      </c>
      <c r="J288" s="1">
        <f t="shared" si="87"/>
        <v>21.879183139016188</v>
      </c>
      <c r="K288" s="1">
        <f t="shared" si="96"/>
        <v>-0.23658931273442255</v>
      </c>
      <c r="L288" s="1">
        <f t="shared" si="97"/>
        <v>-7.0976793820326761E-2</v>
      </c>
      <c r="M288" s="1">
        <f t="shared" si="98"/>
        <v>-19.318516525781369</v>
      </c>
      <c r="N288" s="1">
        <f t="shared" si="88"/>
        <v>1.9389807149275735</v>
      </c>
      <c r="O288" s="1">
        <f t="shared" si="99"/>
        <v>-0.8619962770639068</v>
      </c>
      <c r="P288" s="1">
        <f t="shared" si="100"/>
        <v>-7.7579664935751608E-2</v>
      </c>
      <c r="Q288" s="1">
        <f t="shared" si="89"/>
        <v>5.1763809020504059</v>
      </c>
      <c r="R288" s="1">
        <f t="shared" si="90"/>
        <v>-451.90373558749809</v>
      </c>
      <c r="S288" s="1">
        <f t="shared" si="105"/>
        <v>27.055564041066596</v>
      </c>
      <c r="T288" s="1">
        <f t="shared" si="91"/>
        <v>564.08440825808441</v>
      </c>
      <c r="U288" s="1">
        <f t="shared" si="92"/>
        <v>21.879183139016192</v>
      </c>
      <c r="V288" s="1">
        <f t="shared" si="101"/>
        <v>25.781785575539946</v>
      </c>
      <c r="W288" s="1">
        <f t="shared" si="102"/>
        <v>7.7345356726619832</v>
      </c>
      <c r="X288" s="1">
        <f t="shared" si="93"/>
        <v>512.56407791509218</v>
      </c>
      <c r="Y288" s="1">
        <f t="shared" si="94"/>
        <v>6.4632690497585763</v>
      </c>
      <c r="Z288" s="1">
        <f t="shared" si="103"/>
        <v>15.810894719387944</v>
      </c>
      <c r="AA288" s="1">
        <f t="shared" si="104"/>
        <v>1.422980524744915</v>
      </c>
      <c r="AB288" s="1"/>
      <c r="AC288" s="1"/>
    </row>
    <row r="289" spans="1:29" x14ac:dyDescent="0.3">
      <c r="A289" s="1">
        <v>20</v>
      </c>
      <c r="B289" s="1">
        <v>35</v>
      </c>
      <c r="C289" s="1">
        <v>8</v>
      </c>
      <c r="D289" s="1">
        <v>286</v>
      </c>
      <c r="E289" s="1">
        <f t="shared" si="95"/>
        <v>4.9916416607037828</v>
      </c>
      <c r="F289" s="1">
        <v>0.3</v>
      </c>
      <c r="G289" s="1">
        <v>0</v>
      </c>
      <c r="H289" s="1">
        <f t="shared" si="85"/>
        <v>0.89125942176694872</v>
      </c>
      <c r="I289" s="1">
        <f t="shared" si="86"/>
        <v>-5.5127471163399875</v>
      </c>
      <c r="J289" s="1">
        <f t="shared" si="87"/>
        <v>21.995150330662735</v>
      </c>
      <c r="K289" s="1">
        <f t="shared" si="96"/>
        <v>-0.25063466416298336</v>
      </c>
      <c r="L289" s="1">
        <f t="shared" si="97"/>
        <v>-7.5190399248895007E-2</v>
      </c>
      <c r="M289" s="1">
        <f t="shared" si="98"/>
        <v>-19.225233918766374</v>
      </c>
      <c r="N289" s="1">
        <f t="shared" si="88"/>
        <v>2.0470762079966023</v>
      </c>
      <c r="O289" s="1">
        <f t="shared" si="99"/>
        <v>-0.85074052141271705</v>
      </c>
      <c r="P289" s="1">
        <f t="shared" si="100"/>
        <v>-7.656664692714453E-2</v>
      </c>
      <c r="Q289" s="1">
        <f t="shared" si="89"/>
        <v>5.5127471163399875</v>
      </c>
      <c r="R289" s="1">
        <f t="shared" si="90"/>
        <v>-453.39625729973801</v>
      </c>
      <c r="S289" s="1">
        <f t="shared" si="105"/>
        <v>27.507897447002719</v>
      </c>
      <c r="T289" s="1">
        <f t="shared" si="91"/>
        <v>572.94773996278354</v>
      </c>
      <c r="U289" s="1">
        <f t="shared" si="92"/>
        <v>21.995150330662732</v>
      </c>
      <c r="V289" s="1">
        <f t="shared" si="101"/>
        <v>26.048821278755049</v>
      </c>
      <c r="W289" s="1">
        <f t="shared" si="102"/>
        <v>7.8146463836265143</v>
      </c>
      <c r="X289" s="1">
        <f t="shared" si="93"/>
        <v>502.95247141479558</v>
      </c>
      <c r="Y289" s="1">
        <f t="shared" si="94"/>
        <v>6.8235873599886752</v>
      </c>
      <c r="Z289" s="1">
        <f t="shared" si="103"/>
        <v>14.78535308490796</v>
      </c>
      <c r="AA289" s="1">
        <f t="shared" si="104"/>
        <v>1.3306817776417164</v>
      </c>
      <c r="AB289" s="1"/>
      <c r="AC289" s="1"/>
    </row>
    <row r="290" spans="1:29" x14ac:dyDescent="0.3">
      <c r="A290" s="1">
        <v>20</v>
      </c>
      <c r="B290" s="1">
        <v>35</v>
      </c>
      <c r="C290" s="1">
        <v>8</v>
      </c>
      <c r="D290" s="1">
        <v>287</v>
      </c>
      <c r="E290" s="1">
        <f t="shared" si="95"/>
        <v>5.0090949532237259</v>
      </c>
      <c r="F290" s="1">
        <v>0.3</v>
      </c>
      <c r="G290" s="1">
        <v>0</v>
      </c>
      <c r="H290" s="1">
        <f t="shared" si="85"/>
        <v>0.88676460764381027</v>
      </c>
      <c r="I290" s="1">
        <f t="shared" si="86"/>
        <v>-5.8474340944547345</v>
      </c>
      <c r="J290" s="1">
        <f t="shared" si="87"/>
        <v>22.117300097001454</v>
      </c>
      <c r="K290" s="1">
        <f t="shared" si="96"/>
        <v>-0.2643828165648256</v>
      </c>
      <c r="L290" s="1">
        <f t="shared" si="97"/>
        <v>-7.931484496944767E-2</v>
      </c>
      <c r="M290" s="1">
        <f t="shared" si="98"/>
        <v>-19.126095119260707</v>
      </c>
      <c r="N290" s="1">
        <f t="shared" si="88"/>
        <v>2.1515020290106541</v>
      </c>
      <c r="O290" s="1">
        <f t="shared" si="99"/>
        <v>-0.83903889134740406</v>
      </c>
      <c r="P290" s="1">
        <f t="shared" si="100"/>
        <v>-7.5513500221266364E-2</v>
      </c>
      <c r="Q290" s="1">
        <f t="shared" si="89"/>
        <v>5.8474340944547345</v>
      </c>
      <c r="R290" s="1">
        <f t="shared" si="90"/>
        <v>-454.98247809182868</v>
      </c>
      <c r="S290" s="1">
        <f t="shared" si="105"/>
        <v>27.964734191456184</v>
      </c>
      <c r="T290" s="1">
        <f t="shared" si="91"/>
        <v>581.63563888627107</v>
      </c>
      <c r="U290" s="1">
        <f t="shared" si="92"/>
        <v>22.117300097001451</v>
      </c>
      <c r="V290" s="1">
        <f t="shared" si="101"/>
        <v>26.297768549296222</v>
      </c>
      <c r="W290" s="1">
        <f t="shared" si="102"/>
        <v>7.8893305647888665</v>
      </c>
      <c r="X290" s="1">
        <f t="shared" si="93"/>
        <v>492.46044349874302</v>
      </c>
      <c r="Y290" s="1">
        <f t="shared" si="94"/>
        <v>7.1716734300355149</v>
      </c>
      <c r="Z290" s="1">
        <f t="shared" si="103"/>
        <v>13.738631487200722</v>
      </c>
      <c r="AA290" s="1">
        <f t="shared" si="104"/>
        <v>1.2364768338480649</v>
      </c>
      <c r="AB290" s="1"/>
      <c r="AC290" s="1"/>
    </row>
    <row r="291" spans="1:29" x14ac:dyDescent="0.3">
      <c r="A291" s="1">
        <v>20</v>
      </c>
      <c r="B291" s="1">
        <v>35</v>
      </c>
      <c r="C291" s="1">
        <v>8</v>
      </c>
      <c r="D291" s="1">
        <v>288</v>
      </c>
      <c r="E291" s="1">
        <f t="shared" si="95"/>
        <v>5.026548245743669</v>
      </c>
      <c r="F291" s="1">
        <v>0.3</v>
      </c>
      <c r="G291" s="1">
        <v>0</v>
      </c>
      <c r="H291" s="1">
        <f t="shared" si="85"/>
        <v>0.88203249889889912</v>
      </c>
      <c r="I291" s="1">
        <f t="shared" si="86"/>
        <v>-6.1803398874989446</v>
      </c>
      <c r="J291" s="1">
        <f t="shared" si="87"/>
        <v>22.245415615595078</v>
      </c>
      <c r="K291" s="1">
        <f t="shared" si="96"/>
        <v>-0.27782532789210901</v>
      </c>
      <c r="L291" s="1">
        <f t="shared" si="97"/>
        <v>-8.3347598367632697E-2</v>
      </c>
      <c r="M291" s="1">
        <f t="shared" si="98"/>
        <v>-19.021130325903073</v>
      </c>
      <c r="N291" s="1">
        <f t="shared" si="88"/>
        <v>2.2521463178428296</v>
      </c>
      <c r="O291" s="1">
        <f t="shared" si="99"/>
        <v>-0.82693114637927134</v>
      </c>
      <c r="P291" s="1">
        <f t="shared" si="100"/>
        <v>-7.4423803174134412E-2</v>
      </c>
      <c r="Q291" s="1">
        <f t="shared" si="89"/>
        <v>6.1803398874989446</v>
      </c>
      <c r="R291" s="1">
        <f t="shared" si="90"/>
        <v>-456.66191478555083</v>
      </c>
      <c r="S291" s="1">
        <f t="shared" si="105"/>
        <v>28.425755503094024</v>
      </c>
      <c r="T291" s="1">
        <f t="shared" si="91"/>
        <v>590.13271913659946</v>
      </c>
      <c r="U291" s="1">
        <f t="shared" si="92"/>
        <v>22.245415615595078</v>
      </c>
      <c r="V291" s="1">
        <f t="shared" si="101"/>
        <v>26.528284718712506</v>
      </c>
      <c r="W291" s="1">
        <f t="shared" si="102"/>
        <v>7.958485415613751</v>
      </c>
      <c r="X291" s="1">
        <f t="shared" si="93"/>
        <v>481.08617299645346</v>
      </c>
      <c r="Y291" s="1">
        <f t="shared" si="94"/>
        <v>7.5071543928094329</v>
      </c>
      <c r="Z291" s="1">
        <f t="shared" si="103"/>
        <v>12.673813279488581</v>
      </c>
      <c r="AA291" s="1">
        <f t="shared" si="104"/>
        <v>1.1406431951539722</v>
      </c>
      <c r="AB291" s="1"/>
      <c r="AC291" s="1"/>
    </row>
    <row r="292" spans="1:29" x14ac:dyDescent="0.3">
      <c r="A292" s="1">
        <v>20</v>
      </c>
      <c r="B292" s="1">
        <v>35</v>
      </c>
      <c r="C292" s="1">
        <v>8</v>
      </c>
      <c r="D292" s="1">
        <v>289</v>
      </c>
      <c r="E292" s="1">
        <f t="shared" si="95"/>
        <v>5.0440015382636121</v>
      </c>
      <c r="F292" s="1">
        <v>0.3</v>
      </c>
      <c r="G292" s="1">
        <v>0</v>
      </c>
      <c r="H292" s="1">
        <f t="shared" si="85"/>
        <v>0.8770684941107052</v>
      </c>
      <c r="I292" s="1">
        <f t="shared" si="86"/>
        <v>-6.511363089143126</v>
      </c>
      <c r="J292" s="1">
        <f t="shared" si="87"/>
        <v>22.379274007144961</v>
      </c>
      <c r="K292" s="1">
        <f t="shared" si="96"/>
        <v>-0.29095506346918421</v>
      </c>
      <c r="L292" s="1">
        <f t="shared" si="97"/>
        <v>-8.7286519040755253E-2</v>
      </c>
      <c r="M292" s="1">
        <f t="shared" si="98"/>
        <v>-18.910371511986341</v>
      </c>
      <c r="N292" s="1">
        <f t="shared" si="88"/>
        <v>2.3489126553747934</v>
      </c>
      <c r="O292" s="1">
        <f t="shared" si="99"/>
        <v>-0.81445642407519292</v>
      </c>
      <c r="P292" s="1">
        <f t="shared" si="100"/>
        <v>-7.3301078166767356E-2</v>
      </c>
      <c r="Q292" s="1">
        <f t="shared" si="89"/>
        <v>6.511363089143126</v>
      </c>
      <c r="R292" s="1">
        <f t="shared" si="90"/>
        <v>-458.43405580821855</v>
      </c>
      <c r="S292" s="1">
        <f t="shared" si="105"/>
        <v>28.890637096288089</v>
      </c>
      <c r="T292" s="1">
        <f t="shared" si="91"/>
        <v>598.4235854219271</v>
      </c>
      <c r="U292" s="1">
        <f t="shared" si="92"/>
        <v>22.379274007144964</v>
      </c>
      <c r="V292" s="1">
        <f t="shared" si="101"/>
        <v>26.740080363235652</v>
      </c>
      <c r="W292" s="1">
        <f t="shared" si="102"/>
        <v>8.0220241089706956</v>
      </c>
      <c r="X292" s="1">
        <f t="shared" si="93"/>
        <v>468.83039801444806</v>
      </c>
      <c r="Y292" s="1">
        <f t="shared" si="94"/>
        <v>7.8297088512493112</v>
      </c>
      <c r="Z292" s="1">
        <f t="shared" si="103"/>
        <v>11.593912922665226</v>
      </c>
      <c r="AA292" s="1">
        <f t="shared" si="104"/>
        <v>1.0434521630398703</v>
      </c>
      <c r="AB292" s="1"/>
      <c r="AC292" s="1"/>
    </row>
    <row r="293" spans="1:29" x14ac:dyDescent="0.3">
      <c r="A293" s="1">
        <v>20</v>
      </c>
      <c r="B293" s="1">
        <v>35</v>
      </c>
      <c r="C293" s="1">
        <v>8</v>
      </c>
      <c r="D293" s="1">
        <v>290</v>
      </c>
      <c r="E293" s="1">
        <f t="shared" si="95"/>
        <v>5.0614548307835561</v>
      </c>
      <c r="F293" s="1">
        <v>0.3</v>
      </c>
      <c r="G293" s="1">
        <v>0</v>
      </c>
      <c r="H293" s="1">
        <f t="shared" si="85"/>
        <v>0.87187810526905829</v>
      </c>
      <c r="I293" s="1">
        <f t="shared" si="86"/>
        <v>-6.8404028665133794</v>
      </c>
      <c r="J293" s="1">
        <f t="shared" si="87"/>
        <v>22.518647222351387</v>
      </c>
      <c r="K293" s="1">
        <f t="shared" si="96"/>
        <v>-0.30376615428851272</v>
      </c>
      <c r="L293" s="1">
        <f t="shared" si="97"/>
        <v>-9.1129846286553809E-2</v>
      </c>
      <c r="M293" s="1">
        <f t="shared" si="98"/>
        <v>-18.793852415718167</v>
      </c>
      <c r="N293" s="1">
        <f t="shared" si="88"/>
        <v>2.441719652069005</v>
      </c>
      <c r="O293" s="1">
        <f t="shared" si="99"/>
        <v>-0.80165297892496967</v>
      </c>
      <c r="P293" s="1">
        <f t="shared" si="100"/>
        <v>-7.2148768103247274E-2</v>
      </c>
      <c r="Q293" s="1">
        <f t="shared" si="89"/>
        <v>6.8404028665133794</v>
      </c>
      <c r="R293" s="1">
        <f t="shared" si="90"/>
        <v>-460.29836134850933</v>
      </c>
      <c r="S293" s="1">
        <f t="shared" si="105"/>
        <v>29.359050088864766</v>
      </c>
      <c r="T293" s="1">
        <f t="shared" si="91"/>
        <v>606.4928773679087</v>
      </c>
      <c r="U293" s="1">
        <f t="shared" si="92"/>
        <v>22.518647222351387</v>
      </c>
      <c r="V293" s="1">
        <f t="shared" si="101"/>
        <v>26.932917922614848</v>
      </c>
      <c r="W293" s="1">
        <f t="shared" si="102"/>
        <v>8.0798753767844538</v>
      </c>
      <c r="X293" s="1">
        <f t="shared" si="93"/>
        <v>455.69637350203902</v>
      </c>
      <c r="Y293" s="1">
        <f t="shared" si="94"/>
        <v>8.1390655068966815</v>
      </c>
      <c r="Z293" s="1">
        <f t="shared" si="103"/>
        <v>10.501855990855173</v>
      </c>
      <c r="AA293" s="1">
        <f t="shared" si="104"/>
        <v>0.94516703917696554</v>
      </c>
      <c r="AB293" s="1"/>
      <c r="AC293" s="1"/>
    </row>
    <row r="294" spans="1:29" x14ac:dyDescent="0.3">
      <c r="A294" s="1">
        <v>20</v>
      </c>
      <c r="B294" s="1">
        <v>35</v>
      </c>
      <c r="C294" s="1">
        <v>8</v>
      </c>
      <c r="D294" s="1">
        <v>291</v>
      </c>
      <c r="E294" s="1">
        <f t="shared" si="95"/>
        <v>5.0789081233034992</v>
      </c>
      <c r="F294" s="1">
        <v>0.3</v>
      </c>
      <c r="G294" s="1">
        <v>0</v>
      </c>
      <c r="H294" s="1">
        <f t="shared" si="85"/>
        <v>0.8664669361116869</v>
      </c>
      <c r="I294" s="1">
        <f t="shared" si="86"/>
        <v>-7.167358990906008</v>
      </c>
      <c r="J294" s="1">
        <f t="shared" si="87"/>
        <v>22.663302901947382</v>
      </c>
      <c r="K294" s="1">
        <f t="shared" si="96"/>
        <v>-0.31625394682829489</v>
      </c>
      <c r="L294" s="1">
        <f t="shared" si="97"/>
        <v>-9.4876184048488466E-2</v>
      </c>
      <c r="M294" s="1">
        <f t="shared" si="98"/>
        <v>-18.671608529944034</v>
      </c>
      <c r="N294" s="1">
        <f t="shared" si="88"/>
        <v>2.5305004397562052</v>
      </c>
      <c r="O294" s="1">
        <f t="shared" si="99"/>
        <v>-0.78855795449324262</v>
      </c>
      <c r="P294" s="1">
        <f t="shared" si="100"/>
        <v>-7.0970215904391828E-2</v>
      </c>
      <c r="Q294" s="1">
        <f t="shared" si="89"/>
        <v>7.167358990906008</v>
      </c>
      <c r="R294" s="1">
        <f t="shared" si="90"/>
        <v>-462.25426352089545</v>
      </c>
      <c r="S294" s="1">
        <f t="shared" si="105"/>
        <v>29.830661892853392</v>
      </c>
      <c r="T294" s="1">
        <f t="shared" si="91"/>
        <v>614.32531297972594</v>
      </c>
      <c r="U294" s="1">
        <f t="shared" si="92"/>
        <v>22.663302901947382</v>
      </c>
      <c r="V294" s="1">
        <f t="shared" si="101"/>
        <v>27.106609995798053</v>
      </c>
      <c r="W294" s="1">
        <f t="shared" si="102"/>
        <v>8.1319829987394154</v>
      </c>
      <c r="X294" s="1">
        <f t="shared" si="93"/>
        <v>441.68981593254148</v>
      </c>
      <c r="Y294" s="1">
        <f t="shared" si="94"/>
        <v>8.4350014658540182</v>
      </c>
      <c r="Z294" s="1">
        <f t="shared" si="103"/>
        <v>9.4004621394062315</v>
      </c>
      <c r="AA294" s="1">
        <f t="shared" si="104"/>
        <v>0.84604159254656086</v>
      </c>
      <c r="AB294" s="1"/>
      <c r="AC294" s="1"/>
    </row>
    <row r="295" spans="1:29" x14ac:dyDescent="0.3">
      <c r="A295" s="1">
        <v>20</v>
      </c>
      <c r="B295" s="1">
        <v>35</v>
      </c>
      <c r="C295" s="1">
        <v>8</v>
      </c>
      <c r="D295" s="1">
        <v>292</v>
      </c>
      <c r="E295" s="1">
        <f t="shared" si="95"/>
        <v>5.0963614158234423</v>
      </c>
      <c r="F295" s="1">
        <v>0.3</v>
      </c>
      <c r="G295" s="1">
        <v>0</v>
      </c>
      <c r="H295" s="1">
        <f t="shared" si="85"/>
        <v>0.86084066140020887</v>
      </c>
      <c r="I295" s="1">
        <f t="shared" si="86"/>
        <v>-7.4921318683182392</v>
      </c>
      <c r="J295" s="1">
        <f t="shared" si="87"/>
        <v>22.813005204726924</v>
      </c>
      <c r="K295" s="1">
        <f t="shared" si="96"/>
        <v>-0.32841494582072189</v>
      </c>
      <c r="L295" s="1">
        <f t="shared" si="97"/>
        <v>-9.8524483746216571E-2</v>
      </c>
      <c r="M295" s="1">
        <f t="shared" si="98"/>
        <v>-18.543677091335748</v>
      </c>
      <c r="N295" s="1">
        <f t="shared" si="88"/>
        <v>2.6152020821501303</v>
      </c>
      <c r="O295" s="1">
        <f t="shared" si="99"/>
        <v>-0.77520718916733633</v>
      </c>
      <c r="P295" s="1">
        <f t="shared" si="100"/>
        <v>-6.9768647025060263E-2</v>
      </c>
      <c r="Q295" s="1">
        <f t="shared" si="89"/>
        <v>7.4921318683182392</v>
      </c>
      <c r="R295" s="1">
        <f t="shared" si="90"/>
        <v>-464.30116653862802</v>
      </c>
      <c r="S295" s="1">
        <f t="shared" si="105"/>
        <v>30.305137073045163</v>
      </c>
      <c r="T295" s="1">
        <f t="shared" si="91"/>
        <v>621.90573103776319</v>
      </c>
      <c r="U295" s="1">
        <f t="shared" si="92"/>
        <v>22.813005204726924</v>
      </c>
      <c r="V295" s="1">
        <f t="shared" si="101"/>
        <v>27.261017365169515</v>
      </c>
      <c r="W295" s="1">
        <f t="shared" si="102"/>
        <v>8.1783052095508548</v>
      </c>
      <c r="X295" s="1">
        <f t="shared" si="93"/>
        <v>426.81883669297173</v>
      </c>
      <c r="Y295" s="1">
        <f t="shared" si="94"/>
        <v>8.7173402738337664</v>
      </c>
      <c r="Z295" s="1">
        <f t="shared" si="103"/>
        <v>8.2924310239801358</v>
      </c>
      <c r="AA295" s="1">
        <f t="shared" si="104"/>
        <v>0.74631879215821217</v>
      </c>
      <c r="AB295" s="1"/>
      <c r="AC295" s="1"/>
    </row>
    <row r="296" spans="1:29" x14ac:dyDescent="0.3">
      <c r="A296" s="1">
        <v>20</v>
      </c>
      <c r="B296" s="1">
        <v>35</v>
      </c>
      <c r="C296" s="1">
        <v>8</v>
      </c>
      <c r="D296" s="1">
        <v>293</v>
      </c>
      <c r="E296" s="1">
        <f t="shared" si="95"/>
        <v>5.1138147083433854</v>
      </c>
      <c r="F296" s="1">
        <v>0.3</v>
      </c>
      <c r="G296" s="1">
        <v>0</v>
      </c>
      <c r="H296" s="1">
        <f t="shared" si="85"/>
        <v>0.85500500724628703</v>
      </c>
      <c r="I296" s="1">
        <f t="shared" si="86"/>
        <v>-7.8146225697854703</v>
      </c>
      <c r="J296" s="1">
        <f t="shared" si="87"/>
        <v>22.967515599285431</v>
      </c>
      <c r="K296" s="1">
        <f t="shared" si="96"/>
        <v>-0.34024675137386651</v>
      </c>
      <c r="L296" s="1">
        <f t="shared" si="97"/>
        <v>-0.10207402541215994</v>
      </c>
      <c r="M296" s="1">
        <f t="shared" si="98"/>
        <v>-18.41009706904881</v>
      </c>
      <c r="N296" s="1">
        <f t="shared" si="88"/>
        <v>2.6957849193636987</v>
      </c>
      <c r="O296" s="1">
        <f t="shared" si="99"/>
        <v>-0.76163505505039863</v>
      </c>
      <c r="P296" s="1">
        <f t="shared" si="100"/>
        <v>-6.854715495453588E-2</v>
      </c>
      <c r="Q296" s="1">
        <f t="shared" si="89"/>
        <v>7.8146225697854703</v>
      </c>
      <c r="R296" s="1">
        <f t="shared" si="90"/>
        <v>-466.43844689521904</v>
      </c>
      <c r="S296" s="1">
        <f t="shared" si="105"/>
        <v>30.782138169070898</v>
      </c>
      <c r="T296" s="1">
        <f t="shared" si="91"/>
        <v>629.21913224375135</v>
      </c>
      <c r="U296" s="1">
        <f t="shared" si="92"/>
        <v>22.967515599285427</v>
      </c>
      <c r="V296" s="1">
        <f t="shared" si="101"/>
        <v>27.396046800261139</v>
      </c>
      <c r="W296" s="1">
        <f t="shared" si="102"/>
        <v>8.2188140400783407</v>
      </c>
      <c r="X296" s="1">
        <f t="shared" si="93"/>
        <v>411.09386577112588</v>
      </c>
      <c r="Y296" s="1">
        <f t="shared" si="94"/>
        <v>8.9859497312123295</v>
      </c>
      <c r="Z296" s="1">
        <f t="shared" si="103"/>
        <v>7.1803310931535727</v>
      </c>
      <c r="AA296" s="1">
        <f t="shared" si="104"/>
        <v>0.64622979838382155</v>
      </c>
      <c r="AB296" s="1"/>
      <c r="AC296" s="1"/>
    </row>
    <row r="297" spans="1:29" x14ac:dyDescent="0.3">
      <c r="A297" s="1">
        <v>20</v>
      </c>
      <c r="B297" s="1">
        <v>35</v>
      </c>
      <c r="C297" s="1">
        <v>8</v>
      </c>
      <c r="D297" s="1">
        <v>294</v>
      </c>
      <c r="E297" s="1">
        <f t="shared" si="95"/>
        <v>5.1312680008633285</v>
      </c>
      <c r="F297" s="1">
        <v>0.3</v>
      </c>
      <c r="G297" s="1">
        <v>0</v>
      </c>
      <c r="H297" s="1">
        <f t="shared" si="85"/>
        <v>0.84896573257463426</v>
      </c>
      <c r="I297" s="1">
        <f t="shared" si="86"/>
        <v>-8.1347328615159959</v>
      </c>
      <c r="J297" s="1">
        <f t="shared" si="87"/>
        <v>23.126593616064511</v>
      </c>
      <c r="K297" s="1">
        <f t="shared" si="96"/>
        <v>-0.35174799179526967</v>
      </c>
      <c r="L297" s="1">
        <f t="shared" si="97"/>
        <v>-0.10552439753858089</v>
      </c>
      <c r="M297" s="1">
        <f t="shared" si="98"/>
        <v>-18.27090915285202</v>
      </c>
      <c r="N297" s="1">
        <f t="shared" si="88"/>
        <v>2.7722218611455007</v>
      </c>
      <c r="O297" s="1">
        <f t="shared" si="99"/>
        <v>-0.74787432890111893</v>
      </c>
      <c r="P297" s="1">
        <f t="shared" si="100"/>
        <v>-6.7308689601100702E-2</v>
      </c>
      <c r="Q297" s="1">
        <f t="shared" si="89"/>
        <v>8.1347328615159959</v>
      </c>
      <c r="R297" s="1">
        <f t="shared" si="90"/>
        <v>-468.66545355436767</v>
      </c>
      <c r="S297" s="1">
        <f t="shared" si="105"/>
        <v>31.261326477580511</v>
      </c>
      <c r="T297" s="1">
        <f t="shared" si="91"/>
        <v>636.250718961649</v>
      </c>
      <c r="U297" s="1">
        <f t="shared" si="92"/>
        <v>23.126593616064515</v>
      </c>
      <c r="V297" s="1">
        <f t="shared" si="101"/>
        <v>27.511648690003689</v>
      </c>
      <c r="W297" s="1">
        <f t="shared" si="102"/>
        <v>8.253494607001107</v>
      </c>
      <c r="X297" s="1">
        <f t="shared" si="93"/>
        <v>394.52756729129965</v>
      </c>
      <c r="Y297" s="1">
        <f t="shared" si="94"/>
        <v>9.2407395371516685</v>
      </c>
      <c r="Z297" s="1">
        <f t="shared" si="103"/>
        <v>6.0665911218286279</v>
      </c>
      <c r="AA297" s="1">
        <f t="shared" si="104"/>
        <v>0.54599320096457649</v>
      </c>
      <c r="AB297" s="1"/>
      <c r="AC297" s="1"/>
    </row>
    <row r="298" spans="1:29" x14ac:dyDescent="0.3">
      <c r="A298" s="1">
        <v>20</v>
      </c>
      <c r="B298" s="1">
        <v>35</v>
      </c>
      <c r="C298" s="1">
        <v>8</v>
      </c>
      <c r="D298" s="1">
        <v>295</v>
      </c>
      <c r="E298" s="1">
        <f t="shared" si="95"/>
        <v>5.1487212933832724</v>
      </c>
      <c r="F298" s="1">
        <v>0.3</v>
      </c>
      <c r="G298" s="1">
        <v>0</v>
      </c>
      <c r="H298" s="1">
        <f t="shared" si="85"/>
        <v>0.84272861178667768</v>
      </c>
      <c r="I298" s="1">
        <f t="shared" si="86"/>
        <v>-8.4523652348139926</v>
      </c>
      <c r="J298" s="1">
        <f t="shared" si="87"/>
        <v>23.289997557126629</v>
      </c>
      <c r="K298" s="1">
        <f t="shared" si="96"/>
        <v>-0.36291825338674666</v>
      </c>
      <c r="L298" s="1">
        <f t="shared" si="97"/>
        <v>-0.108875476016024</v>
      </c>
      <c r="M298" s="1">
        <f t="shared" si="98"/>
        <v>-18.126155740732997</v>
      </c>
      <c r="N298" s="1">
        <f t="shared" si="88"/>
        <v>2.8444976427410831</v>
      </c>
      <c r="O298" s="1">
        <f t="shared" si="99"/>
        <v>-0.73395609349199142</v>
      </c>
      <c r="P298" s="1">
        <f t="shared" si="100"/>
        <v>-6.6056048414279228E-2</v>
      </c>
      <c r="Q298" s="1">
        <f t="shared" si="89"/>
        <v>8.4523652348139926</v>
      </c>
      <c r="R298" s="1">
        <f t="shared" si="90"/>
        <v>-470.98150814827204</v>
      </c>
      <c r="S298" s="1">
        <f t="shared" si="105"/>
        <v>31.742362791940618</v>
      </c>
      <c r="T298" s="1">
        <f t="shared" si="91"/>
        <v>642.98593342407582</v>
      </c>
      <c r="U298" s="1">
        <f t="shared" si="92"/>
        <v>23.289997557126625</v>
      </c>
      <c r="V298" s="1">
        <f t="shared" si="101"/>
        <v>27.607814549869939</v>
      </c>
      <c r="W298" s="1">
        <f t="shared" si="102"/>
        <v>8.2823443649609807</v>
      </c>
      <c r="X298" s="1">
        <f t="shared" si="93"/>
        <v>377.13474838462901</v>
      </c>
      <c r="Y298" s="1">
        <f t="shared" si="94"/>
        <v>9.4816588091369418</v>
      </c>
      <c r="Z298" s="1">
        <f t="shared" si="103"/>
        <v>4.9534943090422932</v>
      </c>
      <c r="AA298" s="1">
        <f t="shared" si="104"/>
        <v>0.44581448781380639</v>
      </c>
      <c r="AB298" s="1"/>
      <c r="AC298" s="1"/>
    </row>
    <row r="299" spans="1:29" x14ac:dyDescent="0.3">
      <c r="A299" s="1">
        <v>20</v>
      </c>
      <c r="B299" s="1">
        <v>35</v>
      </c>
      <c r="C299" s="1">
        <v>8</v>
      </c>
      <c r="D299" s="1">
        <v>296</v>
      </c>
      <c r="E299" s="1">
        <f t="shared" si="95"/>
        <v>5.1661745859032155</v>
      </c>
      <c r="F299" s="1">
        <v>0.3</v>
      </c>
      <c r="G299" s="1">
        <v>0</v>
      </c>
      <c r="H299" s="1">
        <f t="shared" si="85"/>
        <v>0.83629941866736202</v>
      </c>
      <c r="I299" s="1">
        <f t="shared" si="86"/>
        <v>-8.7674229357815481</v>
      </c>
      <c r="J299" s="1">
        <f t="shared" si="87"/>
        <v>23.457485161865385</v>
      </c>
      <c r="K299" s="1">
        <f t="shared" si="96"/>
        <v>-0.3737580083833823</v>
      </c>
      <c r="L299" s="1">
        <f t="shared" si="97"/>
        <v>-0.11212740251501468</v>
      </c>
      <c r="M299" s="1">
        <f t="shared" si="98"/>
        <v>-17.97588092598334</v>
      </c>
      <c r="N299" s="1">
        <f t="shared" si="88"/>
        <v>2.9126080562698267</v>
      </c>
      <c r="O299" s="1">
        <f t="shared" si="99"/>
        <v>-0.71990966734677997</v>
      </c>
      <c r="P299" s="1">
        <f t="shared" si="100"/>
        <v>-6.4791870061210191E-2</v>
      </c>
      <c r="Q299" s="1">
        <f t="shared" si="89"/>
        <v>8.7674229357815481</v>
      </c>
      <c r="R299" s="1">
        <f t="shared" si="90"/>
        <v>-473.38590518426656</v>
      </c>
      <c r="S299" s="1">
        <f t="shared" si="105"/>
        <v>32.224908097646939</v>
      </c>
      <c r="T299" s="1">
        <f t="shared" si="91"/>
        <v>649.41049430031001</v>
      </c>
      <c r="U299" s="1">
        <f t="shared" si="92"/>
        <v>23.457485161865392</v>
      </c>
      <c r="V299" s="1">
        <f t="shared" si="101"/>
        <v>27.684574446882753</v>
      </c>
      <c r="W299" s="1">
        <f t="shared" si="102"/>
        <v>8.3053723340648258</v>
      </c>
      <c r="X299" s="1">
        <f t="shared" si="93"/>
        <v>358.93226279278974</v>
      </c>
      <c r="Y299" s="1">
        <f t="shared" si="94"/>
        <v>9.7086935208994127</v>
      </c>
      <c r="Z299" s="1">
        <f t="shared" si="103"/>
        <v>3.8431747311958078</v>
      </c>
      <c r="AA299" s="1">
        <f t="shared" si="104"/>
        <v>0.34588572580762267</v>
      </c>
      <c r="AB299" s="1"/>
      <c r="AC299" s="1"/>
    </row>
    <row r="300" spans="1:29" x14ac:dyDescent="0.3">
      <c r="A300" s="1">
        <v>20</v>
      </c>
      <c r="B300" s="1">
        <v>35</v>
      </c>
      <c r="C300" s="1">
        <v>8</v>
      </c>
      <c r="D300" s="1">
        <v>297</v>
      </c>
      <c r="E300" s="1">
        <f t="shared" si="95"/>
        <v>5.1836278784231586</v>
      </c>
      <c r="F300" s="1">
        <v>0.3</v>
      </c>
      <c r="G300" s="1">
        <v>0</v>
      </c>
      <c r="H300" s="1">
        <f t="shared" si="85"/>
        <v>0.82968391155802601</v>
      </c>
      <c r="I300" s="1">
        <f t="shared" si="86"/>
        <v>-9.0798099947909332</v>
      </c>
      <c r="J300" s="1">
        <f t="shared" si="87"/>
        <v>23.628814227574512</v>
      </c>
      <c r="K300" s="1">
        <f t="shared" si="96"/>
        <v>-0.38426854210038675</v>
      </c>
      <c r="L300" s="1">
        <f t="shared" si="97"/>
        <v>-0.11528056263011602</v>
      </c>
      <c r="M300" s="1">
        <f t="shared" si="98"/>
        <v>-17.820130483767358</v>
      </c>
      <c r="N300" s="1">
        <f t="shared" si="88"/>
        <v>2.9765591693517108</v>
      </c>
      <c r="O300" s="1">
        <f t="shared" si="99"/>
        <v>-0.70576256051918085</v>
      </c>
      <c r="P300" s="1">
        <f t="shared" si="100"/>
        <v>-6.3518630446726274E-2</v>
      </c>
      <c r="Q300" s="1">
        <f t="shared" si="89"/>
        <v>9.0798099947909332</v>
      </c>
      <c r="R300" s="1">
        <f t="shared" si="90"/>
        <v>-475.87791225972228</v>
      </c>
      <c r="S300" s="1">
        <f t="shared" si="105"/>
        <v>32.708624222365444</v>
      </c>
      <c r="T300" s="1">
        <f t="shared" si="91"/>
        <v>655.51043154539332</v>
      </c>
      <c r="U300" s="1">
        <f t="shared" si="92"/>
        <v>23.628814227574509</v>
      </c>
      <c r="V300" s="1">
        <f t="shared" si="101"/>
        <v>27.741994381606396</v>
      </c>
      <c r="W300" s="1">
        <f t="shared" si="102"/>
        <v>8.3225983144819189</v>
      </c>
      <c r="X300" s="1">
        <f t="shared" si="93"/>
        <v>339.93891050021119</v>
      </c>
      <c r="Y300" s="1">
        <f t="shared" si="94"/>
        <v>9.9218638978390388</v>
      </c>
      <c r="Z300" s="1">
        <f t="shared" si="103"/>
        <v>2.7376159196261662</v>
      </c>
      <c r="AA300" s="1">
        <f t="shared" si="104"/>
        <v>0.24638543276635494</v>
      </c>
      <c r="AB300" s="1"/>
      <c r="AC300" s="1"/>
    </row>
    <row r="301" spans="1:29" x14ac:dyDescent="0.3">
      <c r="A301" s="1">
        <v>20</v>
      </c>
      <c r="B301" s="1">
        <v>35</v>
      </c>
      <c r="C301" s="1">
        <v>8</v>
      </c>
      <c r="D301" s="1">
        <v>298</v>
      </c>
      <c r="E301" s="1">
        <f t="shared" si="95"/>
        <v>5.2010811709431017</v>
      </c>
      <c r="F301" s="1">
        <v>0.3</v>
      </c>
      <c r="G301" s="1">
        <v>0</v>
      </c>
      <c r="H301" s="1">
        <f t="shared" si="85"/>
        <v>0.82288781980075432</v>
      </c>
      <c r="I301" s="1">
        <f t="shared" si="86"/>
        <v>-9.3894312557178079</v>
      </c>
      <c r="J301" s="1">
        <f t="shared" si="87"/>
        <v>23.80374318444462</v>
      </c>
      <c r="K301" s="1">
        <f t="shared" si="96"/>
        <v>-0.39445188023426736</v>
      </c>
      <c r="L301" s="1">
        <f t="shared" si="97"/>
        <v>-0.1183355640702802</v>
      </c>
      <c r="M301" s="1">
        <f t="shared" si="98"/>
        <v>-17.658951857178543</v>
      </c>
      <c r="N301" s="1">
        <f t="shared" si="88"/>
        <v>3.036366541471387</v>
      </c>
      <c r="O301" s="1">
        <f t="shared" si="99"/>
        <v>-0.69154045388003982</v>
      </c>
      <c r="P301" s="1">
        <f t="shared" si="100"/>
        <v>-6.223864084920358E-2</v>
      </c>
      <c r="Q301" s="1">
        <f t="shared" si="89"/>
        <v>9.3894312557178079</v>
      </c>
      <c r="R301" s="1">
        <f t="shared" si="90"/>
        <v>-478.45677028514331</v>
      </c>
      <c r="S301" s="1">
        <f t="shared" si="105"/>
        <v>33.19317444016243</v>
      </c>
      <c r="T301" s="1">
        <f t="shared" si="91"/>
        <v>661.27211947150022</v>
      </c>
      <c r="U301" s="1">
        <f t="shared" si="92"/>
        <v>23.80374318444462</v>
      </c>
      <c r="V301" s="1">
        <f t="shared" si="101"/>
        <v>27.780173662083172</v>
      </c>
      <c r="W301" s="1">
        <f t="shared" si="102"/>
        <v>8.3340520986249516</v>
      </c>
      <c r="X301" s="1">
        <f t="shared" si="93"/>
        <v>320.17533457525974</v>
      </c>
      <c r="Y301" s="1">
        <f t="shared" si="94"/>
        <v>10.121221804904629</v>
      </c>
      <c r="Z301" s="1">
        <f t="shared" si="103"/>
        <v>1.6386513188411522</v>
      </c>
      <c r="AA301" s="1">
        <f t="shared" si="104"/>
        <v>0.14747861869570369</v>
      </c>
      <c r="AB301" s="1"/>
      <c r="AC301" s="1"/>
    </row>
    <row r="302" spans="1:29" x14ac:dyDescent="0.3">
      <c r="A302" s="1">
        <v>20</v>
      </c>
      <c r="B302" s="1">
        <v>35</v>
      </c>
      <c r="C302" s="1">
        <v>8</v>
      </c>
      <c r="D302" s="1">
        <v>299</v>
      </c>
      <c r="E302" s="1">
        <f t="shared" si="95"/>
        <v>5.2185344634630457</v>
      </c>
      <c r="F302" s="1">
        <v>0.3</v>
      </c>
      <c r="G302" s="1">
        <v>0</v>
      </c>
      <c r="H302" s="1">
        <f t="shared" si="85"/>
        <v>0.81591683144411775</v>
      </c>
      <c r="I302" s="1">
        <f t="shared" si="86"/>
        <v>-9.6961924049267463</v>
      </c>
      <c r="J302" s="1">
        <f t="shared" si="87"/>
        <v>23.982031625130357</v>
      </c>
      <c r="K302" s="1">
        <f t="shared" si="96"/>
        <v>-0.40431071714400851</v>
      </c>
      <c r="L302" s="1">
        <f t="shared" si="97"/>
        <v>-0.12129321514320254</v>
      </c>
      <c r="M302" s="1">
        <f t="shared" si="98"/>
        <v>-17.492394142787912</v>
      </c>
      <c r="N302" s="1">
        <f t="shared" si="88"/>
        <v>3.0920544472764901</v>
      </c>
      <c r="O302" s="1">
        <f t="shared" si="99"/>
        <v>-0.67726719927853263</v>
      </c>
      <c r="P302" s="1">
        <f t="shared" si="100"/>
        <v>-6.0954047935067937E-2</v>
      </c>
      <c r="Q302" s="1">
        <f t="shared" si="89"/>
        <v>9.6961924049267463</v>
      </c>
      <c r="R302" s="1">
        <f t="shared" si="90"/>
        <v>-481.12169371539341</v>
      </c>
      <c r="S302" s="1">
        <f t="shared" si="105"/>
        <v>33.678224030057102</v>
      </c>
      <c r="T302" s="1">
        <f t="shared" si="91"/>
        <v>666.682308002284</v>
      </c>
      <c r="U302" s="1">
        <f t="shared" si="92"/>
        <v>23.982031625130354</v>
      </c>
      <c r="V302" s="1">
        <f t="shared" si="101"/>
        <v>27.799242300376221</v>
      </c>
      <c r="W302" s="1">
        <f t="shared" si="102"/>
        <v>8.3397726901128664</v>
      </c>
      <c r="X302" s="1">
        <f t="shared" si="93"/>
        <v>299.66391627968517</v>
      </c>
      <c r="Y302" s="1">
        <f t="shared" si="94"/>
        <v>10.306848157588309</v>
      </c>
      <c r="Z302" s="1">
        <f t="shared" si="103"/>
        <v>0.54796637745781995</v>
      </c>
      <c r="AA302" s="1">
        <f t="shared" si="104"/>
        <v>4.9316973971203791E-2</v>
      </c>
      <c r="AB302" s="1"/>
      <c r="AC302" s="1"/>
    </row>
    <row r="303" spans="1:29" x14ac:dyDescent="0.3">
      <c r="A303" s="1">
        <v>20</v>
      </c>
      <c r="B303" s="1">
        <v>35</v>
      </c>
      <c r="C303" s="1">
        <v>8</v>
      </c>
      <c r="D303" s="1">
        <v>300</v>
      </c>
      <c r="E303" s="1">
        <f t="shared" si="95"/>
        <v>5.2359877559829888</v>
      </c>
      <c r="F303" s="1">
        <v>0.3</v>
      </c>
      <c r="G303" s="1">
        <v>0</v>
      </c>
      <c r="H303" s="1">
        <f t="shared" si="85"/>
        <v>0.80877658218688431</v>
      </c>
      <c r="I303" s="1">
        <f t="shared" si="86"/>
        <v>-10.000000000000002</v>
      </c>
      <c r="J303" s="1">
        <f t="shared" si="87"/>
        <v>24.163440789527051</v>
      </c>
      <c r="K303" s="1">
        <f t="shared" si="96"/>
        <v>-0.41384834581729829</v>
      </c>
      <c r="L303" s="1">
        <f t="shared" si="97"/>
        <v>-0.12415450374518948</v>
      </c>
      <c r="M303" s="1">
        <f t="shared" si="98"/>
        <v>-17.320508075688771</v>
      </c>
      <c r="N303" s="1">
        <f t="shared" si="88"/>
        <v>3.1436551147132024</v>
      </c>
      <c r="O303" s="1">
        <f t="shared" si="99"/>
        <v>-0.66296483792108862</v>
      </c>
      <c r="P303" s="1">
        <f t="shared" si="100"/>
        <v>-5.9666835412897974E-2</v>
      </c>
      <c r="Q303" s="1">
        <f t="shared" si="89"/>
        <v>10.000000000000002</v>
      </c>
      <c r="R303" s="1">
        <f t="shared" si="90"/>
        <v>-483.87187078897966</v>
      </c>
      <c r="S303" s="1">
        <f t="shared" si="105"/>
        <v>34.163440789527051</v>
      </c>
      <c r="T303" s="1">
        <f t="shared" si="91"/>
        <v>671.72815208831844</v>
      </c>
      <c r="U303" s="1">
        <f t="shared" si="92"/>
        <v>24.163440789527051</v>
      </c>
      <c r="V303" s="1">
        <f t="shared" si="101"/>
        <v>27.799358458066109</v>
      </c>
      <c r="W303" s="1">
        <f t="shared" si="102"/>
        <v>8.3398075374198317</v>
      </c>
      <c r="X303" s="1">
        <f t="shared" si="93"/>
        <v>278.42866938214058</v>
      </c>
      <c r="Y303" s="1">
        <f t="shared" si="94"/>
        <v>10.478850382377338</v>
      </c>
      <c r="Z303" s="1">
        <f t="shared" si="103"/>
        <v>-0.53289797335448752</v>
      </c>
      <c r="AA303" s="1">
        <f t="shared" si="104"/>
        <v>-4.7960817601903877E-2</v>
      </c>
      <c r="AB303" s="1"/>
      <c r="AC303" s="1"/>
    </row>
    <row r="304" spans="1:29" x14ac:dyDescent="0.3">
      <c r="A304" s="1">
        <v>20</v>
      </c>
      <c r="B304" s="1">
        <v>35</v>
      </c>
      <c r="C304" s="1">
        <v>8</v>
      </c>
      <c r="D304" s="1">
        <v>301</v>
      </c>
      <c r="E304" s="1">
        <f t="shared" si="95"/>
        <v>5.2534410485029319</v>
      </c>
      <c r="F304" s="1">
        <v>0.3</v>
      </c>
      <c r="G304" s="1">
        <v>0</v>
      </c>
      <c r="H304" s="1">
        <f t="shared" si="85"/>
        <v>0.80147264552498088</v>
      </c>
      <c r="I304" s="1">
        <f t="shared" si="86"/>
        <v>-10.300761498201084</v>
      </c>
      <c r="J304" s="1">
        <f t="shared" si="87"/>
        <v>24.347734005819632</v>
      </c>
      <c r="K304" s="1">
        <f t="shared" si="96"/>
        <v>-0.42306859010941139</v>
      </c>
      <c r="L304" s="1">
        <f t="shared" si="97"/>
        <v>-0.12692057703282342</v>
      </c>
      <c r="M304" s="1">
        <f t="shared" si="98"/>
        <v>-17.143346014042248</v>
      </c>
      <c r="N304" s="1">
        <f t="shared" si="88"/>
        <v>3.1912079846381829</v>
      </c>
      <c r="O304" s="1">
        <f t="shared" si="99"/>
        <v>-0.64865363435712542</v>
      </c>
      <c r="P304" s="1">
        <f t="shared" si="100"/>
        <v>-5.8378827092141289E-2</v>
      </c>
      <c r="Q304" s="1">
        <f t="shared" si="89"/>
        <v>10.300761498201084</v>
      </c>
      <c r="R304" s="1">
        <f t="shared" si="90"/>
        <v>-486.70646377532404</v>
      </c>
      <c r="S304" s="1">
        <f t="shared" si="105"/>
        <v>34.648495504020715</v>
      </c>
      <c r="T304" s="1">
        <f t="shared" si="91"/>
        <v>676.39723927702289</v>
      </c>
      <c r="U304" s="1">
        <f t="shared" si="92"/>
        <v>24.347734005819632</v>
      </c>
      <c r="V304" s="1">
        <f t="shared" si="101"/>
        <v>27.780705962836187</v>
      </c>
      <c r="W304" s="1">
        <f t="shared" si="102"/>
        <v>8.3342117888508565</v>
      </c>
      <c r="X304" s="1">
        <f t="shared" si="93"/>
        <v>256.49513448919549</v>
      </c>
      <c r="Y304" s="1">
        <f t="shared" si="94"/>
        <v>10.637359948793939</v>
      </c>
      <c r="Z304" s="1">
        <f t="shared" si="103"/>
        <v>-1.6025406906356436</v>
      </c>
      <c r="AA304" s="1">
        <f t="shared" si="104"/>
        <v>-0.14422866215720792</v>
      </c>
      <c r="AB304" s="1"/>
      <c r="AC304" s="1"/>
    </row>
    <row r="305" spans="1:29" x14ac:dyDescent="0.3">
      <c r="A305" s="1">
        <v>20</v>
      </c>
      <c r="B305" s="1">
        <v>35</v>
      </c>
      <c r="C305" s="1">
        <v>8</v>
      </c>
      <c r="D305" s="1">
        <v>302</v>
      </c>
      <c r="E305" s="1">
        <f t="shared" si="95"/>
        <v>5.270894341022875</v>
      </c>
      <c r="F305" s="1">
        <v>0.3</v>
      </c>
      <c r="G305" s="1">
        <v>0</v>
      </c>
      <c r="H305" s="1">
        <f t="shared" si="85"/>
        <v>0.79401052405774508</v>
      </c>
      <c r="I305" s="1">
        <f t="shared" si="86"/>
        <v>-10.598385284664094</v>
      </c>
      <c r="J305" s="1">
        <f t="shared" si="87"/>
        <v>24.534677089216562</v>
      </c>
      <c r="K305" s="1">
        <f t="shared" si="96"/>
        <v>-0.43197573973053338</v>
      </c>
      <c r="L305" s="1">
        <f t="shared" si="97"/>
        <v>-0.12959272191916002</v>
      </c>
      <c r="M305" s="1">
        <f t="shared" si="98"/>
        <v>-16.960961923128522</v>
      </c>
      <c r="N305" s="1">
        <f t="shared" si="88"/>
        <v>3.2347589973387363</v>
      </c>
      <c r="O305" s="1">
        <f t="shared" si="99"/>
        <v>-0.63435212355998849</v>
      </c>
      <c r="P305" s="1">
        <f t="shared" si="100"/>
        <v>-5.7091691120398962E-2</v>
      </c>
      <c r="Q305" s="1">
        <f t="shared" si="89"/>
        <v>10.598385284664094</v>
      </c>
      <c r="R305" s="1">
        <f t="shared" si="90"/>
        <v>-489.62460922994364</v>
      </c>
      <c r="S305" s="1">
        <f t="shared" si="105"/>
        <v>35.133062373880655</v>
      </c>
      <c r="T305" s="1">
        <f t="shared" si="91"/>
        <v>680.67761544360201</v>
      </c>
      <c r="U305" s="1">
        <f t="shared" si="92"/>
        <v>24.534677089216562</v>
      </c>
      <c r="V305" s="1">
        <f t="shared" si="101"/>
        <v>27.743491914257646</v>
      </c>
      <c r="W305" s="1">
        <f t="shared" si="102"/>
        <v>8.3230475742772931</v>
      </c>
      <c r="X305" s="1">
        <f t="shared" si="93"/>
        <v>233.89027408885374</v>
      </c>
      <c r="Y305" s="1">
        <f t="shared" si="94"/>
        <v>10.782529991129124</v>
      </c>
      <c r="Z305" s="1">
        <f t="shared" si="103"/>
        <v>-2.6596950633582361</v>
      </c>
      <c r="AA305" s="1">
        <f t="shared" si="104"/>
        <v>-0.23937255570224125</v>
      </c>
      <c r="AB305" s="1"/>
      <c r="AC305" s="1"/>
    </row>
    <row r="306" spans="1:29" x14ac:dyDescent="0.3">
      <c r="A306" s="1">
        <v>20</v>
      </c>
      <c r="B306" s="1">
        <v>35</v>
      </c>
      <c r="C306" s="1">
        <v>8</v>
      </c>
      <c r="D306" s="1">
        <v>303</v>
      </c>
      <c r="E306" s="1">
        <f t="shared" si="95"/>
        <v>5.2883476335428181</v>
      </c>
      <c r="F306" s="1">
        <v>0.3</v>
      </c>
      <c r="G306" s="1">
        <v>0</v>
      </c>
      <c r="H306" s="1">
        <f t="shared" si="85"/>
        <v>0.78639564190210165</v>
      </c>
      <c r="I306" s="1">
        <f t="shared" si="86"/>
        <v>-10.892780700300532</v>
      </c>
      <c r="J306" s="1">
        <f t="shared" si="87"/>
        <v>24.724038700064842</v>
      </c>
      <c r="K306" s="1">
        <f t="shared" si="96"/>
        <v>-0.44057448835298763</v>
      </c>
      <c r="L306" s="1">
        <f t="shared" si="97"/>
        <v>-0.13217234650589629</v>
      </c>
      <c r="M306" s="1">
        <f t="shared" si="98"/>
        <v>-16.773411358908486</v>
      </c>
      <c r="N306" s="1">
        <f t="shared" si="88"/>
        <v>3.2743599102627594</v>
      </c>
      <c r="O306" s="1">
        <f t="shared" si="99"/>
        <v>-0.62007716873217533</v>
      </c>
      <c r="P306" s="1">
        <f t="shared" si="100"/>
        <v>-5.5806945185895775E-2</v>
      </c>
      <c r="Q306" s="1">
        <f t="shared" si="89"/>
        <v>10.892780700300532</v>
      </c>
      <c r="R306" s="1">
        <f t="shared" si="90"/>
        <v>-492.62541825746422</v>
      </c>
      <c r="S306" s="1">
        <f t="shared" si="105"/>
        <v>35.616819400365372</v>
      </c>
      <c r="T306" s="1">
        <f t="shared" si="91"/>
        <v>684.55780870068497</v>
      </c>
      <c r="U306" s="1">
        <f t="shared" si="92"/>
        <v>24.724038700064838</v>
      </c>
      <c r="V306" s="1">
        <f t="shared" si="101"/>
        <v>27.687944393117689</v>
      </c>
      <c r="W306" s="1">
        <f t="shared" si="102"/>
        <v>8.3063833179353068</v>
      </c>
      <c r="X306" s="1">
        <f t="shared" si="93"/>
        <v>210.64236888922517</v>
      </c>
      <c r="Y306" s="1">
        <f t="shared" si="94"/>
        <v>10.914533034209203</v>
      </c>
      <c r="Z306" s="1">
        <f t="shared" si="103"/>
        <v>-3.7032224366549484</v>
      </c>
      <c r="AA306" s="1">
        <f t="shared" si="104"/>
        <v>-0.33329001929894536</v>
      </c>
      <c r="AB306" s="1"/>
      <c r="AC306" s="1"/>
    </row>
    <row r="307" spans="1:29" x14ac:dyDescent="0.3">
      <c r="A307" s="1">
        <v>20</v>
      </c>
      <c r="B307" s="1">
        <v>35</v>
      </c>
      <c r="C307" s="1">
        <v>8</v>
      </c>
      <c r="D307" s="1">
        <v>304</v>
      </c>
      <c r="E307" s="1">
        <f t="shared" si="95"/>
        <v>5.3058009260627621</v>
      </c>
      <c r="F307" s="1">
        <v>0.3</v>
      </c>
      <c r="G307" s="1">
        <v>0</v>
      </c>
      <c r="H307" s="1">
        <f t="shared" si="85"/>
        <v>0.77863333815767444</v>
      </c>
      <c r="I307" s="1">
        <f t="shared" si="86"/>
        <v>-11.18385806941494</v>
      </c>
      <c r="J307" s="1">
        <f t="shared" si="87"/>
        <v>24.915590663261519</v>
      </c>
      <c r="K307" s="1">
        <f t="shared" si="96"/>
        <v>-0.44886987511420862</v>
      </c>
      <c r="L307" s="1">
        <f t="shared" si="97"/>
        <v>-0.13466096253426257</v>
      </c>
      <c r="M307" s="1">
        <f t="shared" si="98"/>
        <v>-16.580751451100831</v>
      </c>
      <c r="N307" s="1">
        <f t="shared" si="88"/>
        <v>3.3100676502207085</v>
      </c>
      <c r="O307" s="1">
        <f t="shared" si="99"/>
        <v>-0.60584402763465162</v>
      </c>
      <c r="P307" s="1">
        <f t="shared" si="100"/>
        <v>-5.4525962487118641E-2</v>
      </c>
      <c r="Q307" s="1">
        <f t="shared" si="89"/>
        <v>11.18385806941494</v>
      </c>
      <c r="R307" s="1">
        <f t="shared" si="90"/>
        <v>-495.70797678238671</v>
      </c>
      <c r="S307" s="1">
        <f t="shared" si="105"/>
        <v>36.099448732676457</v>
      </c>
      <c r="T307" s="1">
        <f t="shared" si="91"/>
        <v>688.02685151358469</v>
      </c>
      <c r="U307" s="1">
        <f t="shared" si="92"/>
        <v>24.915590663261519</v>
      </c>
      <c r="V307" s="1">
        <f t="shared" si="101"/>
        <v>27.614310285169861</v>
      </c>
      <c r="W307" s="1">
        <f t="shared" si="102"/>
        <v>8.2842930855509582</v>
      </c>
      <c r="X307" s="1">
        <f t="shared" si="93"/>
        <v>186.78091593041103</v>
      </c>
      <c r="Y307" s="1">
        <f t="shared" si="94"/>
        <v>11.03355883406903</v>
      </c>
      <c r="Z307" s="1">
        <f t="shared" si="103"/>
        <v>-4.732105405676716</v>
      </c>
      <c r="AA307" s="1">
        <f t="shared" si="104"/>
        <v>-0.42588948651090441</v>
      </c>
      <c r="AB307" s="1"/>
      <c r="AC307" s="1"/>
    </row>
    <row r="308" spans="1:29" x14ac:dyDescent="0.3">
      <c r="A308" s="1">
        <v>20</v>
      </c>
      <c r="B308" s="1">
        <v>35</v>
      </c>
      <c r="C308" s="1">
        <v>8</v>
      </c>
      <c r="D308" s="1">
        <v>305</v>
      </c>
      <c r="E308" s="1">
        <f t="shared" si="95"/>
        <v>5.3232542185827052</v>
      </c>
      <c r="F308" s="1">
        <v>0.3</v>
      </c>
      <c r="G308" s="1">
        <v>0</v>
      </c>
      <c r="H308" s="1">
        <f t="shared" si="85"/>
        <v>0.77072886136179408</v>
      </c>
      <c r="I308" s="1">
        <f t="shared" si="86"/>
        <v>-11.471528727020921</v>
      </c>
      <c r="J308" s="1">
        <f t="shared" si="87"/>
        <v>25.109108251038879</v>
      </c>
      <c r="K308" s="1">
        <f t="shared" si="96"/>
        <v>-0.45686722970523219</v>
      </c>
      <c r="L308" s="1">
        <f t="shared" si="97"/>
        <v>-0.13706016891156966</v>
      </c>
      <c r="M308" s="1">
        <f t="shared" si="98"/>
        <v>-16.383040885779835</v>
      </c>
      <c r="N308" s="1">
        <f t="shared" si="88"/>
        <v>3.3419437023826939</v>
      </c>
      <c r="O308" s="1">
        <f t="shared" si="99"/>
        <v>-0.59166642543057002</v>
      </c>
      <c r="P308" s="1">
        <f t="shared" si="100"/>
        <v>-5.3249978288751297E-2</v>
      </c>
      <c r="Q308" s="1">
        <f t="shared" si="89"/>
        <v>11.471528727020921</v>
      </c>
      <c r="R308" s="1">
        <f t="shared" si="90"/>
        <v>-498.87134582752265</v>
      </c>
      <c r="S308" s="1">
        <f t="shared" si="105"/>
        <v>36.5806369780598</v>
      </c>
      <c r="T308" s="1">
        <f t="shared" si="91"/>
        <v>691.07430105559069</v>
      </c>
      <c r="U308" s="1">
        <f t="shared" si="92"/>
        <v>25.109108251038879</v>
      </c>
      <c r="V308" s="1">
        <f t="shared" si="101"/>
        <v>27.522853227055474</v>
      </c>
      <c r="W308" s="1">
        <f t="shared" si="102"/>
        <v>8.2568559681166427</v>
      </c>
      <c r="X308" s="1">
        <f t="shared" si="93"/>
        <v>162.33652885186933</v>
      </c>
      <c r="Y308" s="1">
        <f t="shared" si="94"/>
        <v>11.13981234127564</v>
      </c>
      <c r="Z308" s="1">
        <f t="shared" si="103"/>
        <v>-5.7454406485356762</v>
      </c>
      <c r="AA308" s="1">
        <f t="shared" si="104"/>
        <v>-0.51708965836821086</v>
      </c>
      <c r="AB308" s="1"/>
      <c r="AC308" s="1"/>
    </row>
    <row r="309" spans="1:29" x14ac:dyDescent="0.3">
      <c r="A309" s="1">
        <v>20</v>
      </c>
      <c r="B309" s="1">
        <v>35</v>
      </c>
      <c r="C309" s="1">
        <v>8</v>
      </c>
      <c r="D309" s="1">
        <v>306</v>
      </c>
      <c r="E309" s="1">
        <f t="shared" si="95"/>
        <v>5.3407075111026483</v>
      </c>
      <c r="F309" s="1">
        <v>0.3</v>
      </c>
      <c r="G309" s="1">
        <v>0</v>
      </c>
      <c r="H309" s="1">
        <f t="shared" si="85"/>
        <v>0.76268736487072097</v>
      </c>
      <c r="I309" s="1">
        <f t="shared" si="86"/>
        <v>-11.755705045849458</v>
      </c>
      <c r="J309" s="1">
        <f t="shared" si="87"/>
        <v>25.304370431311405</v>
      </c>
      <c r="K309" s="1">
        <f t="shared" si="96"/>
        <v>-0.46457212115829022</v>
      </c>
      <c r="L309" s="1">
        <f t="shared" si="97"/>
        <v>-0.13937163634748706</v>
      </c>
      <c r="M309" s="1">
        <f t="shared" si="98"/>
        <v>-16.180339887498953</v>
      </c>
      <c r="N309" s="1">
        <f t="shared" si="88"/>
        <v>3.3700535375591403</v>
      </c>
      <c r="O309" s="1">
        <f t="shared" si="99"/>
        <v>-0.57755663223511755</v>
      </c>
      <c r="P309" s="1">
        <f t="shared" si="100"/>
        <v>-5.198009690116058E-2</v>
      </c>
      <c r="Q309" s="1">
        <f t="shared" si="89"/>
        <v>11.755705045849458</v>
      </c>
      <c r="R309" s="1">
        <f t="shared" si="90"/>
        <v>-502.11456180001676</v>
      </c>
      <c r="S309" s="1">
        <f t="shared" si="105"/>
        <v>37.060075477160865</v>
      </c>
      <c r="T309" s="1">
        <f t="shared" si="91"/>
        <v>693.69025784362339</v>
      </c>
      <c r="U309" s="1">
        <f t="shared" si="92"/>
        <v>25.304370431311405</v>
      </c>
      <c r="V309" s="1">
        <f t="shared" si="101"/>
        <v>27.413851679362754</v>
      </c>
      <c r="W309" s="1">
        <f t="shared" si="102"/>
        <v>8.2241555038088254</v>
      </c>
      <c r="X309" s="1">
        <f t="shared" si="93"/>
        <v>137.34084061114311</v>
      </c>
      <c r="Y309" s="1">
        <f t="shared" si="94"/>
        <v>11.233511791863801</v>
      </c>
      <c r="Z309" s="1">
        <f t="shared" si="103"/>
        <v>-6.7424315476455678</v>
      </c>
      <c r="AA309" s="1">
        <f t="shared" si="104"/>
        <v>-0.6068188392881011</v>
      </c>
      <c r="AB309" s="1"/>
      <c r="AC309" s="1"/>
    </row>
    <row r="310" spans="1:29" x14ac:dyDescent="0.3">
      <c r="A310" s="1">
        <v>20</v>
      </c>
      <c r="B310" s="1">
        <v>35</v>
      </c>
      <c r="C310" s="1">
        <v>8</v>
      </c>
      <c r="D310" s="1">
        <v>307</v>
      </c>
      <c r="E310" s="1">
        <f t="shared" si="95"/>
        <v>5.3581608036225914</v>
      </c>
      <c r="F310" s="1">
        <v>0.3</v>
      </c>
      <c r="G310" s="1">
        <v>0</v>
      </c>
      <c r="H310" s="1">
        <f t="shared" si="85"/>
        <v>0.75451390310203137</v>
      </c>
      <c r="I310" s="1">
        <f t="shared" si="86"/>
        <v>-12.036300463040959</v>
      </c>
      <c r="J310" s="1">
        <f t="shared" si="87"/>
        <v>25.501160083836698</v>
      </c>
      <c r="K310" s="1">
        <f t="shared" si="96"/>
        <v>-0.47199031038081601</v>
      </c>
      <c r="L310" s="1">
        <f t="shared" si="97"/>
        <v>-0.14159709311424479</v>
      </c>
      <c r="M310" s="1">
        <f t="shared" si="98"/>
        <v>-15.972710200945862</v>
      </c>
      <c r="N310" s="1">
        <f t="shared" si="88"/>
        <v>3.3944660785241374</v>
      </c>
      <c r="O310" s="1">
        <f t="shared" si="99"/>
        <v>-0.56352554376828279</v>
      </c>
      <c r="P310" s="1">
        <f t="shared" si="100"/>
        <v>-5.071729893914545E-2</v>
      </c>
      <c r="Q310" s="1">
        <f t="shared" si="89"/>
        <v>12.036300463040959</v>
      </c>
      <c r="R310" s="1">
        <f t="shared" si="90"/>
        <v>-505.43663678486621</v>
      </c>
      <c r="S310" s="1">
        <f t="shared" si="105"/>
        <v>37.537460546877661</v>
      </c>
      <c r="T310" s="1">
        <f t="shared" si="91"/>
        <v>695.86538269904327</v>
      </c>
      <c r="U310" s="1">
        <f t="shared" si="92"/>
        <v>25.501160083836702</v>
      </c>
      <c r="V310" s="1">
        <f t="shared" si="101"/>
        <v>27.28759712935965</v>
      </c>
      <c r="W310" s="1">
        <f t="shared" si="102"/>
        <v>8.1862791388078939</v>
      </c>
      <c r="X310" s="1">
        <f t="shared" si="93"/>
        <v>111.82640887322549</v>
      </c>
      <c r="Y310" s="1">
        <f t="shared" si="94"/>
        <v>11.314886928413788</v>
      </c>
      <c r="Z310" s="1">
        <f t="shared" si="103"/>
        <v>-7.7223807288048354</v>
      </c>
      <c r="AA310" s="1">
        <f t="shared" si="104"/>
        <v>-0.69501426559243518</v>
      </c>
      <c r="AB310" s="1"/>
      <c r="AC310" s="1"/>
    </row>
    <row r="311" spans="1:29" x14ac:dyDescent="0.3">
      <c r="A311" s="1">
        <v>20</v>
      </c>
      <c r="B311" s="1">
        <v>35</v>
      </c>
      <c r="C311" s="1">
        <v>8</v>
      </c>
      <c r="D311" s="1">
        <v>308</v>
      </c>
      <c r="E311" s="1">
        <f t="shared" si="95"/>
        <v>5.3756140961425354</v>
      </c>
      <c r="F311" s="1">
        <v>0.3</v>
      </c>
      <c r="G311" s="1">
        <v>0</v>
      </c>
      <c r="H311" s="1">
        <f t="shared" si="85"/>
        <v>0.74621342857277417</v>
      </c>
      <c r="I311" s="1">
        <f t="shared" si="86"/>
        <v>-12.313229506513171</v>
      </c>
      <c r="J311" s="1">
        <f t="shared" si="87"/>
        <v>25.699264186468756</v>
      </c>
      <c r="K311" s="1">
        <f t="shared" si="96"/>
        <v>-0.47912770642656627</v>
      </c>
      <c r="L311" s="1">
        <f t="shared" si="97"/>
        <v>-0.14373831192796988</v>
      </c>
      <c r="M311" s="1">
        <f t="shared" si="98"/>
        <v>-15.760215072134436</v>
      </c>
      <c r="N311" s="1">
        <f t="shared" si="88"/>
        <v>3.4152532055141109</v>
      </c>
      <c r="O311" s="1">
        <f t="shared" si="99"/>
        <v>-0.549582763709905</v>
      </c>
      <c r="P311" s="1">
        <f t="shared" si="100"/>
        <v>-4.9462448733891447E-2</v>
      </c>
      <c r="Q311" s="1">
        <f t="shared" si="89"/>
        <v>12.313229506513171</v>
      </c>
      <c r="R311" s="1">
        <f t="shared" si="90"/>
        <v>-508.83655884584903</v>
      </c>
      <c r="S311" s="1">
        <f t="shared" si="105"/>
        <v>38.012493692981927</v>
      </c>
      <c r="T311" s="1">
        <f t="shared" si="91"/>
        <v>697.59091208165432</v>
      </c>
      <c r="U311" s="1">
        <f t="shared" si="92"/>
        <v>25.699264186468756</v>
      </c>
      <c r="V311" s="1">
        <f t="shared" si="101"/>
        <v>27.144392423848139</v>
      </c>
      <c r="W311" s="1">
        <f t="shared" si="102"/>
        <v>8.1433177271544412</v>
      </c>
      <c r="X311" s="1">
        <f t="shared" si="93"/>
        <v>85.826624222767904</v>
      </c>
      <c r="Y311" s="1">
        <f t="shared" si="94"/>
        <v>11.384177351713703</v>
      </c>
      <c r="Z311" s="1">
        <f t="shared" si="103"/>
        <v>-8.684682628086593</v>
      </c>
      <c r="AA311" s="1">
        <f t="shared" si="104"/>
        <v>-0.78162143652779337</v>
      </c>
      <c r="AB311" s="1"/>
      <c r="AC311" s="1"/>
    </row>
    <row r="312" spans="1:29" x14ac:dyDescent="0.3">
      <c r="A312" s="1">
        <v>20</v>
      </c>
      <c r="B312" s="1">
        <v>35</v>
      </c>
      <c r="C312" s="1">
        <v>8</v>
      </c>
      <c r="D312" s="1">
        <v>309</v>
      </c>
      <c r="E312" s="1">
        <f t="shared" si="95"/>
        <v>5.3930673886624785</v>
      </c>
      <c r="F312" s="1">
        <v>0.3</v>
      </c>
      <c r="G312" s="1">
        <v>0</v>
      </c>
      <c r="H312" s="1">
        <f t="shared" si="85"/>
        <v>0.737790789668613</v>
      </c>
      <c r="I312" s="1">
        <f t="shared" si="86"/>
        <v>-12.586407820996751</v>
      </c>
      <c r="J312" s="1">
        <f t="shared" si="87"/>
        <v>25.898473973773388</v>
      </c>
      <c r="K312" s="1">
        <f t="shared" si="96"/>
        <v>-0.48599032644713469</v>
      </c>
      <c r="L312" s="1">
        <f t="shared" si="97"/>
        <v>-0.14579709793414039</v>
      </c>
      <c r="M312" s="1">
        <f t="shared" si="98"/>
        <v>-15.542919229139416</v>
      </c>
      <c r="N312" s="1">
        <f t="shared" si="88"/>
        <v>3.4324893005063961</v>
      </c>
      <c r="O312" s="1">
        <f t="shared" si="99"/>
        <v>-0.53573668655190165</v>
      </c>
      <c r="P312" s="1">
        <f t="shared" si="100"/>
        <v>-4.8216301789671144E-2</v>
      </c>
      <c r="Q312" s="1">
        <f t="shared" si="89"/>
        <v>12.586407820996751</v>
      </c>
      <c r="R312" s="1">
        <f t="shared" si="90"/>
        <v>-512.31329233376937</v>
      </c>
      <c r="S312" s="1">
        <f t="shared" si="105"/>
        <v>38.484881794770139</v>
      </c>
      <c r="T312" s="1">
        <f t="shared" si="91"/>
        <v>698.85867184706422</v>
      </c>
      <c r="U312" s="1">
        <f t="shared" si="92"/>
        <v>25.898473973773388</v>
      </c>
      <c r="V312" s="1">
        <f t="shared" si="101"/>
        <v>26.984550230827406</v>
      </c>
      <c r="W312" s="1">
        <f t="shared" si="102"/>
        <v>8.0953650692482206</v>
      </c>
      <c r="X312" s="1">
        <f t="shared" si="93"/>
        <v>59.375621293690841</v>
      </c>
      <c r="Y312" s="1">
        <f t="shared" si="94"/>
        <v>11.441631001687989</v>
      </c>
      <c r="Z312" s="1">
        <f t="shared" si="103"/>
        <v>-9.6288161783772299</v>
      </c>
      <c r="AA312" s="1">
        <f t="shared" si="104"/>
        <v>-0.86659345605395066</v>
      </c>
      <c r="AB312" s="1"/>
      <c r="AC312" s="1"/>
    </row>
    <row r="313" spans="1:29" x14ac:dyDescent="0.3">
      <c r="A313" s="1">
        <v>20</v>
      </c>
      <c r="B313" s="1">
        <v>35</v>
      </c>
      <c r="C313" s="1">
        <v>8</v>
      </c>
      <c r="D313" s="1">
        <v>310</v>
      </c>
      <c r="E313" s="1">
        <f t="shared" si="95"/>
        <v>5.4105206811824216</v>
      </c>
      <c r="F313" s="1">
        <v>0.3</v>
      </c>
      <c r="G313" s="1">
        <v>0</v>
      </c>
      <c r="H313" s="1">
        <f t="shared" si="85"/>
        <v>0.72925072908049515</v>
      </c>
      <c r="I313" s="1">
        <f t="shared" si="86"/>
        <v>-12.855752193730785</v>
      </c>
      <c r="J313" s="1">
        <f t="shared" si="87"/>
        <v>26.098585070239743</v>
      </c>
      <c r="K313" s="1">
        <f t="shared" si="96"/>
        <v>-0.4925842592282989</v>
      </c>
      <c r="L313" s="1">
        <f t="shared" si="97"/>
        <v>-0.14777527776848967</v>
      </c>
      <c r="M313" s="1">
        <f t="shared" si="98"/>
        <v>-15.320888862379562</v>
      </c>
      <c r="N313" s="1">
        <f t="shared" si="88"/>
        <v>3.4462508294462171</v>
      </c>
      <c r="O313" s="1">
        <f t="shared" si="99"/>
        <v>-0.52199457992749876</v>
      </c>
      <c r="P313" s="1">
        <f t="shared" si="100"/>
        <v>-4.697951219347489E-2</v>
      </c>
      <c r="Q313" s="1">
        <f t="shared" si="89"/>
        <v>12.855752193730785</v>
      </c>
      <c r="R313" s="1">
        <f t="shared" si="90"/>
        <v>-515.86577820192701</v>
      </c>
      <c r="S313" s="1">
        <f t="shared" si="105"/>
        <v>38.95433726397053</v>
      </c>
      <c r="T313" s="1">
        <f t="shared" si="91"/>
        <v>699.66108947878956</v>
      </c>
      <c r="U313" s="1">
        <f t="shared" si="92"/>
        <v>26.098585070239743</v>
      </c>
      <c r="V313" s="1">
        <f t="shared" si="101"/>
        <v>26.808391627200287</v>
      </c>
      <c r="W313" s="1">
        <f t="shared" si="102"/>
        <v>8.0425174881600849</v>
      </c>
      <c r="X313" s="1">
        <f t="shared" si="93"/>
        <v>32.508192861900866</v>
      </c>
      <c r="Y313" s="1">
        <f t="shared" si="94"/>
        <v>11.487502764820725</v>
      </c>
      <c r="Z313" s="1">
        <f t="shared" si="103"/>
        <v>-10.554337690515606</v>
      </c>
      <c r="AA313" s="1">
        <f t="shared" si="104"/>
        <v>-0.94989039214640447</v>
      </c>
      <c r="AB313" s="1"/>
      <c r="AC313" s="1"/>
    </row>
    <row r="314" spans="1:29" x14ac:dyDescent="0.3">
      <c r="A314" s="1">
        <v>20</v>
      </c>
      <c r="B314" s="1">
        <v>35</v>
      </c>
      <c r="C314" s="1">
        <v>8</v>
      </c>
      <c r="D314" s="1">
        <v>311</v>
      </c>
      <c r="E314" s="1">
        <f t="shared" si="95"/>
        <v>5.4279739737023647</v>
      </c>
      <c r="F314" s="1">
        <v>0.3</v>
      </c>
      <c r="G314" s="1">
        <v>0</v>
      </c>
      <c r="H314" s="1">
        <f t="shared" si="85"/>
        <v>0.72059788284735282</v>
      </c>
      <c r="I314" s="1">
        <f t="shared" si="86"/>
        <v>-13.12118057981014</v>
      </c>
      <c r="J314" s="1">
        <f t="shared" si="87"/>
        <v>26.299397600262626</v>
      </c>
      <c r="K314" s="1">
        <f t="shared" si="96"/>
        <v>-0.49891563218463647</v>
      </c>
      <c r="L314" s="1">
        <f t="shared" si="97"/>
        <v>-0.14967468965539094</v>
      </c>
      <c r="M314" s="1">
        <f t="shared" si="98"/>
        <v>-15.094191604455444</v>
      </c>
      <c r="N314" s="1">
        <f t="shared" si="88"/>
        <v>3.4566159612390033</v>
      </c>
      <c r="O314" s="1">
        <f t="shared" si="99"/>
        <v>-0.50836266556922483</v>
      </c>
      <c r="P314" s="1">
        <f t="shared" si="100"/>
        <v>-4.5752639901230234E-2</v>
      </c>
      <c r="Q314" s="1">
        <f t="shared" si="89"/>
        <v>13.12118057981014</v>
      </c>
      <c r="R314" s="1">
        <f t="shared" si="90"/>
        <v>-519.49293432871286</v>
      </c>
      <c r="S314" s="1">
        <f t="shared" si="105"/>
        <v>39.420578180072766</v>
      </c>
      <c r="T314" s="1">
        <f t="shared" si="91"/>
        <v>699.99120484691502</v>
      </c>
      <c r="U314" s="1">
        <f t="shared" si="92"/>
        <v>26.299397600262626</v>
      </c>
      <c r="V314" s="1">
        <f t="shared" si="101"/>
        <v>26.61624480858546</v>
      </c>
      <c r="W314" s="1">
        <f t="shared" si="102"/>
        <v>7.9848734425756378</v>
      </c>
      <c r="X314" s="1">
        <f t="shared" si="93"/>
        <v>5.2597069062668567</v>
      </c>
      <c r="Y314" s="1">
        <f t="shared" si="94"/>
        <v>11.522053204130016</v>
      </c>
      <c r="Z314" s="1">
        <f t="shared" si="103"/>
        <v>-11.460873988588782</v>
      </c>
      <c r="AA314" s="1">
        <f t="shared" si="104"/>
        <v>-1.0314786589729903</v>
      </c>
      <c r="AB314" s="1"/>
      <c r="AC314" s="1"/>
    </row>
    <row r="315" spans="1:29" x14ac:dyDescent="0.3">
      <c r="A315" s="1">
        <v>20</v>
      </c>
      <c r="B315" s="1">
        <v>35</v>
      </c>
      <c r="C315" s="1">
        <v>8</v>
      </c>
      <c r="D315" s="1">
        <v>312</v>
      </c>
      <c r="E315" s="1">
        <f t="shared" si="95"/>
        <v>5.4454272662223078</v>
      </c>
      <c r="F315" s="1">
        <v>0.3</v>
      </c>
      <c r="G315" s="1">
        <v>0</v>
      </c>
      <c r="H315" s="1">
        <f t="shared" si="85"/>
        <v>0.71183677994575634</v>
      </c>
      <c r="I315" s="1">
        <f t="shared" si="86"/>
        <v>-13.382612127177156</v>
      </c>
      <c r="J315" s="1">
        <f t="shared" si="87"/>
        <v>26.500716276993401</v>
      </c>
      <c r="K315" s="1">
        <f t="shared" si="96"/>
        <v>-0.50499058166194821</v>
      </c>
      <c r="L315" s="1">
        <f t="shared" si="97"/>
        <v>-0.15149717449858446</v>
      </c>
      <c r="M315" s="1">
        <f t="shared" si="98"/>
        <v>-14.862896509547891</v>
      </c>
      <c r="N315" s="1">
        <f t="shared" si="88"/>
        <v>3.4636642220500544</v>
      </c>
      <c r="O315" s="1">
        <f t="shared" si="99"/>
        <v>-0.49484619820475878</v>
      </c>
      <c r="P315" s="1">
        <f t="shared" si="100"/>
        <v>-4.4536157838428292E-2</v>
      </c>
      <c r="Q315" s="1">
        <f t="shared" si="89"/>
        <v>13.382612127177156</v>
      </c>
      <c r="R315" s="1">
        <f t="shared" si="90"/>
        <v>-523.19365584723369</v>
      </c>
      <c r="S315" s="1">
        <f t="shared" si="105"/>
        <v>39.883328404170555</v>
      </c>
      <c r="T315" s="1">
        <f t="shared" si="91"/>
        <v>699.842679544916</v>
      </c>
      <c r="U315" s="1">
        <f t="shared" si="92"/>
        <v>26.500716276993401</v>
      </c>
      <c r="V315" s="1">
        <f t="shared" si="101"/>
        <v>26.408443916381401</v>
      </c>
      <c r="W315" s="1">
        <f t="shared" si="102"/>
        <v>7.9225331749144203</v>
      </c>
      <c r="X315" s="1">
        <f t="shared" si="93"/>
        <v>-22.333973390082491</v>
      </c>
      <c r="Y315" s="1">
        <f t="shared" si="94"/>
        <v>11.54554740683351</v>
      </c>
      <c r="Z315" s="1">
        <f t="shared" si="103"/>
        <v>-12.348115845134952</v>
      </c>
      <c r="AA315" s="1">
        <f t="shared" si="104"/>
        <v>-1.1113304260621457</v>
      </c>
      <c r="AB315" s="1"/>
      <c r="AC315" s="1"/>
    </row>
    <row r="316" spans="1:29" x14ac:dyDescent="0.3">
      <c r="A316" s="1">
        <v>20</v>
      </c>
      <c r="B316" s="1">
        <v>35</v>
      </c>
      <c r="C316" s="1">
        <v>8</v>
      </c>
      <c r="D316" s="1">
        <v>313</v>
      </c>
      <c r="E316" s="1">
        <f t="shared" si="95"/>
        <v>5.4628805587422518</v>
      </c>
      <c r="F316" s="1">
        <v>0.3</v>
      </c>
      <c r="G316" s="1">
        <v>0</v>
      </c>
      <c r="H316" s="1">
        <f t="shared" si="85"/>
        <v>0.7029718423702338</v>
      </c>
      <c r="I316" s="1">
        <f t="shared" si="86"/>
        <v>-13.639967201249972</v>
      </c>
      <c r="J316" s="1">
        <f t="shared" si="87"/>
        <v>26.702350472065948</v>
      </c>
      <c r="K316" s="1">
        <f t="shared" si="96"/>
        <v>-0.51081522637938226</v>
      </c>
      <c r="L316" s="1">
        <f t="shared" si="97"/>
        <v>-0.15324456791381466</v>
      </c>
      <c r="M316" s="1">
        <f t="shared" si="98"/>
        <v>-14.627074032383407</v>
      </c>
      <c r="N316" s="1">
        <f t="shared" si="88"/>
        <v>3.4674761832464913</v>
      </c>
      <c r="O316" s="1">
        <f t="shared" si="99"/>
        <v>-0.48144954184172173</v>
      </c>
      <c r="P316" s="1">
        <f t="shared" si="100"/>
        <v>-4.3330458765754955E-2</v>
      </c>
      <c r="Q316" s="1">
        <f t="shared" si="89"/>
        <v>13.639967201249972</v>
      </c>
      <c r="R316" s="1">
        <f t="shared" si="90"/>
        <v>-526.96681548186552</v>
      </c>
      <c r="S316" s="1">
        <f t="shared" si="105"/>
        <v>40.342317673315918</v>
      </c>
      <c r="T316" s="1">
        <f t="shared" si="91"/>
        <v>699.20980485552127</v>
      </c>
      <c r="U316" s="1">
        <f t="shared" si="92"/>
        <v>26.702350472065945</v>
      </c>
      <c r="V316" s="1">
        <f t="shared" si="101"/>
        <v>26.185327976538382</v>
      </c>
      <c r="W316" s="1">
        <f t="shared" si="102"/>
        <v>7.8555983929615145</v>
      </c>
      <c r="X316" s="1">
        <f t="shared" si="93"/>
        <v>-50.23656675230157</v>
      </c>
      <c r="Y316" s="1">
        <f t="shared" si="94"/>
        <v>11.558253944154975</v>
      </c>
      <c r="Z316" s="1">
        <f t="shared" si="103"/>
        <v>-13.215811749804168</v>
      </c>
      <c r="AA316" s="1">
        <f t="shared" si="104"/>
        <v>-1.189423057482375</v>
      </c>
      <c r="AB316" s="1"/>
      <c r="AC316" s="1"/>
    </row>
    <row r="317" spans="1:29" x14ac:dyDescent="0.3">
      <c r="A317" s="1">
        <v>20</v>
      </c>
      <c r="B317" s="1">
        <v>35</v>
      </c>
      <c r="C317" s="1">
        <v>8</v>
      </c>
      <c r="D317" s="1">
        <v>314</v>
      </c>
      <c r="E317" s="1">
        <f t="shared" si="95"/>
        <v>5.4803338512621949</v>
      </c>
      <c r="F317" s="1">
        <v>0.3</v>
      </c>
      <c r="G317" s="1">
        <v>0</v>
      </c>
      <c r="H317" s="1">
        <f t="shared" si="85"/>
        <v>0.6940073856510196</v>
      </c>
      <c r="I317" s="1">
        <f t="shared" si="86"/>
        <v>-13.893167409179945</v>
      </c>
      <c r="J317" s="1">
        <f t="shared" si="87"/>
        <v>26.904114268102777</v>
      </c>
      <c r="K317" s="1">
        <f t="shared" si="96"/>
        <v>-0.51639564383100811</v>
      </c>
      <c r="L317" s="1">
        <f t="shared" si="97"/>
        <v>-0.15491869314930243</v>
      </c>
      <c r="M317" s="1">
        <f t="shared" si="98"/>
        <v>-14.386796006773023</v>
      </c>
      <c r="N317" s="1">
        <f t="shared" si="88"/>
        <v>3.4681331811692995</v>
      </c>
      <c r="O317" s="1">
        <f t="shared" si="99"/>
        <v>-0.46817624301889554</v>
      </c>
      <c r="P317" s="1">
        <f t="shared" si="100"/>
        <v>-4.2135861871700597E-2</v>
      </c>
      <c r="Q317" s="1">
        <f t="shared" si="89"/>
        <v>13.893167409179945</v>
      </c>
      <c r="R317" s="1">
        <f t="shared" si="90"/>
        <v>-530.8112638916316</v>
      </c>
      <c r="S317" s="1">
        <f t="shared" si="105"/>
        <v>40.797281677282726</v>
      </c>
      <c r="T317" s="1">
        <f t="shared" si="91"/>
        <v>698.08750839536492</v>
      </c>
      <c r="U317" s="1">
        <f t="shared" si="92"/>
        <v>26.904114268102781</v>
      </c>
      <c r="V317" s="1">
        <f t="shared" si="101"/>
        <v>25.947239944004018</v>
      </c>
      <c r="W317" s="1">
        <f t="shared" si="102"/>
        <v>7.7841719832012046</v>
      </c>
      <c r="X317" s="1">
        <f t="shared" si="93"/>
        <v>-78.411448114595785</v>
      </c>
      <c r="Y317" s="1">
        <f t="shared" si="94"/>
        <v>11.560443937230994</v>
      </c>
      <c r="Z317" s="1">
        <f t="shared" si="103"/>
        <v>-14.063762034408612</v>
      </c>
      <c r="AA317" s="1">
        <f t="shared" si="104"/>
        <v>-1.2657385830967749</v>
      </c>
      <c r="AB317" s="1"/>
      <c r="AC317" s="1"/>
    </row>
    <row r="318" spans="1:29" x14ac:dyDescent="0.3">
      <c r="A318" s="1">
        <v>20</v>
      </c>
      <c r="B318" s="1">
        <v>35</v>
      </c>
      <c r="C318" s="1">
        <v>8</v>
      </c>
      <c r="D318" s="1">
        <v>315</v>
      </c>
      <c r="E318" s="1">
        <f t="shared" si="95"/>
        <v>5.497787143782138</v>
      </c>
      <c r="F318" s="1">
        <v>0.3</v>
      </c>
      <c r="G318" s="1">
        <v>0</v>
      </c>
      <c r="H318" s="1">
        <f t="shared" si="85"/>
        <v>0.68494761975920526</v>
      </c>
      <c r="I318" s="1">
        <f t="shared" si="86"/>
        <v>-14.142135623730947</v>
      </c>
      <c r="J318" s="1">
        <f t="shared" si="87"/>
        <v>27.105826495797995</v>
      </c>
      <c r="K318" s="1">
        <f t="shared" si="96"/>
        <v>-0.52173784945916679</v>
      </c>
      <c r="L318" s="1">
        <f t="shared" si="97"/>
        <v>-0.15652135483775004</v>
      </c>
      <c r="M318" s="1">
        <f t="shared" si="98"/>
        <v>-14.142135623730955</v>
      </c>
      <c r="N318" s="1">
        <f t="shared" si="88"/>
        <v>3.4657170668275783</v>
      </c>
      <c r="O318" s="1">
        <f t="shared" si="99"/>
        <v>-0.4550291007124404</v>
      </c>
      <c r="P318" s="1">
        <f t="shared" si="100"/>
        <v>-4.0952619064119636E-2</v>
      </c>
      <c r="Q318" s="1">
        <f t="shared" si="89"/>
        <v>14.142135623730947</v>
      </c>
      <c r="R318" s="1">
        <f t="shared" si="90"/>
        <v>-534.72583002030478</v>
      </c>
      <c r="S318" s="1">
        <f t="shared" si="105"/>
        <v>41.247962119528943</v>
      </c>
      <c r="T318" s="1">
        <f t="shared" si="91"/>
        <v>696.47135948674281</v>
      </c>
      <c r="U318" s="1">
        <f t="shared" si="92"/>
        <v>27.105826495797995</v>
      </c>
      <c r="V318" s="1">
        <f t="shared" si="101"/>
        <v>25.694525846489547</v>
      </c>
      <c r="W318" s="1">
        <f t="shared" si="102"/>
        <v>7.7083577539468635</v>
      </c>
      <c r="X318" s="1">
        <f t="shared" si="93"/>
        <v>-106.82172019853176</v>
      </c>
      <c r="Y318" s="1">
        <f t="shared" si="94"/>
        <v>11.552390222758593</v>
      </c>
      <c r="Z318" s="1">
        <f t="shared" si="103"/>
        <v>-14.891813368188977</v>
      </c>
      <c r="AA318" s="1">
        <f t="shared" si="104"/>
        <v>-1.3402632031370079</v>
      </c>
      <c r="AB318" s="1"/>
      <c r="AC318" s="1"/>
    </row>
    <row r="319" spans="1:29" x14ac:dyDescent="0.3">
      <c r="A319" s="1">
        <v>20</v>
      </c>
      <c r="B319" s="1">
        <v>35</v>
      </c>
      <c r="C319" s="1">
        <v>8</v>
      </c>
      <c r="D319" s="1">
        <v>316</v>
      </c>
      <c r="E319" s="1">
        <f t="shared" si="95"/>
        <v>5.5152404363020811</v>
      </c>
      <c r="F319" s="1">
        <v>0.3</v>
      </c>
      <c r="G319" s="1">
        <v>0</v>
      </c>
      <c r="H319" s="1">
        <f t="shared" si="85"/>
        <v>0.67579665035258862</v>
      </c>
      <c r="I319" s="1">
        <f t="shared" si="86"/>
        <v>-14.386796006773018</v>
      </c>
      <c r="J319" s="1">
        <f t="shared" si="87"/>
        <v>27.307310757260975</v>
      </c>
      <c r="K319" s="1">
        <f t="shared" si="96"/>
        <v>-0.52684777840848318</v>
      </c>
      <c r="L319" s="1">
        <f t="shared" si="97"/>
        <v>-0.15805433352254494</v>
      </c>
      <c r="M319" s="1">
        <f t="shared" si="98"/>
        <v>-13.893167409179952</v>
      </c>
      <c r="N319" s="1">
        <f t="shared" si="88"/>
        <v>3.460309983555439</v>
      </c>
      <c r="O319" s="1">
        <f t="shared" si="99"/>
        <v>-0.4420102326820905</v>
      </c>
      <c r="P319" s="1">
        <f t="shared" si="100"/>
        <v>-3.9780920941388145E-2</v>
      </c>
      <c r="Q319" s="1">
        <f t="shared" si="89"/>
        <v>14.386796006773018</v>
      </c>
      <c r="R319" s="1">
        <f t="shared" si="90"/>
        <v>-538.70932145312076</v>
      </c>
      <c r="S319" s="1">
        <f t="shared" si="105"/>
        <v>41.69410676403399</v>
      </c>
      <c r="T319" s="1">
        <f t="shared" si="91"/>
        <v>694.35757330313049</v>
      </c>
      <c r="U319" s="1">
        <f t="shared" si="92"/>
        <v>27.307310757260971</v>
      </c>
      <c r="V319" s="1">
        <f t="shared" si="101"/>
        <v>25.427534021031416</v>
      </c>
      <c r="W319" s="1">
        <f t="shared" si="102"/>
        <v>7.6282602063094247</v>
      </c>
      <c r="X319" s="1">
        <f t="shared" si="93"/>
        <v>-135.43028246852424</v>
      </c>
      <c r="Y319" s="1">
        <f t="shared" si="94"/>
        <v>11.534366611851464</v>
      </c>
      <c r="Z319" s="1">
        <f t="shared" si="103"/>
        <v>-15.699853629432553</v>
      </c>
      <c r="AA319" s="1">
        <f t="shared" si="104"/>
        <v>-1.4129868266489298</v>
      </c>
      <c r="AB319" s="1"/>
      <c r="AC319" s="1"/>
    </row>
    <row r="320" spans="1:29" x14ac:dyDescent="0.3">
      <c r="A320" s="1">
        <v>20</v>
      </c>
      <c r="B320" s="1">
        <v>35</v>
      </c>
      <c r="C320" s="1">
        <v>8</v>
      </c>
      <c r="D320" s="1">
        <v>317</v>
      </c>
      <c r="E320" s="1">
        <f t="shared" si="95"/>
        <v>5.532693728822025</v>
      </c>
      <c r="F320" s="1">
        <v>0.3</v>
      </c>
      <c r="G320" s="1">
        <v>0</v>
      </c>
      <c r="H320" s="1">
        <f t="shared" si="85"/>
        <v>0.66655848031884379</v>
      </c>
      <c r="I320" s="1">
        <f t="shared" si="86"/>
        <v>-14.627074032383414</v>
      </c>
      <c r="J320" s="1">
        <f t="shared" si="87"/>
        <v>27.508395437190181</v>
      </c>
      <c r="K320" s="1">
        <f t="shared" si="96"/>
        <v>-0.53173126966934003</v>
      </c>
      <c r="L320" s="1">
        <f t="shared" si="97"/>
        <v>-0.159519380900802</v>
      </c>
      <c r="M320" s="1">
        <f t="shared" si="98"/>
        <v>-13.639967201249965</v>
      </c>
      <c r="N320" s="1">
        <f t="shared" si="88"/>
        <v>3.4519941706570556</v>
      </c>
      <c r="O320" s="1">
        <f t="shared" si="99"/>
        <v>-0.42912113812484443</v>
      </c>
      <c r="P320" s="1">
        <f t="shared" si="100"/>
        <v>-3.8620902431235997E-2</v>
      </c>
      <c r="Q320" s="1">
        <f t="shared" si="89"/>
        <v>14.627074032383414</v>
      </c>
      <c r="R320" s="1">
        <f t="shared" si="90"/>
        <v>-542.76052478000054</v>
      </c>
      <c r="S320" s="1">
        <f t="shared" si="105"/>
        <v>42.1354694695736</v>
      </c>
      <c r="T320" s="1">
        <f t="shared" si="91"/>
        <v>691.74301383332045</v>
      </c>
      <c r="U320" s="1">
        <f t="shared" si="92"/>
        <v>27.508395437190188</v>
      </c>
      <c r="V320" s="1">
        <f t="shared" si="101"/>
        <v>25.146614436773479</v>
      </c>
      <c r="W320" s="1">
        <f t="shared" si="102"/>
        <v>7.5439843310320436</v>
      </c>
      <c r="X320" s="1">
        <f t="shared" si="93"/>
        <v>-164.19989757061529</v>
      </c>
      <c r="Y320" s="1">
        <f t="shared" si="94"/>
        <v>11.506647235523515</v>
      </c>
      <c r="Z320" s="1">
        <f t="shared" si="103"/>
        <v>-16.487807153197526</v>
      </c>
      <c r="AA320" s="1">
        <f t="shared" si="104"/>
        <v>-1.4839026437877774</v>
      </c>
      <c r="AB320" s="1"/>
      <c r="AC320" s="1"/>
    </row>
    <row r="321" spans="1:29" x14ac:dyDescent="0.3">
      <c r="A321" s="1">
        <v>20</v>
      </c>
      <c r="B321" s="1">
        <v>35</v>
      </c>
      <c r="C321" s="1">
        <v>8</v>
      </c>
      <c r="D321" s="1">
        <v>318</v>
      </c>
      <c r="E321" s="1">
        <f t="shared" si="95"/>
        <v>5.5501470213419681</v>
      </c>
      <c r="F321" s="1">
        <v>0.3</v>
      </c>
      <c r="G321" s="1">
        <v>0</v>
      </c>
      <c r="H321" s="1">
        <f t="shared" si="85"/>
        <v>0.6572370115759647</v>
      </c>
      <c r="I321" s="1">
        <f t="shared" si="86"/>
        <v>-14.862896509547884</v>
      </c>
      <c r="J321" s="1">
        <f t="shared" si="87"/>
        <v>27.708913703331934</v>
      </c>
      <c r="K321" s="1">
        <f t="shared" si="96"/>
        <v>-0.53639405242222304</v>
      </c>
      <c r="L321" s="1">
        <f t="shared" si="97"/>
        <v>-0.1609182157266669</v>
      </c>
      <c r="M321" s="1">
        <f t="shared" si="98"/>
        <v>-13.382612127177163</v>
      </c>
      <c r="N321" s="1">
        <f t="shared" si="88"/>
        <v>3.4408517910807386</v>
      </c>
      <c r="O321" s="1">
        <f t="shared" si="99"/>
        <v>-0.41636275657344907</v>
      </c>
      <c r="P321" s="1">
        <f t="shared" si="100"/>
        <v>-3.7472648091610418E-2</v>
      </c>
      <c r="Q321" s="1">
        <f t="shared" si="89"/>
        <v>14.862896509547884</v>
      </c>
      <c r="R321" s="1">
        <f t="shared" si="90"/>
        <v>-546.87820596516542</v>
      </c>
      <c r="S321" s="1">
        <f t="shared" si="105"/>
        <v>42.571810212879811</v>
      </c>
      <c r="T321" s="1">
        <f t="shared" si="91"/>
        <v>688.62519570715313</v>
      </c>
      <c r="U321" s="1">
        <f t="shared" si="92"/>
        <v>27.708913703331927</v>
      </c>
      <c r="V321" s="1">
        <f t="shared" si="101"/>
        <v>24.852118097446297</v>
      </c>
      <c r="W321" s="1">
        <f t="shared" si="102"/>
        <v>7.4556354292338884</v>
      </c>
      <c r="X321" s="1">
        <f t="shared" si="93"/>
        <v>-193.09325536380521</v>
      </c>
      <c r="Y321" s="1">
        <f t="shared" si="94"/>
        <v>11.469505970269134</v>
      </c>
      <c r="Z321" s="1">
        <f t="shared" si="103"/>
        <v>-17.255630349695181</v>
      </c>
      <c r="AA321" s="1">
        <f t="shared" si="104"/>
        <v>-1.5530067314725662</v>
      </c>
      <c r="AB321" s="1"/>
      <c r="AC321" s="1"/>
    </row>
    <row r="322" spans="1:29" x14ac:dyDescent="0.3">
      <c r="A322" s="1">
        <v>20</v>
      </c>
      <c r="B322" s="1">
        <v>35</v>
      </c>
      <c r="C322" s="1">
        <v>8</v>
      </c>
      <c r="D322" s="1">
        <v>319</v>
      </c>
      <c r="E322" s="1">
        <f t="shared" si="95"/>
        <v>5.5676003138619112</v>
      </c>
      <c r="F322" s="1">
        <v>0.3</v>
      </c>
      <c r="G322" s="1">
        <v>0</v>
      </c>
      <c r="H322" s="1">
        <f t="shared" si="85"/>
        <v>0.64783604709317566</v>
      </c>
      <c r="I322" s="1">
        <f t="shared" si="86"/>
        <v>-15.094191604455439</v>
      </c>
      <c r="J322" s="1">
        <f t="shared" si="87"/>
        <v>27.908703497565963</v>
      </c>
      <c r="K322" s="1">
        <f t="shared" si="96"/>
        <v>-0.54084173439915861</v>
      </c>
      <c r="L322" s="1">
        <f t="shared" si="97"/>
        <v>-0.16225252031974757</v>
      </c>
      <c r="M322" s="1">
        <f t="shared" si="98"/>
        <v>-13.121180579810147</v>
      </c>
      <c r="N322" s="1">
        <f t="shared" si="88"/>
        <v>3.4269647812027038</v>
      </c>
      <c r="O322" s="1">
        <f t="shared" si="99"/>
        <v>-0.40373552303503996</v>
      </c>
      <c r="P322" s="1">
        <f t="shared" si="100"/>
        <v>-3.6336197073153595E-2</v>
      </c>
      <c r="Q322" s="1">
        <f t="shared" si="89"/>
        <v>15.094191604455439</v>
      </c>
      <c r="R322" s="1">
        <f t="shared" si="90"/>
        <v>-551.0611107230377</v>
      </c>
      <c r="S322" s="1">
        <f t="shared" si="105"/>
        <v>43.002895102021405</v>
      </c>
      <c r="T322" s="1">
        <f t="shared" si="91"/>
        <v>685.00228492389965</v>
      </c>
      <c r="U322" s="1">
        <f t="shared" si="92"/>
        <v>27.908703497565966</v>
      </c>
      <c r="V322" s="1">
        <f t="shared" si="101"/>
        <v>24.544396517152492</v>
      </c>
      <c r="W322" s="1">
        <f t="shared" si="102"/>
        <v>7.363318955145747</v>
      </c>
      <c r="X322" s="1">
        <f t="shared" si="93"/>
        <v>-222.07303465370705</v>
      </c>
      <c r="Y322" s="1">
        <f t="shared" si="94"/>
        <v>11.423215937342345</v>
      </c>
      <c r="Z322" s="1">
        <f t="shared" si="103"/>
        <v>-18.003307683737944</v>
      </c>
      <c r="AA322" s="1">
        <f t="shared" si="104"/>
        <v>-1.6202976915364149</v>
      </c>
      <c r="AB322" s="1"/>
      <c r="AC322" s="1"/>
    </row>
    <row r="323" spans="1:29" x14ac:dyDescent="0.3">
      <c r="A323" s="1">
        <v>20</v>
      </c>
      <c r="B323" s="1">
        <v>35</v>
      </c>
      <c r="C323" s="1">
        <v>8</v>
      </c>
      <c r="D323" s="1">
        <v>320</v>
      </c>
      <c r="E323" s="1">
        <f t="shared" si="95"/>
        <v>5.5850536063818543</v>
      </c>
      <c r="F323" s="1">
        <v>0.3</v>
      </c>
      <c r="G323" s="1">
        <v>0</v>
      </c>
      <c r="H323" s="1">
        <f t="shared" ref="H323:H363" si="106">ASIN((_e-_r*SIN(E323))/(_l))</f>
        <v>0.63835929309866868</v>
      </c>
      <c r="I323" s="1">
        <f t="shared" ref="I323:I363" si="107">-_r*COS(E323)</f>
        <v>-15.320888862379556</v>
      </c>
      <c r="J323" s="1">
        <f t="shared" ref="J323:J363" si="108">_l*COS(H323)</f>
        <v>28.107607518849647</v>
      </c>
      <c r="K323" s="1">
        <f t="shared" si="96"/>
        <v>-0.54507979208493629</v>
      </c>
      <c r="L323" s="1">
        <f t="shared" si="97"/>
        <v>-0.16352393762548087</v>
      </c>
      <c r="M323" s="1">
        <f t="shared" si="98"/>
        <v>-12.855752193730792</v>
      </c>
      <c r="N323" s="1">
        <f t="shared" ref="N323:N363" si="109">-_l*L323*SIN(H323)</f>
        <v>3.4104147208601199</v>
      </c>
      <c r="O323" s="1">
        <f t="shared" si="99"/>
        <v>-0.39123941941291968</v>
      </c>
      <c r="P323" s="1">
        <f t="shared" si="100"/>
        <v>-3.5211547747162772E-2</v>
      </c>
      <c r="Q323" s="1">
        <f t="shared" ref="Q323:Q363" si="110">_r*COS(E323)</f>
        <v>15.320888862379556</v>
      </c>
      <c r="R323" s="1">
        <f t="shared" ref="R323:R363" si="111">_r^2+_e^2-_l^2-(2*_e*_r*SIN(E323))</f>
        <v>-555.3079649003073</v>
      </c>
      <c r="S323" s="1">
        <f t="shared" si="105"/>
        <v>43.428496381229202</v>
      </c>
      <c r="T323" s="1">
        <f t="shared" ref="T323:T363" si="112">_r*(_e*COS(E323)-S323*SIN(E323))</f>
        <v>680.87309852245357</v>
      </c>
      <c r="U323" s="1">
        <f t="shared" ref="U323:U363" si="113">S323-_r*COS(E323)</f>
        <v>28.107607518849647</v>
      </c>
      <c r="V323" s="1">
        <f t="shared" si="101"/>
        <v>24.223801263264527</v>
      </c>
      <c r="W323" s="1">
        <f t="shared" si="102"/>
        <v>7.2671403789793576</v>
      </c>
      <c r="X323" s="1">
        <f t="shared" ref="X323:X363" si="114">-_r*((_e+V323)*SIN(E323)+S323*COS(E323))</f>
        <v>-251.10196273650729</v>
      </c>
      <c r="Y323" s="1">
        <f t="shared" ref="Y323:Y363" si="115">V323+_r*SIN(E323)</f>
        <v>11.368049069533734</v>
      </c>
      <c r="Z323" s="1">
        <f t="shared" si="103"/>
        <v>-18.73084800244424</v>
      </c>
      <c r="AA323" s="1">
        <f t="shared" si="104"/>
        <v>-1.6857763202199816</v>
      </c>
      <c r="AB323" s="1"/>
      <c r="AC323" s="1"/>
    </row>
    <row r="324" spans="1:29" x14ac:dyDescent="0.3">
      <c r="A324" s="1">
        <v>20</v>
      </c>
      <c r="B324" s="1">
        <v>35</v>
      </c>
      <c r="C324" s="1">
        <v>8</v>
      </c>
      <c r="D324" s="1">
        <v>321</v>
      </c>
      <c r="E324" s="1">
        <f t="shared" ref="E324:E363" si="116">RADIANS(D324)</f>
        <v>5.6025068989017974</v>
      </c>
      <c r="F324" s="1">
        <v>0.3</v>
      </c>
      <c r="G324" s="1">
        <v>0</v>
      </c>
      <c r="H324" s="1">
        <f t="shared" si="106"/>
        <v>0.62881036144354496</v>
      </c>
      <c r="I324" s="1">
        <f t="shared" si="107"/>
        <v>-15.542919229139411</v>
      </c>
      <c r="J324" s="1">
        <f t="shared" si="108"/>
        <v>28.305473199146551</v>
      </c>
      <c r="K324" s="1">
        <f t="shared" ref="K324:K363" si="117">I324/J324</f>
        <v>-0.54911356258859689</v>
      </c>
      <c r="L324" s="1">
        <f t="shared" ref="L324:L363" si="118">K324*F324</f>
        <v>-0.16473406877657906</v>
      </c>
      <c r="M324" s="1">
        <f t="shared" ref="M324:M363" si="119">_r*SIN(E324)</f>
        <v>-12.586407820996756</v>
      </c>
      <c r="N324" s="1">
        <f t="shared" si="109"/>
        <v>3.3912827218467845</v>
      </c>
      <c r="O324" s="1">
        <f t="shared" ref="O324:O363" si="120">(M324*J324-I324*N324)/(J324^2)</f>
        <v>-0.3788740222926803</v>
      </c>
      <c r="P324" s="1">
        <f t="shared" ref="P324:P363" si="121">O324*F324^2+K324*G324</f>
        <v>-3.4098662006341228E-2</v>
      </c>
      <c r="Q324" s="1">
        <f t="shared" si="110"/>
        <v>15.542919229139411</v>
      </c>
      <c r="R324" s="1">
        <f t="shared" si="111"/>
        <v>-559.61747486405193</v>
      </c>
      <c r="S324" s="1">
        <f t="shared" si="105"/>
        <v>43.848392428285962</v>
      </c>
      <c r="T324" s="1">
        <f t="shared" si="112"/>
        <v>676.23710323062869</v>
      </c>
      <c r="U324" s="1">
        <f t="shared" si="113"/>
        <v>28.305473199146551</v>
      </c>
      <c r="V324" s="1">
        <f t="shared" ref="V324:V363" si="122">T324/U324</f>
        <v>23.890683560486039</v>
      </c>
      <c r="W324" s="1">
        <f t="shared" ref="W324:W363" si="123">(T324/U324)*F324</f>
        <v>7.1672050681458117</v>
      </c>
      <c r="X324" s="1">
        <f t="shared" si="114"/>
        <v>-280.14287285782268</v>
      </c>
      <c r="Y324" s="1">
        <f t="shared" si="115"/>
        <v>11.304275739489283</v>
      </c>
      <c r="Z324" s="1">
        <f t="shared" ref="Z324:Z363" si="124">(X324*U324-T324*Y324)/(U324^2)</f>
        <v>-19.438281195985446</v>
      </c>
      <c r="AA324" s="1">
        <f t="shared" ref="AA324:AA363" si="125">Z324*F324^2+V324*G324</f>
        <v>-1.7494453076386902</v>
      </c>
      <c r="AB324" s="1"/>
      <c r="AC324" s="1"/>
    </row>
    <row r="325" spans="1:29" x14ac:dyDescent="0.3">
      <c r="A325" s="1">
        <v>20</v>
      </c>
      <c r="B325" s="1">
        <v>35</v>
      </c>
      <c r="C325" s="1">
        <v>8</v>
      </c>
      <c r="D325" s="1">
        <v>322</v>
      </c>
      <c r="E325" s="1">
        <f t="shared" si="116"/>
        <v>5.6199601914217414</v>
      </c>
      <c r="F325" s="1">
        <v>0.3</v>
      </c>
      <c r="G325" s="1">
        <v>0</v>
      </c>
      <c r="H325" s="1">
        <f t="shared" si="106"/>
        <v>0.61919277209422507</v>
      </c>
      <c r="I325" s="1">
        <f t="shared" si="107"/>
        <v>-15.760215072134439</v>
      </c>
      <c r="J325" s="1">
        <f t="shared" si="108"/>
        <v>28.502152673363515</v>
      </c>
      <c r="K325" s="1">
        <f t="shared" si="117"/>
        <v>-0.55294823702432261</v>
      </c>
      <c r="L325" s="1">
        <f t="shared" si="118"/>
        <v>-0.16588447110729679</v>
      </c>
      <c r="M325" s="1">
        <f t="shared" si="119"/>
        <v>-12.313229506513164</v>
      </c>
      <c r="N325" s="1">
        <f t="shared" si="109"/>
        <v>3.3696493331690718</v>
      </c>
      <c r="O325" s="1">
        <f t="shared" si="120"/>
        <v>-0.36663854720394867</v>
      </c>
      <c r="P325" s="1">
        <f t="shared" si="121"/>
        <v>-3.2997469248355379E-2</v>
      </c>
      <c r="Q325" s="1">
        <f t="shared" si="110"/>
        <v>15.760215072134439</v>
      </c>
      <c r="R325" s="1">
        <f t="shared" si="111"/>
        <v>-563.98832789578933</v>
      </c>
      <c r="S325" s="1">
        <f t="shared" si="105"/>
        <v>44.262367745497954</v>
      </c>
      <c r="T325" s="1">
        <f t="shared" si="112"/>
        <v>671.09441312907745</v>
      </c>
      <c r="U325" s="1">
        <f t="shared" si="113"/>
        <v>28.502152673363515</v>
      </c>
      <c r="V325" s="1">
        <f t="shared" si="122"/>
        <v>23.54539395041007</v>
      </c>
      <c r="W325" s="1">
        <f t="shared" si="123"/>
        <v>7.0636181851230209</v>
      </c>
      <c r="X325" s="1">
        <f t="shared" si="114"/>
        <v>-309.15875968618309</v>
      </c>
      <c r="Y325" s="1">
        <f t="shared" si="115"/>
        <v>11.232164443896906</v>
      </c>
      <c r="Z325" s="1">
        <f t="shared" si="124"/>
        <v>-20.125655174445857</v>
      </c>
      <c r="AA325" s="1">
        <f t="shared" si="125"/>
        <v>-1.8113089657001271</v>
      </c>
      <c r="AB325" s="1"/>
      <c r="AC325" s="1"/>
    </row>
    <row r="326" spans="1:29" x14ac:dyDescent="0.3">
      <c r="A326" s="1">
        <v>20</v>
      </c>
      <c r="B326" s="1">
        <v>35</v>
      </c>
      <c r="C326" s="1">
        <v>8</v>
      </c>
      <c r="D326" s="1">
        <v>323</v>
      </c>
      <c r="E326" s="1">
        <f t="shared" si="116"/>
        <v>5.6374134839416845</v>
      </c>
      <c r="F326" s="1">
        <v>0.3</v>
      </c>
      <c r="G326" s="1">
        <v>0</v>
      </c>
      <c r="H326" s="1">
        <f t="shared" si="106"/>
        <v>0.60950995572832356</v>
      </c>
      <c r="I326" s="1">
        <f t="shared" si="107"/>
        <v>-15.972710200945857</v>
      </c>
      <c r="J326" s="1">
        <f t="shared" si="108"/>
        <v>28.697502744224007</v>
      </c>
      <c r="K326" s="1">
        <f t="shared" si="117"/>
        <v>-0.55658885525015622</v>
      </c>
      <c r="L326" s="1">
        <f t="shared" si="118"/>
        <v>-0.16697665657504687</v>
      </c>
      <c r="M326" s="1">
        <f t="shared" si="119"/>
        <v>-12.036300463040966</v>
      </c>
      <c r="N326" s="1">
        <f t="shared" si="109"/>
        <v>3.3455944614516442</v>
      </c>
      <c r="O326" s="1">
        <f t="shared" si="120"/>
        <v>-0.35453188949195613</v>
      </c>
      <c r="P326" s="1">
        <f t="shared" si="121"/>
        <v>-3.1907870054276054E-2</v>
      </c>
      <c r="Q326" s="1">
        <f t="shared" si="110"/>
        <v>15.972710200945857</v>
      </c>
      <c r="R326" s="1">
        <f t="shared" si="111"/>
        <v>-568.41919259134454</v>
      </c>
      <c r="S326" s="1">
        <f t="shared" si="105"/>
        <v>44.670212945169865</v>
      </c>
      <c r="T326" s="1">
        <f t="shared" si="112"/>
        <v>665.4457863636535</v>
      </c>
      <c r="U326" s="1">
        <f t="shared" si="113"/>
        <v>28.69750274422401</v>
      </c>
      <c r="V326" s="1">
        <f t="shared" si="122"/>
        <v>23.188282001213111</v>
      </c>
      <c r="W326" s="1">
        <f t="shared" si="123"/>
        <v>6.9564846003639333</v>
      </c>
      <c r="X326" s="1">
        <f t="shared" si="114"/>
        <v>-338.11283289508481</v>
      </c>
      <c r="Y326" s="1">
        <f t="shared" si="115"/>
        <v>11.151981538172144</v>
      </c>
      <c r="Z326" s="1">
        <f t="shared" si="124"/>
        <v>-20.793033142740732</v>
      </c>
      <c r="AA326" s="1">
        <f t="shared" si="125"/>
        <v>-1.8713729828466659</v>
      </c>
      <c r="AB326" s="1"/>
      <c r="AC326" s="1"/>
    </row>
    <row r="327" spans="1:29" x14ac:dyDescent="0.3">
      <c r="A327" s="1">
        <v>20</v>
      </c>
      <c r="B327" s="1">
        <v>35</v>
      </c>
      <c r="C327" s="1">
        <v>8</v>
      </c>
      <c r="D327" s="1">
        <v>324</v>
      </c>
      <c r="E327" s="1">
        <f t="shared" si="116"/>
        <v>5.6548667764616276</v>
      </c>
      <c r="F327" s="1">
        <v>0.3</v>
      </c>
      <c r="G327" s="1">
        <v>0</v>
      </c>
      <c r="H327" s="1">
        <f t="shared" si="106"/>
        <v>0.59976525641153688</v>
      </c>
      <c r="I327" s="1">
        <f t="shared" si="107"/>
        <v>-16.180339887498945</v>
      </c>
      <c r="J327" s="1">
        <f t="shared" si="108"/>
        <v>28.89138484291464</v>
      </c>
      <c r="K327" s="1">
        <f t="shared" si="117"/>
        <v>-0.56004030182260478</v>
      </c>
      <c r="L327" s="1">
        <f t="shared" si="118"/>
        <v>-0.16801209054678143</v>
      </c>
      <c r="M327" s="1">
        <f t="shared" si="119"/>
        <v>-11.755705045849467</v>
      </c>
      <c r="N327" s="1">
        <f t="shared" si="109"/>
        <v>3.3191973049787675</v>
      </c>
      <c r="O327" s="1">
        <f t="shared" si="120"/>
        <v>-0.34255266194993383</v>
      </c>
      <c r="P327" s="1">
        <f t="shared" si="121"/>
        <v>-3.0829739575494043E-2</v>
      </c>
      <c r="Q327" s="1">
        <f t="shared" si="110"/>
        <v>16.180339887498945</v>
      </c>
      <c r="R327" s="1">
        <f t="shared" si="111"/>
        <v>-572.90871926640853</v>
      </c>
      <c r="S327" s="1">
        <f t="shared" si="105"/>
        <v>45.071724730413592</v>
      </c>
      <c r="T327" s="1">
        <f t="shared" si="112"/>
        <v>659.29262093845284</v>
      </c>
      <c r="U327" s="1">
        <f t="shared" si="113"/>
        <v>28.891384842914647</v>
      </c>
      <c r="V327" s="1">
        <f t="shared" si="122"/>
        <v>22.819696062445356</v>
      </c>
      <c r="W327" s="1">
        <f t="shared" si="123"/>
        <v>6.8459088187336068</v>
      </c>
      <c r="X327" s="1">
        <f t="shared" si="114"/>
        <v>-366.96856894104792</v>
      </c>
      <c r="Y327" s="1">
        <f t="shared" si="115"/>
        <v>11.063991016595889</v>
      </c>
      <c r="Z327" s="1">
        <f t="shared" si="124"/>
        <v>-21.440491154902372</v>
      </c>
      <c r="AA327" s="1">
        <f t="shared" si="125"/>
        <v>-1.9296442039412134</v>
      </c>
      <c r="AB327" s="1"/>
      <c r="AC327" s="1"/>
    </row>
    <row r="328" spans="1:29" x14ac:dyDescent="0.3">
      <c r="A328" s="1">
        <v>20</v>
      </c>
      <c r="B328" s="1">
        <v>35</v>
      </c>
      <c r="C328" s="1">
        <v>8</v>
      </c>
      <c r="D328" s="1">
        <v>325</v>
      </c>
      <c r="E328" s="1">
        <f t="shared" si="116"/>
        <v>5.6723200689815707</v>
      </c>
      <c r="F328" s="1">
        <v>0.3</v>
      </c>
      <c r="G328" s="1">
        <v>0</v>
      </c>
      <c r="H328" s="1">
        <f t="shared" si="106"/>
        <v>0.58996193433549859</v>
      </c>
      <c r="I328" s="1">
        <f t="shared" si="107"/>
        <v>-16.383040885779831</v>
      </c>
      <c r="J328" s="1">
        <f t="shared" si="108"/>
        <v>29.083664986256434</v>
      </c>
      <c r="K328" s="1">
        <f t="shared" si="117"/>
        <v>-0.56330730303494014</v>
      </c>
      <c r="L328" s="1">
        <f t="shared" si="118"/>
        <v>-0.16899219091048204</v>
      </c>
      <c r="M328" s="1">
        <f t="shared" si="119"/>
        <v>-11.47152872702093</v>
      </c>
      <c r="N328" s="1">
        <f t="shared" si="109"/>
        <v>3.2905362999556567</v>
      </c>
      <c r="O328" s="1">
        <f t="shared" si="120"/>
        <v>-0.33069922937495411</v>
      </c>
      <c r="P328" s="1">
        <f t="shared" si="121"/>
        <v>-2.9762930643745869E-2</v>
      </c>
      <c r="Q328" s="1">
        <f t="shared" si="110"/>
        <v>16.383040885779831</v>
      </c>
      <c r="R328" s="1">
        <f t="shared" si="111"/>
        <v>-577.45554036766509</v>
      </c>
      <c r="S328" s="1">
        <f t="shared" si="105"/>
        <v>45.466705872036272</v>
      </c>
      <c r="T328" s="1">
        <f t="shared" si="112"/>
        <v>652.636949620314</v>
      </c>
      <c r="U328" s="1">
        <f t="shared" si="113"/>
        <v>29.083664986256441</v>
      </c>
      <c r="V328" s="1">
        <f t="shared" si="122"/>
        <v>22.439983060206451</v>
      </c>
      <c r="W328" s="1">
        <f t="shared" si="123"/>
        <v>6.7319949180619352</v>
      </c>
      <c r="X328" s="1">
        <f t="shared" si="114"/>
        <v>-395.68976111810747</v>
      </c>
      <c r="Y328" s="1">
        <f t="shared" si="115"/>
        <v>10.968454333185521</v>
      </c>
      <c r="Z328" s="1">
        <f t="shared" si="124"/>
        <v>-22.068115928812034</v>
      </c>
      <c r="AA328" s="1">
        <f t="shared" si="125"/>
        <v>-1.9861304335930829</v>
      </c>
      <c r="AB328" s="1"/>
      <c r="AC328" s="1"/>
    </row>
    <row r="329" spans="1:29" x14ac:dyDescent="0.3">
      <c r="A329" s="1">
        <v>20</v>
      </c>
      <c r="B329" s="1">
        <v>35</v>
      </c>
      <c r="C329" s="1">
        <v>8</v>
      </c>
      <c r="D329" s="1">
        <v>326</v>
      </c>
      <c r="E329" s="1">
        <f t="shared" si="116"/>
        <v>5.6897733615015147</v>
      </c>
      <c r="F329" s="1">
        <v>0.3</v>
      </c>
      <c r="G329" s="1">
        <v>0</v>
      </c>
      <c r="H329" s="1">
        <f t="shared" si="106"/>
        <v>0.5801031685987631</v>
      </c>
      <c r="I329" s="1">
        <f t="shared" si="107"/>
        <v>-16.580751451100838</v>
      </c>
      <c r="J329" s="1">
        <f t="shared" si="108"/>
        <v>29.274213731073012</v>
      </c>
      <c r="K329" s="1">
        <f t="shared" si="117"/>
        <v>-0.56639442491674019</v>
      </c>
      <c r="L329" s="1">
        <f t="shared" si="118"/>
        <v>-0.16991832747502206</v>
      </c>
      <c r="M329" s="1">
        <f t="shared" si="119"/>
        <v>-11.183858069414931</v>
      </c>
      <c r="N329" s="1">
        <f t="shared" si="109"/>
        <v>3.2596890776731904</v>
      </c>
      <c r="O329" s="1">
        <f t="shared" si="120"/>
        <v>-0.31896974021705304</v>
      </c>
      <c r="P329" s="1">
        <f t="shared" si="121"/>
        <v>-2.8707276619534774E-2</v>
      </c>
      <c r="Q329" s="1">
        <f t="shared" si="110"/>
        <v>16.580751451100838</v>
      </c>
      <c r="R329" s="1">
        <f t="shared" si="111"/>
        <v>-582.0582708893611</v>
      </c>
      <c r="S329" s="1">
        <f t="shared" si="105"/>
        <v>45.854965182173849</v>
      </c>
      <c r="T329" s="1">
        <f t="shared" si="112"/>
        <v>645.48143398420234</v>
      </c>
      <c r="U329" s="1">
        <f t="shared" si="113"/>
        <v>29.274213731073012</v>
      </c>
      <c r="V329" s="1">
        <f t="shared" si="122"/>
        <v>22.049488328325566</v>
      </c>
      <c r="W329" s="1">
        <f t="shared" si="123"/>
        <v>6.6148464984976698</v>
      </c>
      <c r="X329" s="1">
        <f t="shared" si="114"/>
        <v>-424.24056796197368</v>
      </c>
      <c r="Y329" s="1">
        <f t="shared" si="115"/>
        <v>10.865630258910635</v>
      </c>
      <c r="Z329" s="1">
        <f t="shared" si="124"/>
        <v>-22.676002902551506</v>
      </c>
      <c r="AA329" s="1">
        <f t="shared" si="125"/>
        <v>-2.0408402612296355</v>
      </c>
      <c r="AB329" s="1"/>
      <c r="AC329" s="1"/>
    </row>
    <row r="330" spans="1:29" x14ac:dyDescent="0.3">
      <c r="A330" s="1">
        <v>20</v>
      </c>
      <c r="B330" s="1">
        <v>35</v>
      </c>
      <c r="C330" s="1">
        <v>8</v>
      </c>
      <c r="D330" s="1">
        <v>327</v>
      </c>
      <c r="E330" s="1">
        <f t="shared" si="116"/>
        <v>5.7072266540214578</v>
      </c>
      <c r="F330" s="1">
        <v>0.3</v>
      </c>
      <c r="G330" s="1">
        <v>0</v>
      </c>
      <c r="H330" s="1">
        <f t="shared" si="106"/>
        <v>0.57019206001514833</v>
      </c>
      <c r="I330" s="1">
        <f t="shared" si="107"/>
        <v>-16.773411358908483</v>
      </c>
      <c r="J330" s="1">
        <f t="shared" si="108"/>
        <v>29.462906126354053</v>
      </c>
      <c r="K330" s="1">
        <f t="shared" si="117"/>
        <v>-0.56930607208176798</v>
      </c>
      <c r="L330" s="1">
        <f t="shared" si="118"/>
        <v>-0.17079182162453038</v>
      </c>
      <c r="M330" s="1">
        <f t="shared" si="119"/>
        <v>-10.892780700300539</v>
      </c>
      <c r="N330" s="1">
        <f t="shared" si="109"/>
        <v>3.2267324313571004</v>
      </c>
      <c r="O330" s="1">
        <f t="shared" si="120"/>
        <v>-0.30736215549509344</v>
      </c>
      <c r="P330" s="1">
        <f t="shared" si="121"/>
        <v>-2.7662593994558407E-2</v>
      </c>
      <c r="Q330" s="1">
        <f t="shared" si="110"/>
        <v>16.773411358908483</v>
      </c>
      <c r="R330" s="1">
        <f t="shared" si="111"/>
        <v>-586.71550879519134</v>
      </c>
      <c r="S330" s="1">
        <f t="shared" si="105"/>
        <v>46.236317485262539</v>
      </c>
      <c r="T330" s="1">
        <f t="shared" si="112"/>
        <v>637.82935762770398</v>
      </c>
      <c r="U330" s="1">
        <f t="shared" si="113"/>
        <v>29.462906126354056</v>
      </c>
      <c r="V330" s="1">
        <f t="shared" si="122"/>
        <v>21.648555471490869</v>
      </c>
      <c r="W330" s="1">
        <f t="shared" si="123"/>
        <v>6.4945666414472605</v>
      </c>
      <c r="X330" s="1">
        <f t="shared" si="114"/>
        <v>-452.58556006975573</v>
      </c>
      <c r="Y330" s="1">
        <f t="shared" si="115"/>
        <v>10.75577477119033</v>
      </c>
      <c r="Z330" s="1">
        <f t="shared" si="124"/>
        <v>-23.264254513902966</v>
      </c>
      <c r="AA330" s="1">
        <f t="shared" si="125"/>
        <v>-2.093782906251267</v>
      </c>
      <c r="AB330" s="1"/>
      <c r="AC330" s="1"/>
    </row>
    <row r="331" spans="1:29" x14ac:dyDescent="0.3">
      <c r="A331" s="1">
        <v>20</v>
      </c>
      <c r="B331" s="1">
        <v>35</v>
      </c>
      <c r="C331" s="1">
        <v>8</v>
      </c>
      <c r="D331" s="1">
        <v>328</v>
      </c>
      <c r="E331" s="1">
        <f t="shared" si="116"/>
        <v>5.7246799465414009</v>
      </c>
      <c r="F331" s="1">
        <v>0.3</v>
      </c>
      <c r="G331" s="1">
        <v>0</v>
      </c>
      <c r="H331" s="1">
        <f t="shared" si="106"/>
        <v>0.56023163393553543</v>
      </c>
      <c r="I331" s="1">
        <f t="shared" si="107"/>
        <v>-16.960961923128519</v>
      </c>
      <c r="J331" s="1">
        <f t="shared" si="108"/>
        <v>29.649621663744547</v>
      </c>
      <c r="K331" s="1">
        <f t="shared" si="117"/>
        <v>-0.57204648732055574</v>
      </c>
      <c r="L331" s="1">
        <f t="shared" si="118"/>
        <v>-0.17161394619616671</v>
      </c>
      <c r="M331" s="1">
        <f t="shared" si="119"/>
        <v>-10.598385284664101</v>
      </c>
      <c r="N331" s="1">
        <f t="shared" si="109"/>
        <v>3.1917422915779237</v>
      </c>
      <c r="O331" s="1">
        <f t="shared" si="120"/>
        <v>-0.29587427515345138</v>
      </c>
      <c r="P331" s="1">
        <f t="shared" si="121"/>
        <v>-2.6628684763810622E-2</v>
      </c>
      <c r="Q331" s="1">
        <f t="shared" si="110"/>
        <v>16.960961923128519</v>
      </c>
      <c r="R331" s="1">
        <f t="shared" si="111"/>
        <v>-591.42583544537433</v>
      </c>
      <c r="S331" s="1">
        <f t="shared" si="105"/>
        <v>46.610583586873062</v>
      </c>
      <c r="T331" s="1">
        <f t="shared" si="112"/>
        <v>629.68461858174965</v>
      </c>
      <c r="U331" s="1">
        <f t="shared" si="113"/>
        <v>29.649621663744544</v>
      </c>
      <c r="V331" s="1">
        <f t="shared" si="122"/>
        <v>21.237526256590513</v>
      </c>
      <c r="W331" s="1">
        <f t="shared" si="123"/>
        <v>6.371257876977154</v>
      </c>
      <c r="X331" s="1">
        <f t="shared" si="114"/>
        <v>-480.68976539392395</v>
      </c>
      <c r="Y331" s="1">
        <f t="shared" si="115"/>
        <v>10.639140971926413</v>
      </c>
      <c r="Z331" s="1">
        <f t="shared" si="124"/>
        <v>-23.832978685082335</v>
      </c>
      <c r="AA331" s="1">
        <f t="shared" si="125"/>
        <v>-2.1449680816574102</v>
      </c>
      <c r="AB331" s="1"/>
      <c r="AC331" s="1"/>
    </row>
    <row r="332" spans="1:29" x14ac:dyDescent="0.3">
      <c r="A332" s="1">
        <v>20</v>
      </c>
      <c r="B332" s="1">
        <v>35</v>
      </c>
      <c r="C332" s="1">
        <v>8</v>
      </c>
      <c r="D332" s="1">
        <v>329</v>
      </c>
      <c r="E332" s="1">
        <f t="shared" si="116"/>
        <v>5.742133239061344</v>
      </c>
      <c r="F332" s="1">
        <v>0.3</v>
      </c>
      <c r="G332" s="1">
        <v>0</v>
      </c>
      <c r="H332" s="1">
        <f t="shared" si="106"/>
        <v>0.55022484307098485</v>
      </c>
      <c r="I332" s="1">
        <f t="shared" si="107"/>
        <v>-17.143346014042244</v>
      </c>
      <c r="J332" s="1">
        <f t="shared" si="108"/>
        <v>29.834244226827007</v>
      </c>
      <c r="K332" s="1">
        <f t="shared" si="117"/>
        <v>-0.57461975184298164</v>
      </c>
      <c r="L332" s="1">
        <f t="shared" si="118"/>
        <v>-0.17238592555289448</v>
      </c>
      <c r="M332" s="1">
        <f t="shared" si="119"/>
        <v>-10.300761498201091</v>
      </c>
      <c r="N332" s="1">
        <f t="shared" si="109"/>
        <v>3.1547937091901708</v>
      </c>
      <c r="O332" s="1">
        <f t="shared" si="120"/>
        <v>-0.28450376203188854</v>
      </c>
      <c r="P332" s="1">
        <f t="shared" si="121"/>
        <v>-2.5605338582869969E-2</v>
      </c>
      <c r="Q332" s="1">
        <f t="shared" si="110"/>
        <v>17.143346014042244</v>
      </c>
      <c r="R332" s="1">
        <f t="shared" si="111"/>
        <v>-596.18781602878255</v>
      </c>
      <c r="S332" s="1">
        <f t="shared" si="105"/>
        <v>46.977590240869247</v>
      </c>
      <c r="T332" s="1">
        <f t="shared" si="112"/>
        <v>621.05172094375109</v>
      </c>
      <c r="U332" s="1">
        <f t="shared" si="113"/>
        <v>29.834244226827003</v>
      </c>
      <c r="V332" s="1">
        <f t="shared" si="122"/>
        <v>20.816740528834995</v>
      </c>
      <c r="W332" s="1">
        <f t="shared" si="123"/>
        <v>6.2450221586504986</v>
      </c>
      <c r="X332" s="1">
        <f t="shared" si="114"/>
        <v>-508.51871306204117</v>
      </c>
      <c r="Y332" s="1">
        <f t="shared" si="115"/>
        <v>10.515979030633904</v>
      </c>
      <c r="Z332" s="1">
        <f t="shared" si="124"/>
        <v>-24.382287495498652</v>
      </c>
      <c r="AA332" s="1">
        <f t="shared" si="125"/>
        <v>-2.1944058745948785</v>
      </c>
      <c r="AB332" s="1"/>
      <c r="AC332" s="1"/>
    </row>
    <row r="333" spans="1:29" x14ac:dyDescent="0.3">
      <c r="A333" s="1">
        <v>20</v>
      </c>
      <c r="B333" s="1">
        <v>35</v>
      </c>
      <c r="C333" s="1">
        <v>8</v>
      </c>
      <c r="D333" s="1">
        <v>330</v>
      </c>
      <c r="E333" s="1">
        <f t="shared" si="116"/>
        <v>5.7595865315812871</v>
      </c>
      <c r="F333" s="1">
        <v>0.3</v>
      </c>
      <c r="G333" s="1">
        <v>0</v>
      </c>
      <c r="H333" s="1">
        <f t="shared" si="106"/>
        <v>0.54017457030657245</v>
      </c>
      <c r="I333" s="1">
        <f t="shared" si="107"/>
        <v>-17.320508075688767</v>
      </c>
      <c r="J333" s="1">
        <f t="shared" si="108"/>
        <v>30.016662039607265</v>
      </c>
      <c r="K333" s="1">
        <f t="shared" si="117"/>
        <v>-0.57702978608461508</v>
      </c>
      <c r="L333" s="1">
        <f t="shared" si="118"/>
        <v>-0.17310893582538453</v>
      </c>
      <c r="M333" s="1">
        <f t="shared" si="119"/>
        <v>-10.000000000000009</v>
      </c>
      <c r="N333" s="1">
        <f t="shared" si="109"/>
        <v>3.1159608448569229</v>
      </c>
      <c r="O333" s="1">
        <f t="shared" si="120"/>
        <v>-0.27324816361731258</v>
      </c>
      <c r="P333" s="1">
        <f t="shared" si="121"/>
        <v>-2.4592334725558131E-2</v>
      </c>
      <c r="Q333" s="1">
        <f t="shared" si="110"/>
        <v>17.320508075688767</v>
      </c>
      <c r="R333" s="1">
        <f t="shared" si="111"/>
        <v>-600.99999999999989</v>
      </c>
      <c r="S333" s="1">
        <f t="shared" si="105"/>
        <v>47.337170115296033</v>
      </c>
      <c r="T333" s="1">
        <f t="shared" si="112"/>
        <v>611.93576575847089</v>
      </c>
      <c r="U333" s="1">
        <f t="shared" si="113"/>
        <v>30.016662039607265</v>
      </c>
      <c r="V333" s="1">
        <f t="shared" si="122"/>
        <v>20.386536149523085</v>
      </c>
      <c r="W333" s="1">
        <f t="shared" si="123"/>
        <v>6.1159608448569251</v>
      </c>
      <c r="X333" s="1">
        <f t="shared" si="114"/>
        <v>-536.03847576700684</v>
      </c>
      <c r="Y333" s="1">
        <f t="shared" si="115"/>
        <v>10.386536149523076</v>
      </c>
      <c r="Z333" s="1">
        <f t="shared" si="124"/>
        <v>-24.912296026149722</v>
      </c>
      <c r="AA333" s="1">
        <f t="shared" si="125"/>
        <v>-2.242106642353475</v>
      </c>
      <c r="AB333" s="1"/>
      <c r="AC333" s="1"/>
    </row>
    <row r="334" spans="1:29" x14ac:dyDescent="0.3">
      <c r="A334" s="1">
        <v>20</v>
      </c>
      <c r="B334" s="1">
        <v>35</v>
      </c>
      <c r="C334" s="1">
        <v>8</v>
      </c>
      <c r="D334" s="1">
        <v>331</v>
      </c>
      <c r="E334" s="1">
        <f t="shared" si="116"/>
        <v>5.7770398241012311</v>
      </c>
      <c r="F334" s="1">
        <v>0.3</v>
      </c>
      <c r="G334" s="1">
        <v>0</v>
      </c>
      <c r="H334" s="1">
        <f t="shared" si="106"/>
        <v>0.53008363149681037</v>
      </c>
      <c r="I334" s="1">
        <f t="shared" si="107"/>
        <v>-17.492394142787916</v>
      </c>
      <c r="J334" s="1">
        <f t="shared" si="108"/>
        <v>30.196767614561221</v>
      </c>
      <c r="K334" s="1">
        <f t="shared" si="117"/>
        <v>-0.57928035099865749</v>
      </c>
      <c r="L334" s="1">
        <f t="shared" si="118"/>
        <v>-0.17378410529959723</v>
      </c>
      <c r="M334" s="1">
        <f t="shared" si="119"/>
        <v>-9.6961924049267374</v>
      </c>
      <c r="N334" s="1">
        <f t="shared" si="109"/>
        <v>3.0753169642997209</v>
      </c>
      <c r="O334" s="1">
        <f t="shared" si="120"/>
        <v>-0.26210493174105504</v>
      </c>
      <c r="P334" s="1">
        <f t="shared" si="121"/>
        <v>-2.3589443856694953E-2</v>
      </c>
      <c r="Q334" s="1">
        <f t="shared" si="110"/>
        <v>17.492394142787916</v>
      </c>
      <c r="R334" s="1">
        <f t="shared" si="111"/>
        <v>-605.86092152117226</v>
      </c>
      <c r="S334" s="1">
        <f t="shared" si="105"/>
        <v>47.689161757349133</v>
      </c>
      <c r="T334" s="1">
        <f t="shared" si="112"/>
        <v>602.34244117123467</v>
      </c>
      <c r="U334" s="1">
        <f t="shared" si="113"/>
        <v>30.196767614561217</v>
      </c>
      <c r="V334" s="1">
        <f t="shared" si="122"/>
        <v>19.947248952592478</v>
      </c>
      <c r="W334" s="1">
        <f t="shared" si="123"/>
        <v>5.9841746857777434</v>
      </c>
      <c r="X334" s="1">
        <f t="shared" si="114"/>
        <v>-563.21571076599571</v>
      </c>
      <c r="Y334" s="1">
        <f t="shared" si="115"/>
        <v>10.25105654766574</v>
      </c>
      <c r="Z334" s="1">
        <f t="shared" si="124"/>
        <v>-25.42312136015498</v>
      </c>
      <c r="AA334" s="1">
        <f t="shared" si="125"/>
        <v>-2.2880809224139482</v>
      </c>
      <c r="AB334" s="1"/>
      <c r="AC334" s="1"/>
    </row>
    <row r="335" spans="1:29" x14ac:dyDescent="0.3">
      <c r="A335" s="1">
        <v>20</v>
      </c>
      <c r="B335" s="1">
        <v>35</v>
      </c>
      <c r="C335" s="1">
        <v>8</v>
      </c>
      <c r="D335" s="1">
        <v>332</v>
      </c>
      <c r="E335" s="1">
        <f t="shared" si="116"/>
        <v>5.7944931166211742</v>
      </c>
      <c r="F335" s="1">
        <v>0.3</v>
      </c>
      <c r="G335" s="1">
        <v>0</v>
      </c>
      <c r="H335" s="1">
        <f t="shared" si="106"/>
        <v>0.5199547782348003</v>
      </c>
      <c r="I335" s="1">
        <f t="shared" si="107"/>
        <v>-17.658951857178536</v>
      </c>
      <c r="J335" s="1">
        <f t="shared" si="108"/>
        <v>30.374457700552686</v>
      </c>
      <c r="K335" s="1">
        <f t="shared" si="117"/>
        <v>-0.58137504976285448</v>
      </c>
      <c r="L335" s="1">
        <f t="shared" si="118"/>
        <v>-0.17441251492885634</v>
      </c>
      <c r="M335" s="1">
        <f t="shared" si="119"/>
        <v>-9.3894312557178168</v>
      </c>
      <c r="N335" s="1">
        <f t="shared" si="109"/>
        <v>3.0329344384922043</v>
      </c>
      <c r="O335" s="1">
        <f t="shared" si="120"/>
        <v>-0.25107144037910423</v>
      </c>
      <c r="P335" s="1">
        <f t="shared" si="121"/>
        <v>-2.259642963411938E-2</v>
      </c>
      <c r="Q335" s="1">
        <f t="shared" si="110"/>
        <v>17.658951857178536</v>
      </c>
      <c r="R335" s="1">
        <f t="shared" si="111"/>
        <v>-610.76909990851493</v>
      </c>
      <c r="S335" s="1">
        <f t="shared" si="105"/>
        <v>48.033409557731218</v>
      </c>
      <c r="T335" s="1">
        <f t="shared" si="112"/>
        <v>592.27801187748469</v>
      </c>
      <c r="U335" s="1">
        <f t="shared" si="113"/>
        <v>30.374457700552682</v>
      </c>
      <c r="V335" s="1">
        <f t="shared" si="122"/>
        <v>19.4992127173585</v>
      </c>
      <c r="W335" s="1">
        <f t="shared" si="123"/>
        <v>5.8497638152075497</v>
      </c>
      <c r="X335" s="1">
        <f t="shared" si="114"/>
        <v>-590.01769952011625</v>
      </c>
      <c r="Y335" s="1">
        <f t="shared" si="115"/>
        <v>10.109781461640683</v>
      </c>
      <c r="Z335" s="1">
        <f t="shared" si="124"/>
        <v>-25.914881724862294</v>
      </c>
      <c r="AA335" s="1">
        <f t="shared" si="125"/>
        <v>-2.3323393552376062</v>
      </c>
      <c r="AB335" s="1"/>
      <c r="AC335" s="1"/>
    </row>
    <row r="336" spans="1:29" x14ac:dyDescent="0.3">
      <c r="A336" s="1">
        <v>20</v>
      </c>
      <c r="B336" s="1">
        <v>35</v>
      </c>
      <c r="C336" s="1">
        <v>8</v>
      </c>
      <c r="D336" s="1">
        <v>333</v>
      </c>
      <c r="E336" s="1">
        <f t="shared" si="116"/>
        <v>5.8119464091411173</v>
      </c>
      <c r="F336" s="1">
        <v>0.3</v>
      </c>
      <c r="G336" s="1">
        <v>0</v>
      </c>
      <c r="H336" s="1">
        <f t="shared" si="106"/>
        <v>0.50979070058843778</v>
      </c>
      <c r="I336" s="1">
        <f t="shared" si="107"/>
        <v>-17.820130483767358</v>
      </c>
      <c r="J336" s="1">
        <f t="shared" si="108"/>
        <v>30.549633230889032</v>
      </c>
      <c r="K336" s="1">
        <f t="shared" si="117"/>
        <v>-0.58331732983783413</v>
      </c>
      <c r="L336" s="1">
        <f t="shared" si="118"/>
        <v>-0.17499519895135024</v>
      </c>
      <c r="M336" s="1">
        <f t="shared" si="119"/>
        <v>-9.0798099947909385</v>
      </c>
      <c r="N336" s="1">
        <f t="shared" si="109"/>
        <v>2.9888847480897001</v>
      </c>
      <c r="O336" s="1">
        <f t="shared" si="120"/>
        <v>-0.24014500170576122</v>
      </c>
      <c r="P336" s="1">
        <f t="shared" si="121"/>
        <v>-2.1613050153518509E-2</v>
      </c>
      <c r="Q336" s="1">
        <f t="shared" si="110"/>
        <v>17.820130483767358</v>
      </c>
      <c r="R336" s="1">
        <f t="shared" si="111"/>
        <v>-615.72304008334504</v>
      </c>
      <c r="S336" s="1">
        <f t="shared" si="105"/>
        <v>48.369763714656393</v>
      </c>
      <c r="T336" s="1">
        <f t="shared" si="112"/>
        <v>581.74930789215205</v>
      </c>
      <c r="U336" s="1">
        <f t="shared" si="113"/>
        <v>30.549633230889036</v>
      </c>
      <c r="V336" s="1">
        <f t="shared" si="122"/>
        <v>19.042759155089939</v>
      </c>
      <c r="W336" s="1">
        <f t="shared" si="123"/>
        <v>5.7128277465269814</v>
      </c>
      <c r="X336" s="1">
        <f t="shared" si="114"/>
        <v>-616.41238600106271</v>
      </c>
      <c r="Y336" s="1">
        <f t="shared" si="115"/>
        <v>9.9629491602990008</v>
      </c>
      <c r="Z336" s="1">
        <f t="shared" si="124"/>
        <v>-26.387695761923315</v>
      </c>
      <c r="AA336" s="1">
        <f t="shared" si="125"/>
        <v>-2.3748926185730981</v>
      </c>
      <c r="AB336" s="1"/>
      <c r="AC336" s="1"/>
    </row>
    <row r="337" spans="1:29" x14ac:dyDescent="0.3">
      <c r="A337" s="1">
        <v>20</v>
      </c>
      <c r="B337" s="1">
        <v>35</v>
      </c>
      <c r="C337" s="1">
        <v>8</v>
      </c>
      <c r="D337" s="1">
        <v>334</v>
      </c>
      <c r="E337" s="1">
        <f t="shared" si="116"/>
        <v>5.8293997016610604</v>
      </c>
      <c r="F337" s="1">
        <v>0.3</v>
      </c>
      <c r="G337" s="1">
        <v>0</v>
      </c>
      <c r="H337" s="1">
        <f t="shared" si="106"/>
        <v>0.49959402979804834</v>
      </c>
      <c r="I337" s="1">
        <f t="shared" si="107"/>
        <v>-17.975880925983336</v>
      </c>
      <c r="J337" s="1">
        <f t="shared" si="108"/>
        <v>30.722199271742035</v>
      </c>
      <c r="K337" s="1">
        <f t="shared" si="117"/>
        <v>-0.58511048531988941</v>
      </c>
      <c r="L337" s="1">
        <f t="shared" si="118"/>
        <v>-0.17553314559596681</v>
      </c>
      <c r="M337" s="1">
        <f t="shared" si="119"/>
        <v>-8.7674229357815552</v>
      </c>
      <c r="N337" s="1">
        <f t="shared" si="109"/>
        <v>2.9432384914556966</v>
      </c>
      <c r="O337" s="1">
        <f t="shared" si="120"/>
        <v>-0.22932288054370942</v>
      </c>
      <c r="P337" s="1">
        <f t="shared" si="121"/>
        <v>-2.0639059248933847E-2</v>
      </c>
      <c r="Q337" s="1">
        <f t="shared" si="110"/>
        <v>17.975880925983336</v>
      </c>
      <c r="R337" s="1">
        <f t="shared" si="111"/>
        <v>-620.72123302749515</v>
      </c>
      <c r="S337" s="1">
        <f t="shared" si="105"/>
        <v>48.698080197725368</v>
      </c>
      <c r="T337" s="1">
        <f t="shared" si="112"/>
        <v>570.76371266193371</v>
      </c>
      <c r="U337" s="1">
        <f t="shared" si="113"/>
        <v>30.722199271742031</v>
      </c>
      <c r="V337" s="1">
        <f t="shared" si="122"/>
        <v>18.578217907300548</v>
      </c>
      <c r="W337" s="1">
        <f t="shared" si="123"/>
        <v>5.5734653721901646</v>
      </c>
      <c r="X337" s="1">
        <f t="shared" si="114"/>
        <v>-642.36841368563137</v>
      </c>
      <c r="Y337" s="1">
        <f t="shared" si="115"/>
        <v>9.8107949715189928</v>
      </c>
      <c r="Z337" s="1">
        <f t="shared" si="124"/>
        <v>-26.84168191268947</v>
      </c>
      <c r="AA337" s="1">
        <f t="shared" si="125"/>
        <v>-2.415751372142052</v>
      </c>
      <c r="AB337" s="1"/>
      <c r="AC337" s="1"/>
    </row>
    <row r="338" spans="1:29" x14ac:dyDescent="0.3">
      <c r="A338" s="1">
        <v>20</v>
      </c>
      <c r="B338" s="1">
        <v>35</v>
      </c>
      <c r="C338" s="1">
        <v>8</v>
      </c>
      <c r="D338" s="1">
        <v>335</v>
      </c>
      <c r="E338" s="1">
        <f t="shared" si="116"/>
        <v>5.8468529941810043</v>
      </c>
      <c r="F338" s="1">
        <v>0.3</v>
      </c>
      <c r="G338" s="1">
        <v>0</v>
      </c>
      <c r="H338" s="1">
        <f t="shared" si="106"/>
        <v>0.48936734093076134</v>
      </c>
      <c r="I338" s="1">
        <f t="shared" si="107"/>
        <v>-18.126155740733001</v>
      </c>
      <c r="J338" s="1">
        <f t="shared" si="108"/>
        <v>30.892064971126231</v>
      </c>
      <c r="K338" s="1">
        <f t="shared" si="117"/>
        <v>-0.58675765953732473</v>
      </c>
      <c r="L338" s="1">
        <f t="shared" si="118"/>
        <v>-0.17602729786119742</v>
      </c>
      <c r="M338" s="1">
        <f t="shared" si="119"/>
        <v>-8.4523652348139837</v>
      </c>
      <c r="N338" s="1">
        <f t="shared" si="109"/>
        <v>2.8960653957098099</v>
      </c>
      <c r="O338" s="1">
        <f t="shared" si="120"/>
        <v>-0.21860230734566083</v>
      </c>
      <c r="P338" s="1">
        <f t="shared" si="121"/>
        <v>-1.9674207661109475E-2</v>
      </c>
      <c r="Q338" s="1">
        <f t="shared" si="110"/>
        <v>18.126155740733001</v>
      </c>
      <c r="R338" s="1">
        <f t="shared" si="111"/>
        <v>-625.76215624297629</v>
      </c>
      <c r="S338" s="1">
        <f t="shared" si="105"/>
        <v>49.018220711859229</v>
      </c>
      <c r="T338" s="1">
        <f t="shared" si="112"/>
        <v>559.32915054322177</v>
      </c>
      <c r="U338" s="1">
        <f t="shared" si="113"/>
        <v>30.892064971126228</v>
      </c>
      <c r="V338" s="1">
        <f t="shared" si="122"/>
        <v>18.105916553846686</v>
      </c>
      <c r="W338" s="1">
        <f t="shared" si="123"/>
        <v>5.4317749661540056</v>
      </c>
      <c r="X338" s="1">
        <f t="shared" si="114"/>
        <v>-667.85516125409583</v>
      </c>
      <c r="Y338" s="1">
        <f t="shared" si="115"/>
        <v>9.6535513190327027</v>
      </c>
      <c r="Z338" s="1">
        <f t="shared" si="124"/>
        <v>-27.276957907228518</v>
      </c>
      <c r="AA338" s="1">
        <f t="shared" si="125"/>
        <v>-2.4549262116505663</v>
      </c>
      <c r="AB338" s="1"/>
      <c r="AC338" s="1"/>
    </row>
    <row r="339" spans="1:29" x14ac:dyDescent="0.3">
      <c r="A339" s="1">
        <v>20</v>
      </c>
      <c r="B339" s="1">
        <v>35</v>
      </c>
      <c r="C339" s="1">
        <v>8</v>
      </c>
      <c r="D339" s="1">
        <v>336</v>
      </c>
      <c r="E339" s="1">
        <f t="shared" si="116"/>
        <v>5.8643062867009474</v>
      </c>
      <c r="F339" s="1">
        <v>0.3</v>
      </c>
      <c r="G339" s="1">
        <v>0</v>
      </c>
      <c r="H339" s="1">
        <f t="shared" si="106"/>
        <v>0.47911315548778033</v>
      </c>
      <c r="I339" s="1">
        <f t="shared" si="107"/>
        <v>-18.27090915285202</v>
      </c>
      <c r="J339" s="1">
        <f t="shared" si="108"/>
        <v>31.059143508595266</v>
      </c>
      <c r="K339" s="1">
        <f t="shared" si="117"/>
        <v>-0.58826184784508795</v>
      </c>
      <c r="L339" s="1">
        <f t="shared" si="118"/>
        <v>-0.17647855435352638</v>
      </c>
      <c r="M339" s="1">
        <f t="shared" si="119"/>
        <v>-8.1347328615160031</v>
      </c>
      <c r="N339" s="1">
        <f t="shared" si="109"/>
        <v>2.8474343302806804</v>
      </c>
      <c r="O339" s="1">
        <f t="shared" si="120"/>
        <v>-0.20798048983481793</v>
      </c>
      <c r="P339" s="1">
        <f t="shared" si="121"/>
        <v>-1.8718244085133614E-2</v>
      </c>
      <c r="Q339" s="1">
        <f t="shared" si="110"/>
        <v>18.27090915285202</v>
      </c>
      <c r="R339" s="1">
        <f t="shared" si="111"/>
        <v>-630.84427421574401</v>
      </c>
      <c r="S339" s="1">
        <f t="shared" si="105"/>
        <v>49.33005266144729</v>
      </c>
      <c r="T339" s="1">
        <f t="shared" si="112"/>
        <v>547.45407366820643</v>
      </c>
      <c r="U339" s="1">
        <f t="shared" si="113"/>
        <v>31.05914350859527</v>
      </c>
      <c r="V339" s="1">
        <f t="shared" si="122"/>
        <v>17.62618062911827</v>
      </c>
      <c r="W339" s="1">
        <f t="shared" si="123"/>
        <v>5.2878541887354809</v>
      </c>
      <c r="X339" s="1">
        <f t="shared" si="114"/>
        <v>-692.84277700387622</v>
      </c>
      <c r="Y339" s="1">
        <f t="shared" si="115"/>
        <v>9.491447767602267</v>
      </c>
      <c r="Z339" s="1">
        <f t="shared" si="124"/>
        <v>-27.6936403461815</v>
      </c>
      <c r="AA339" s="1">
        <f t="shared" si="125"/>
        <v>-2.4924276311563349</v>
      </c>
      <c r="AB339" s="1"/>
      <c r="AC339" s="1"/>
    </row>
    <row r="340" spans="1:29" x14ac:dyDescent="0.3">
      <c r="A340" s="1">
        <v>20</v>
      </c>
      <c r="B340" s="1">
        <v>35</v>
      </c>
      <c r="C340" s="1">
        <v>8</v>
      </c>
      <c r="D340" s="1">
        <v>337</v>
      </c>
      <c r="E340" s="1">
        <f t="shared" si="116"/>
        <v>5.8817595792208905</v>
      </c>
      <c r="F340" s="1">
        <v>0.3</v>
      </c>
      <c r="G340" s="1">
        <v>0</v>
      </c>
      <c r="H340" s="1">
        <f t="shared" si="106"/>
        <v>0.46883394396143657</v>
      </c>
      <c r="I340" s="1">
        <f t="shared" si="107"/>
        <v>-18.410097069048806</v>
      </c>
      <c r="J340" s="1">
        <f t="shared" si="108"/>
        <v>31.223352045788289</v>
      </c>
      <c r="K340" s="1">
        <f t="shared" si="117"/>
        <v>-0.58962590057758202</v>
      </c>
      <c r="L340" s="1">
        <f t="shared" si="118"/>
        <v>-0.17688777017327459</v>
      </c>
      <c r="M340" s="1">
        <f t="shared" si="119"/>
        <v>-7.8146225697854774</v>
      </c>
      <c r="N340" s="1">
        <f t="shared" si="109"/>
        <v>2.7974133225012943</v>
      </c>
      <c r="O340" s="1">
        <f t="shared" si="120"/>
        <v>-0.19745462342341774</v>
      </c>
      <c r="P340" s="1">
        <f t="shared" si="121"/>
        <v>-1.7770916108107597E-2</v>
      </c>
      <c r="Q340" s="1">
        <f t="shared" si="110"/>
        <v>18.410097069048806</v>
      </c>
      <c r="R340" s="1">
        <f t="shared" si="111"/>
        <v>-635.96603888343236</v>
      </c>
      <c r="S340" s="1">
        <f t="shared" si="105"/>
        <v>49.633449114837092</v>
      </c>
      <c r="T340" s="1">
        <f t="shared" si="112"/>
        <v>535.14744822149532</v>
      </c>
      <c r="U340" s="1">
        <f t="shared" si="113"/>
        <v>31.223352045788285</v>
      </c>
      <c r="V340" s="1">
        <f t="shared" si="122"/>
        <v>17.13933364478979</v>
      </c>
      <c r="W340" s="1">
        <f t="shared" si="123"/>
        <v>5.1418000934369372</v>
      </c>
      <c r="X340" s="1">
        <f t="shared" si="114"/>
        <v>-717.30221198590357</v>
      </c>
      <c r="Y340" s="1">
        <f t="shared" si="115"/>
        <v>9.3247110750043127</v>
      </c>
      <c r="Z340" s="1">
        <f t="shared" si="124"/>
        <v>-28.09184436556945</v>
      </c>
      <c r="AA340" s="1">
        <f t="shared" si="125"/>
        <v>-2.5282659929012503</v>
      </c>
      <c r="AB340" s="1"/>
      <c r="AC340" s="1"/>
    </row>
    <row r="341" spans="1:29" x14ac:dyDescent="0.3">
      <c r="A341" s="1">
        <v>20</v>
      </c>
      <c r="B341" s="1">
        <v>35</v>
      </c>
      <c r="C341" s="1">
        <v>8</v>
      </c>
      <c r="D341" s="1">
        <v>338</v>
      </c>
      <c r="E341" s="1">
        <f t="shared" si="116"/>
        <v>5.8992128717408336</v>
      </c>
      <c r="F341" s="1">
        <v>0.3</v>
      </c>
      <c r="G341" s="1">
        <v>0</v>
      </c>
      <c r="H341" s="1">
        <f t="shared" si="106"/>
        <v>0.45853212833959345</v>
      </c>
      <c r="I341" s="1">
        <f t="shared" si="107"/>
        <v>-18.543677091335745</v>
      </c>
      <c r="J341" s="1">
        <f t="shared" si="108"/>
        <v>31.384611677932835</v>
      </c>
      <c r="K341" s="1">
        <f t="shared" si="117"/>
        <v>-0.59085252612426575</v>
      </c>
      <c r="L341" s="1">
        <f t="shared" si="118"/>
        <v>-0.17725575783727973</v>
      </c>
      <c r="M341" s="1">
        <f t="shared" si="119"/>
        <v>-7.4921318683182472</v>
      </c>
      <c r="N341" s="1">
        <f t="shared" si="109"/>
        <v>2.7460695748338231</v>
      </c>
      <c r="O341" s="1">
        <f t="shared" si="120"/>
        <v>-0.1870219005208128</v>
      </c>
      <c r="P341" s="1">
        <f t="shared" si="121"/>
        <v>-1.6831971046873152E-2</v>
      </c>
      <c r="Q341" s="1">
        <f t="shared" si="110"/>
        <v>18.543677091335745</v>
      </c>
      <c r="R341" s="1">
        <f t="shared" si="111"/>
        <v>-641.12589010690806</v>
      </c>
      <c r="S341" s="1">
        <f t="shared" ref="S341:S363" si="126">Q341+SQRT(Q341^2-R341)</f>
        <v>49.928288769268576</v>
      </c>
      <c r="T341" s="1">
        <f t="shared" si="112"/>
        <v>522.41874014951907</v>
      </c>
      <c r="U341" s="1">
        <f t="shared" si="113"/>
        <v>31.384611677932831</v>
      </c>
      <c r="V341" s="1">
        <f t="shared" si="122"/>
        <v>16.645697117764325</v>
      </c>
      <c r="W341" s="1">
        <f t="shared" si="123"/>
        <v>4.9937091353292971</v>
      </c>
      <c r="X341" s="1">
        <f t="shared" si="114"/>
        <v>-741.20525186736018</v>
      </c>
      <c r="Y341" s="1">
        <f t="shared" si="115"/>
        <v>9.1535652494460784</v>
      </c>
      <c r="Z341" s="1">
        <f t="shared" si="124"/>
        <v>-28.471683375506665</v>
      </c>
      <c r="AA341" s="1">
        <f t="shared" si="125"/>
        <v>-2.5624515037955997</v>
      </c>
      <c r="AB341" s="1"/>
      <c r="AC341" s="1"/>
    </row>
    <row r="342" spans="1:29" x14ac:dyDescent="0.3">
      <c r="A342" s="1">
        <v>20</v>
      </c>
      <c r="B342" s="1">
        <v>35</v>
      </c>
      <c r="C342" s="1">
        <v>8</v>
      </c>
      <c r="D342" s="1">
        <v>339</v>
      </c>
      <c r="E342" s="1">
        <f t="shared" si="116"/>
        <v>5.9166661642607767</v>
      </c>
      <c r="F342" s="1">
        <v>0.3</v>
      </c>
      <c r="G342" s="1">
        <v>0</v>
      </c>
      <c r="H342" s="1">
        <f t="shared" si="106"/>
        <v>0.44821008455552408</v>
      </c>
      <c r="I342" s="1">
        <f t="shared" si="107"/>
        <v>-18.671608529944031</v>
      </c>
      <c r="J342" s="1">
        <f t="shared" si="108"/>
        <v>31.542847386388285</v>
      </c>
      <c r="K342" s="1">
        <f t="shared" si="117"/>
        <v>-0.5919442940969688</v>
      </c>
      <c r="L342" s="1">
        <f t="shared" si="118"/>
        <v>-0.17758328822909064</v>
      </c>
      <c r="M342" s="1">
        <f t="shared" si="119"/>
        <v>-7.1673589909060151</v>
      </c>
      <c r="N342" s="1">
        <f t="shared" si="109"/>
        <v>2.6934694833561523</v>
      </c>
      <c r="O342" s="1">
        <f t="shared" si="120"/>
        <v>-0.17667951883487668</v>
      </c>
      <c r="P342" s="1">
        <f t="shared" si="121"/>
        <v>-1.5901156695138901E-2</v>
      </c>
      <c r="Q342" s="1">
        <f t="shared" si="110"/>
        <v>18.671608529944031</v>
      </c>
      <c r="R342" s="1">
        <f t="shared" si="111"/>
        <v>-646.32225614550373</v>
      </c>
      <c r="S342" s="1">
        <f t="shared" si="126"/>
        <v>50.214455916332319</v>
      </c>
      <c r="T342" s="1">
        <f t="shared" si="112"/>
        <v>509.2779003249305</v>
      </c>
      <c r="U342" s="1">
        <f t="shared" si="113"/>
        <v>31.542847386388289</v>
      </c>
      <c r="V342" s="1">
        <f t="shared" si="122"/>
        <v>16.14559060209319</v>
      </c>
      <c r="W342" s="1">
        <f t="shared" si="123"/>
        <v>4.8436771806279566</v>
      </c>
      <c r="X342" s="1">
        <f t="shared" si="114"/>
        <v>-764.52454752124049</v>
      </c>
      <c r="Y342" s="1">
        <f t="shared" si="115"/>
        <v>8.9782316111871747</v>
      </c>
      <c r="Z342" s="1">
        <f t="shared" si="124"/>
        <v>-28.833268864582919</v>
      </c>
      <c r="AA342" s="1">
        <f t="shared" si="125"/>
        <v>-2.5949941978124627</v>
      </c>
      <c r="AB342" s="1"/>
      <c r="AC342" s="1"/>
    </row>
    <row r="343" spans="1:29" x14ac:dyDescent="0.3">
      <c r="A343" s="1">
        <v>20</v>
      </c>
      <c r="B343" s="1">
        <v>35</v>
      </c>
      <c r="C343" s="1">
        <v>8</v>
      </c>
      <c r="D343" s="1">
        <v>340</v>
      </c>
      <c r="E343" s="1">
        <f t="shared" si="116"/>
        <v>5.9341194567807207</v>
      </c>
      <c r="F343" s="1">
        <v>0.3</v>
      </c>
      <c r="G343" s="1">
        <v>0</v>
      </c>
      <c r="H343" s="1">
        <f t="shared" si="106"/>
        <v>0.43787014488191012</v>
      </c>
      <c r="I343" s="1">
        <f t="shared" si="107"/>
        <v>-18.79385241571817</v>
      </c>
      <c r="J343" s="1">
        <f t="shared" si="108"/>
        <v>31.697987992293481</v>
      </c>
      <c r="K343" s="1">
        <f t="shared" si="117"/>
        <v>-0.59290363856177219</v>
      </c>
      <c r="L343" s="1">
        <f t="shared" si="118"/>
        <v>-0.17787109156853165</v>
      </c>
      <c r="M343" s="1">
        <f t="shared" si="119"/>
        <v>-6.8404028665133723</v>
      </c>
      <c r="N343" s="1">
        <f t="shared" si="109"/>
        <v>2.6396786571834996</v>
      </c>
      <c r="O343" s="1">
        <f t="shared" si="120"/>
        <v>-0.16642468876314728</v>
      </c>
      <c r="P343" s="1">
        <f t="shared" si="121"/>
        <v>-1.4978221988683255E-2</v>
      </c>
      <c r="Q343" s="1">
        <f t="shared" si="110"/>
        <v>18.79385241571817</v>
      </c>
      <c r="R343" s="1">
        <f t="shared" si="111"/>
        <v>-651.55355413578604</v>
      </c>
      <c r="S343" s="1">
        <f t="shared" si="126"/>
        <v>50.491840408011655</v>
      </c>
      <c r="T343" s="1">
        <f t="shared" si="112"/>
        <v>495.73534918824402</v>
      </c>
      <c r="U343" s="1">
        <f t="shared" si="113"/>
        <v>31.697987992293484</v>
      </c>
      <c r="V343" s="1">
        <f t="shared" si="122"/>
        <v>15.639331723791704</v>
      </c>
      <c r="W343" s="1">
        <f t="shared" si="123"/>
        <v>4.6917995171375111</v>
      </c>
      <c r="X343" s="1">
        <f t="shared" si="114"/>
        <v>-787.23364434028076</v>
      </c>
      <c r="Y343" s="1">
        <f t="shared" si="115"/>
        <v>8.798928857278332</v>
      </c>
      <c r="Z343" s="1">
        <f t="shared" si="124"/>
        <v>-29.176710262435297</v>
      </c>
      <c r="AA343" s="1">
        <f t="shared" si="125"/>
        <v>-2.6259039236191768</v>
      </c>
      <c r="AB343" s="1"/>
      <c r="AC343" s="1"/>
    </row>
    <row r="344" spans="1:29" x14ac:dyDescent="0.3">
      <c r="A344" s="1">
        <v>20</v>
      </c>
      <c r="B344" s="1">
        <v>35</v>
      </c>
      <c r="C344" s="1">
        <v>8</v>
      </c>
      <c r="D344" s="1">
        <v>341</v>
      </c>
      <c r="E344" s="1">
        <f t="shared" si="116"/>
        <v>5.9515727493006638</v>
      </c>
      <c r="F344" s="1">
        <v>0.3</v>
      </c>
      <c r="G344" s="1">
        <v>0</v>
      </c>
      <c r="H344" s="1">
        <f t="shared" si="106"/>
        <v>0.42751460026804661</v>
      </c>
      <c r="I344" s="1">
        <f t="shared" si="107"/>
        <v>-18.910371511986337</v>
      </c>
      <c r="J344" s="1">
        <f t="shared" si="108"/>
        <v>31.849966111364299</v>
      </c>
      <c r="K344" s="1">
        <f t="shared" si="117"/>
        <v>-0.59373286131186742</v>
      </c>
      <c r="L344" s="1">
        <f t="shared" si="118"/>
        <v>-0.17811985839356023</v>
      </c>
      <c r="M344" s="1">
        <f t="shared" si="119"/>
        <v>-6.511363089143134</v>
      </c>
      <c r="N344" s="1">
        <f t="shared" si="109"/>
        <v>2.5847619385357117</v>
      </c>
      <c r="O344" s="1">
        <f t="shared" si="120"/>
        <v>-0.15625463996304195</v>
      </c>
      <c r="P344" s="1">
        <f t="shared" si="121"/>
        <v>-1.4062917596673776E-2</v>
      </c>
      <c r="Q344" s="1">
        <f t="shared" si="110"/>
        <v>18.910371511986337</v>
      </c>
      <c r="R344" s="1">
        <f t="shared" si="111"/>
        <v>-656.8181905737099</v>
      </c>
      <c r="S344" s="1">
        <f t="shared" si="126"/>
        <v>50.760337623350637</v>
      </c>
      <c r="T344" s="1">
        <f t="shared" si="112"/>
        <v>481.8019608890196</v>
      </c>
      <c r="U344" s="1">
        <f t="shared" si="113"/>
        <v>31.849966111364299</v>
      </c>
      <c r="V344" s="1">
        <f t="shared" si="122"/>
        <v>15.127236217595508</v>
      </c>
      <c r="W344" s="1">
        <f t="shared" si="123"/>
        <v>4.5381708652786523</v>
      </c>
      <c r="X344" s="1">
        <f t="shared" si="114"/>
        <v>-809.30701027027249</v>
      </c>
      <c r="Y344" s="1">
        <f t="shared" si="115"/>
        <v>8.6158731284523746</v>
      </c>
      <c r="Z344" s="1">
        <f t="shared" si="124"/>
        <v>-29.502114853740277</v>
      </c>
      <c r="AA344" s="1">
        <f t="shared" si="125"/>
        <v>-2.655190336836625</v>
      </c>
      <c r="AB344" s="1"/>
      <c r="AC344" s="1"/>
    </row>
    <row r="345" spans="1:29" x14ac:dyDescent="0.3">
      <c r="A345" s="1">
        <v>20</v>
      </c>
      <c r="B345" s="1">
        <v>35</v>
      </c>
      <c r="C345" s="1">
        <v>8</v>
      </c>
      <c r="D345" s="1">
        <v>342</v>
      </c>
      <c r="E345" s="1">
        <f t="shared" si="116"/>
        <v>5.9690260418206069</v>
      </c>
      <c r="F345" s="1">
        <v>0.3</v>
      </c>
      <c r="G345" s="1">
        <v>0</v>
      </c>
      <c r="H345" s="1">
        <f t="shared" si="106"/>
        <v>0.41714570261971146</v>
      </c>
      <c r="I345" s="1">
        <f t="shared" si="107"/>
        <v>-19.021130325903069</v>
      </c>
      <c r="J345" s="1">
        <f t="shared" si="108"/>
        <v>31.998718109871309</v>
      </c>
      <c r="K345" s="1">
        <f t="shared" si="117"/>
        <v>-0.59443413516103405</v>
      </c>
      <c r="L345" s="1">
        <f t="shared" si="118"/>
        <v>-0.1783302405483102</v>
      </c>
      <c r="M345" s="1">
        <f t="shared" si="119"/>
        <v>-6.1803398874989526</v>
      </c>
      <c r="N345" s="1">
        <f t="shared" si="109"/>
        <v>2.5287834231944863</v>
      </c>
      <c r="O345" s="1">
        <f t="shared" si="120"/>
        <v>-0.14616662718372841</v>
      </c>
      <c r="P345" s="1">
        <f t="shared" si="121"/>
        <v>-1.3154996446535557E-2</v>
      </c>
      <c r="Q345" s="1">
        <f t="shared" si="110"/>
        <v>19.021130325903069</v>
      </c>
      <c r="R345" s="1">
        <f t="shared" si="111"/>
        <v>-662.11456180001676</v>
      </c>
      <c r="S345" s="1">
        <f t="shared" si="126"/>
        <v>51.019848435774378</v>
      </c>
      <c r="T345" s="1">
        <f t="shared" si="112"/>
        <v>467.48904694899193</v>
      </c>
      <c r="U345" s="1">
        <f t="shared" si="113"/>
        <v>31.998718109871309</v>
      </c>
      <c r="V345" s="1">
        <f t="shared" si="122"/>
        <v>14.609617964813905</v>
      </c>
      <c r="W345" s="1">
        <f t="shared" si="123"/>
        <v>4.3828853894441711</v>
      </c>
      <c r="X345" s="1">
        <f t="shared" si="114"/>
        <v>-830.72006255563406</v>
      </c>
      <c r="Y345" s="1">
        <f t="shared" si="115"/>
        <v>8.4292780773149527</v>
      </c>
      <c r="Z345" s="1">
        <f t="shared" si="124"/>
        <v>-29.809587737520239</v>
      </c>
      <c r="AA345" s="1">
        <f t="shared" si="125"/>
        <v>-2.6828628963768213</v>
      </c>
      <c r="AB345" s="1"/>
      <c r="AC345" s="1"/>
    </row>
    <row r="346" spans="1:29" x14ac:dyDescent="0.3">
      <c r="A346" s="1">
        <v>20</v>
      </c>
      <c r="B346" s="1">
        <v>35</v>
      </c>
      <c r="C346" s="1">
        <v>8</v>
      </c>
      <c r="D346" s="1">
        <v>343</v>
      </c>
      <c r="E346" s="1">
        <f t="shared" si="116"/>
        <v>5.98647933434055</v>
      </c>
      <c r="F346" s="1">
        <v>0.3</v>
      </c>
      <c r="G346" s="1">
        <v>0</v>
      </c>
      <c r="H346" s="1">
        <f t="shared" si="106"/>
        <v>0.40676566702150768</v>
      </c>
      <c r="I346" s="1">
        <f t="shared" si="107"/>
        <v>-19.126095119260707</v>
      </c>
      <c r="J346" s="1">
        <f t="shared" si="108"/>
        <v>32.144184061813306</v>
      </c>
      <c r="K346" s="1">
        <f t="shared" si="117"/>
        <v>-0.59500950724028967</v>
      </c>
      <c r="L346" s="1">
        <f t="shared" si="118"/>
        <v>-0.17850285217208689</v>
      </c>
      <c r="M346" s="1">
        <f t="shared" si="119"/>
        <v>-5.8474340944547434</v>
      </c>
      <c r="N346" s="1">
        <f t="shared" si="109"/>
        <v>2.4718064811251712</v>
      </c>
      <c r="O346" s="1">
        <f t="shared" si="120"/>
        <v>-0.1361579354358701</v>
      </c>
      <c r="P346" s="1">
        <f t="shared" si="121"/>
        <v>-1.2254214189228308E-2</v>
      </c>
      <c r="Q346" s="1">
        <f t="shared" si="110"/>
        <v>19.126095119260707</v>
      </c>
      <c r="R346" s="1">
        <f t="shared" si="111"/>
        <v>-667.44105448872415</v>
      </c>
      <c r="S346" s="1">
        <f t="shared" si="126"/>
        <v>51.270279181074017</v>
      </c>
      <c r="T346" s="1">
        <f t="shared" si="112"/>
        <v>452.80833946971109</v>
      </c>
      <c r="U346" s="1">
        <f t="shared" si="113"/>
        <v>32.144184061813306</v>
      </c>
      <c r="V346" s="1">
        <f t="shared" si="122"/>
        <v>14.086789031538647</v>
      </c>
      <c r="W346" s="1">
        <f t="shared" si="123"/>
        <v>4.226036709461594</v>
      </c>
      <c r="X346" s="1">
        <f t="shared" si="114"/>
        <v>-851.44919318822542</v>
      </c>
      <c r="Y346" s="1">
        <f t="shared" si="115"/>
        <v>8.2393549370839025</v>
      </c>
      <c r="Z346" s="1">
        <f t="shared" si="124"/>
        <v>-30.099231826272515</v>
      </c>
      <c r="AA346" s="1">
        <f t="shared" si="125"/>
        <v>-2.7089308643645262</v>
      </c>
      <c r="AB346" s="1"/>
      <c r="AC346" s="1"/>
    </row>
    <row r="347" spans="1:29" x14ac:dyDescent="0.3">
      <c r="A347" s="1">
        <v>20</v>
      </c>
      <c r="B347" s="1">
        <v>35</v>
      </c>
      <c r="C347" s="1">
        <v>8</v>
      </c>
      <c r="D347" s="1">
        <v>344</v>
      </c>
      <c r="E347" s="1">
        <f t="shared" si="116"/>
        <v>6.003932626860494</v>
      </c>
      <c r="F347" s="1">
        <v>0.3</v>
      </c>
      <c r="G347" s="1">
        <v>0</v>
      </c>
      <c r="H347" s="1">
        <f t="shared" si="106"/>
        <v>0.3963766739017463</v>
      </c>
      <c r="I347" s="1">
        <f t="shared" si="107"/>
        <v>-19.225233918766378</v>
      </c>
      <c r="J347" s="1">
        <f t="shared" si="108"/>
        <v>32.286307707290497</v>
      </c>
      <c r="K347" s="1">
        <f t="shared" si="117"/>
        <v>-0.59546090228289472</v>
      </c>
      <c r="L347" s="1">
        <f t="shared" si="118"/>
        <v>-0.1786382706848684</v>
      </c>
      <c r="M347" s="1">
        <f t="shared" si="119"/>
        <v>-5.5127471163399786</v>
      </c>
      <c r="N347" s="1">
        <f t="shared" si="109"/>
        <v>2.4138937770649158</v>
      </c>
      <c r="O347" s="1">
        <f t="shared" si="120"/>
        <v>-0.12622588456943901</v>
      </c>
      <c r="P347" s="1">
        <f t="shared" si="121"/>
        <v>-1.136032961124951E-2</v>
      </c>
      <c r="Q347" s="1">
        <f t="shared" si="110"/>
        <v>19.225233918766378</v>
      </c>
      <c r="R347" s="1">
        <f t="shared" si="111"/>
        <v>-672.79604613856031</v>
      </c>
      <c r="S347" s="1">
        <f t="shared" si="126"/>
        <v>51.511541626056875</v>
      </c>
      <c r="T347" s="1">
        <f t="shared" si="112"/>
        <v>437.77197390740287</v>
      </c>
      <c r="U347" s="1">
        <f t="shared" si="113"/>
        <v>32.286307707290497</v>
      </c>
      <c r="V347" s="1">
        <f t="shared" si="122"/>
        <v>13.559059706556367</v>
      </c>
      <c r="W347" s="1">
        <f t="shared" si="123"/>
        <v>4.06771791196691</v>
      </c>
      <c r="X347" s="1">
        <f t="shared" si="114"/>
        <v>-871.47179304889482</v>
      </c>
      <c r="Y347" s="1">
        <f t="shared" si="115"/>
        <v>8.0463125902163881</v>
      </c>
      <c r="Z347" s="1">
        <f t="shared" si="124"/>
        <v>-30.371147879998503</v>
      </c>
      <c r="AA347" s="1">
        <f t="shared" si="125"/>
        <v>-2.7334033091998653</v>
      </c>
      <c r="AB347" s="1"/>
      <c r="AC347" s="1"/>
    </row>
    <row r="348" spans="1:29" x14ac:dyDescent="0.3">
      <c r="A348" s="1">
        <v>20</v>
      </c>
      <c r="B348" s="1">
        <v>35</v>
      </c>
      <c r="C348" s="1">
        <v>8</v>
      </c>
      <c r="D348" s="1">
        <v>345</v>
      </c>
      <c r="E348" s="1">
        <f t="shared" si="116"/>
        <v>6.0213859193804371</v>
      </c>
      <c r="F348" s="1">
        <v>0.3</v>
      </c>
      <c r="G348" s="1">
        <v>0</v>
      </c>
      <c r="H348" s="1">
        <f t="shared" si="106"/>
        <v>0.38598087114019297</v>
      </c>
      <c r="I348" s="1">
        <f t="shared" si="107"/>
        <v>-19.318516525781366</v>
      </c>
      <c r="J348" s="1">
        <f t="shared" si="108"/>
        <v>32.425036412070241</v>
      </c>
      <c r="K348" s="1">
        <f t="shared" si="117"/>
        <v>-0.59579012588525682</v>
      </c>
      <c r="L348" s="1">
        <f t="shared" si="118"/>
        <v>-0.17873703776557703</v>
      </c>
      <c r="M348" s="1">
        <f t="shared" si="119"/>
        <v>-5.1763809020504139</v>
      </c>
      <c r="N348" s="1">
        <f t="shared" si="109"/>
        <v>2.3551072909034128</v>
      </c>
      <c r="O348" s="1">
        <f t="shared" si="120"/>
        <v>-0.11636783332416537</v>
      </c>
      <c r="P348" s="1">
        <f t="shared" si="121"/>
        <v>-1.0473104999174882E-2</v>
      </c>
      <c r="Q348" s="1">
        <f t="shared" si="110"/>
        <v>19.318516525781366</v>
      </c>
      <c r="R348" s="1">
        <f t="shared" si="111"/>
        <v>-678.17790556719342</v>
      </c>
      <c r="S348" s="1">
        <f t="shared" si="126"/>
        <v>51.743552937851618</v>
      </c>
      <c r="T348" s="1">
        <f t="shared" si="112"/>
        <v>422.39247143798059</v>
      </c>
      <c r="U348" s="1">
        <f t="shared" si="113"/>
        <v>32.425036412070256</v>
      </c>
      <c r="V348" s="1">
        <f t="shared" si="122"/>
        <v>13.026738538395119</v>
      </c>
      <c r="W348" s="1">
        <f t="shared" si="123"/>
        <v>3.9080215615185354</v>
      </c>
      <c r="X348" s="1">
        <f t="shared" si="114"/>
        <v>-890.76627472997347</v>
      </c>
      <c r="Y348" s="1">
        <f t="shared" si="115"/>
        <v>7.8503576363447047</v>
      </c>
      <c r="Z348" s="1">
        <f t="shared" si="124"/>
        <v>-30.625434570734132</v>
      </c>
      <c r="AA348" s="1">
        <f t="shared" si="125"/>
        <v>-2.7562891113660717</v>
      </c>
      <c r="AB348" s="1"/>
      <c r="AC348" s="1"/>
    </row>
    <row r="349" spans="1:29" x14ac:dyDescent="0.3">
      <c r="A349" s="1">
        <v>20</v>
      </c>
      <c r="B349" s="1">
        <v>35</v>
      </c>
      <c r="C349" s="1">
        <v>8</v>
      </c>
      <c r="D349" s="1">
        <v>346</v>
      </c>
      <c r="E349" s="1">
        <f t="shared" si="116"/>
        <v>6.0388392119003802</v>
      </c>
      <c r="F349" s="1">
        <v>0.3</v>
      </c>
      <c r="G349" s="1">
        <v>0</v>
      </c>
      <c r="H349" s="1">
        <f t="shared" si="106"/>
        <v>0.37558037611918182</v>
      </c>
      <c r="I349" s="1">
        <f t="shared" si="107"/>
        <v>-19.405914525519929</v>
      </c>
      <c r="J349" s="1">
        <f t="shared" si="108"/>
        <v>32.560321128328752</v>
      </c>
      <c r="K349" s="1">
        <f t="shared" si="117"/>
        <v>-0.59599886773340283</v>
      </c>
      <c r="L349" s="1">
        <f t="shared" si="118"/>
        <v>-0.17879966032002084</v>
      </c>
      <c r="M349" s="1">
        <f t="shared" si="119"/>
        <v>-4.8384379119933572</v>
      </c>
      <c r="N349" s="1">
        <f t="shared" si="109"/>
        <v>2.2955083377040899</v>
      </c>
      <c r="O349" s="1">
        <f t="shared" si="120"/>
        <v>-0.10658118291191612</v>
      </c>
      <c r="P349" s="1">
        <f t="shared" si="121"/>
        <v>-9.5923064620724498E-3</v>
      </c>
      <c r="Q349" s="1">
        <f t="shared" si="110"/>
        <v>19.405914525519929</v>
      </c>
      <c r="R349" s="1">
        <f t="shared" si="111"/>
        <v>-683.58499340810624</v>
      </c>
      <c r="S349" s="1">
        <f t="shared" si="126"/>
        <v>51.966235653848685</v>
      </c>
      <c r="T349" s="1">
        <f t="shared" si="112"/>
        <v>406.68272093532181</v>
      </c>
      <c r="U349" s="1">
        <f t="shared" si="113"/>
        <v>32.560321128328752</v>
      </c>
      <c r="V349" s="1">
        <f t="shared" si="122"/>
        <v>12.490132371006991</v>
      </c>
      <c r="W349" s="1">
        <f t="shared" si="123"/>
        <v>3.7470397113020972</v>
      </c>
      <c r="X349" s="1">
        <f t="shared" si="114"/>
        <v>-909.31209402597131</v>
      </c>
      <c r="Y349" s="1">
        <f t="shared" si="115"/>
        <v>7.6516944590136342</v>
      </c>
      <c r="Z349" s="1">
        <f t="shared" si="124"/>
        <v>-30.862188573664433</v>
      </c>
      <c r="AA349" s="1">
        <f t="shared" si="125"/>
        <v>-2.7775969716297988</v>
      </c>
      <c r="AB349" s="1"/>
      <c r="AC349" s="1"/>
    </row>
    <row r="350" spans="1:29" x14ac:dyDescent="0.3">
      <c r="A350" s="1">
        <v>20</v>
      </c>
      <c r="B350" s="1">
        <v>35</v>
      </c>
      <c r="C350" s="1">
        <v>8</v>
      </c>
      <c r="D350" s="1">
        <v>347</v>
      </c>
      <c r="E350" s="1">
        <f t="shared" si="116"/>
        <v>6.0562925044203233</v>
      </c>
      <c r="F350" s="1">
        <v>0.3</v>
      </c>
      <c r="G350" s="1">
        <v>0</v>
      </c>
      <c r="H350" s="1">
        <f t="shared" si="106"/>
        <v>0.36517727771878561</v>
      </c>
      <c r="I350" s="1">
        <f t="shared" si="107"/>
        <v>-19.487401295704704</v>
      </c>
      <c r="J350" s="1">
        <f t="shared" si="108"/>
        <v>32.692116356543764</v>
      </c>
      <c r="K350" s="1">
        <f t="shared" si="117"/>
        <v>-0.59608870478659115</v>
      </c>
      <c r="L350" s="1">
        <f t="shared" si="118"/>
        <v>-0.17882661143597733</v>
      </c>
      <c r="M350" s="1">
        <f t="shared" si="119"/>
        <v>-4.4990210868773071</v>
      </c>
      <c r="N350" s="1">
        <f t="shared" si="109"/>
        <v>2.2351575872330951</v>
      </c>
      <c r="O350" s="1">
        <f t="shared" si="120"/>
        <v>-9.6863380185411518E-2</v>
      </c>
      <c r="P350" s="1">
        <f t="shared" si="121"/>
        <v>-8.7177042166870361E-3</v>
      </c>
      <c r="Q350" s="1">
        <f t="shared" si="110"/>
        <v>19.487401295704704</v>
      </c>
      <c r="R350" s="1">
        <f t="shared" si="111"/>
        <v>-689.0156626099631</v>
      </c>
      <c r="S350" s="1">
        <f t="shared" si="126"/>
        <v>52.179517652248464</v>
      </c>
      <c r="T350" s="1">
        <f t="shared" si="112"/>
        <v>390.65596058619008</v>
      </c>
      <c r="U350" s="1">
        <f t="shared" si="113"/>
        <v>32.692116356543764</v>
      </c>
      <c r="V350" s="1">
        <f t="shared" si="122"/>
        <v>11.94954637765429</v>
      </c>
      <c r="W350" s="1">
        <f t="shared" si="123"/>
        <v>3.584863913296287</v>
      </c>
      <c r="X350" s="1">
        <f t="shared" si="114"/>
        <v>-927.08977007896976</v>
      </c>
      <c r="Y350" s="1">
        <f t="shared" si="115"/>
        <v>7.4505252907769828</v>
      </c>
      <c r="Z350" s="1">
        <f t="shared" si="124"/>
        <v>-31.081504681345152</v>
      </c>
      <c r="AA350" s="1">
        <f t="shared" si="125"/>
        <v>-2.7973354213210637</v>
      </c>
      <c r="AB350" s="1"/>
      <c r="AC350" s="1"/>
    </row>
    <row r="351" spans="1:29" x14ac:dyDescent="0.3">
      <c r="A351" s="1">
        <v>20</v>
      </c>
      <c r="B351" s="1">
        <v>35</v>
      </c>
      <c r="C351" s="1">
        <v>8</v>
      </c>
      <c r="D351" s="1">
        <v>348</v>
      </c>
      <c r="E351" s="1">
        <f t="shared" si="116"/>
        <v>6.0737457969402664</v>
      </c>
      <c r="F351" s="1">
        <v>0.3</v>
      </c>
      <c r="G351" s="1">
        <v>0</v>
      </c>
      <c r="H351" s="1">
        <f t="shared" si="106"/>
        <v>0.35477363825684261</v>
      </c>
      <c r="I351" s="1">
        <f t="shared" si="107"/>
        <v>-19.56295201467611</v>
      </c>
      <c r="J351" s="1">
        <f t="shared" si="108"/>
        <v>32.820380108506313</v>
      </c>
      <c r="K351" s="1">
        <f t="shared" si="117"/>
        <v>-0.59606110441133575</v>
      </c>
      <c r="L351" s="1">
        <f t="shared" si="118"/>
        <v>-0.17881833132340072</v>
      </c>
      <c r="M351" s="1">
        <f t="shared" si="119"/>
        <v>-4.1582338163551977</v>
      </c>
      <c r="N351" s="1">
        <f t="shared" si="109"/>
        <v>2.1741150828803786</v>
      </c>
      <c r="O351" s="1">
        <f t="shared" si="120"/>
        <v>-8.7211920443125049E-2</v>
      </c>
      <c r="P351" s="1">
        <f t="shared" si="121"/>
        <v>-7.8490728398812534E-3</v>
      </c>
      <c r="Q351" s="1">
        <f t="shared" si="110"/>
        <v>19.56295201467611</v>
      </c>
      <c r="R351" s="1">
        <f t="shared" si="111"/>
        <v>-694.46825893831681</v>
      </c>
      <c r="S351" s="1">
        <f t="shared" si="126"/>
        <v>52.383332123182427</v>
      </c>
      <c r="T351" s="1">
        <f t="shared" si="112"/>
        <v>374.32575916539156</v>
      </c>
      <c r="U351" s="1">
        <f t="shared" si="113"/>
        <v>32.820380108506313</v>
      </c>
      <c r="V351" s="1">
        <f t="shared" si="122"/>
        <v>11.405284092623127</v>
      </c>
      <c r="W351" s="1">
        <f t="shared" si="123"/>
        <v>3.4215852277869381</v>
      </c>
      <c r="X351" s="1">
        <f t="shared" si="114"/>
        <v>-944.08090416473442</v>
      </c>
      <c r="Y351" s="1">
        <f t="shared" si="115"/>
        <v>7.2470502762679292</v>
      </c>
      <c r="Z351" s="1">
        <f t="shared" si="124"/>
        <v>-31.283475937958013</v>
      </c>
      <c r="AA351" s="1">
        <f t="shared" si="125"/>
        <v>-2.815512834416221</v>
      </c>
      <c r="AB351" s="1"/>
      <c r="AC351" s="1"/>
    </row>
    <row r="352" spans="1:29" x14ac:dyDescent="0.3">
      <c r="A352" s="1">
        <v>20</v>
      </c>
      <c r="B352" s="1">
        <v>35</v>
      </c>
      <c r="C352" s="1">
        <v>8</v>
      </c>
      <c r="D352" s="1">
        <v>349</v>
      </c>
      <c r="E352" s="1">
        <f t="shared" si="116"/>
        <v>6.0911990894602104</v>
      </c>
      <c r="F352" s="1">
        <v>0.3</v>
      </c>
      <c r="G352" s="1">
        <v>0</v>
      </c>
      <c r="H352" s="1">
        <f t="shared" si="106"/>
        <v>0.34437149537475575</v>
      </c>
      <c r="I352" s="1">
        <f t="shared" si="107"/>
        <v>-19.632543668953279</v>
      </c>
      <c r="J352" s="1">
        <f t="shared" si="108"/>
        <v>32.945073871413051</v>
      </c>
      <c r="K352" s="1">
        <f t="shared" si="117"/>
        <v>-0.59591742746064202</v>
      </c>
      <c r="L352" s="1">
        <f t="shared" si="118"/>
        <v>-0.17877522823819261</v>
      </c>
      <c r="M352" s="1">
        <f t="shared" si="119"/>
        <v>-3.8161799075308931</v>
      </c>
      <c r="N352" s="1">
        <f t="shared" si="109"/>
        <v>2.1124402598723813</v>
      </c>
      <c r="O352" s="1">
        <f t="shared" si="120"/>
        <v>-7.7624349916012705E-2</v>
      </c>
      <c r="P352" s="1">
        <f t="shared" si="121"/>
        <v>-6.9861914924411435E-3</v>
      </c>
      <c r="Q352" s="1">
        <f t="shared" si="110"/>
        <v>19.632543668953279</v>
      </c>
      <c r="R352" s="1">
        <f t="shared" si="111"/>
        <v>-699.94112147950568</v>
      </c>
      <c r="S352" s="1">
        <f t="shared" si="126"/>
        <v>52.577617540366333</v>
      </c>
      <c r="T352" s="1">
        <f t="shared" si="112"/>
        <v>357.70599699501611</v>
      </c>
      <c r="U352" s="1">
        <f t="shared" si="113"/>
        <v>32.945073871413058</v>
      </c>
      <c r="V352" s="1">
        <f t="shared" si="122"/>
        <v>10.857647440438829</v>
      </c>
      <c r="W352" s="1">
        <f t="shared" si="123"/>
        <v>3.2572942321316485</v>
      </c>
      <c r="X352" s="1">
        <f t="shared" si="114"/>
        <v>-960.26819710526183</v>
      </c>
      <c r="Y352" s="1">
        <f t="shared" si="115"/>
        <v>7.0414675329079355</v>
      </c>
      <c r="Z352" s="1">
        <f t="shared" si="124"/>
        <v>-31.468193790891821</v>
      </c>
      <c r="AA352" s="1">
        <f t="shared" si="125"/>
        <v>-2.8321374411802638</v>
      </c>
      <c r="AB352" s="1"/>
      <c r="AC352" s="1"/>
    </row>
    <row r="353" spans="1:29" x14ac:dyDescent="0.3">
      <c r="A353" s="1">
        <v>20</v>
      </c>
      <c r="B353" s="1">
        <v>35</v>
      </c>
      <c r="C353" s="1">
        <v>8</v>
      </c>
      <c r="D353" s="1">
        <v>350</v>
      </c>
      <c r="E353" s="1">
        <f t="shared" si="116"/>
        <v>6.1086523819801535</v>
      </c>
      <c r="F353" s="1">
        <v>0.3</v>
      </c>
      <c r="G353" s="1">
        <v>0</v>
      </c>
      <c r="H353" s="1">
        <f t="shared" si="106"/>
        <v>0.33397286387005981</v>
      </c>
      <c r="I353" s="1">
        <f t="shared" si="107"/>
        <v>-19.696155060244159</v>
      </c>
      <c r="J353" s="1">
        <f t="shared" si="108"/>
        <v>33.066162572995431</v>
      </c>
      <c r="K353" s="1">
        <f t="shared" si="117"/>
        <v>-0.59565893129460601</v>
      </c>
      <c r="L353" s="1">
        <f t="shared" si="118"/>
        <v>-0.1786976793883818</v>
      </c>
      <c r="M353" s="1">
        <f t="shared" si="119"/>
        <v>-3.4729635533386078</v>
      </c>
      <c r="N353" s="1">
        <f t="shared" si="109"/>
        <v>2.0501919626890923</v>
      </c>
      <c r="O353" s="1">
        <f t="shared" si="120"/>
        <v>-6.809826797783293E-2</v>
      </c>
      <c r="P353" s="1">
        <f t="shared" si="121"/>
        <v>-6.1288441180049631E-3</v>
      </c>
      <c r="Q353" s="1">
        <f t="shared" si="110"/>
        <v>19.696155060244159</v>
      </c>
      <c r="R353" s="1">
        <f t="shared" si="111"/>
        <v>-705.43258314658226</v>
      </c>
      <c r="S353" s="1">
        <f t="shared" si="126"/>
        <v>52.76231763323959</v>
      </c>
      <c r="T353" s="1">
        <f t="shared" si="112"/>
        <v>340.81084661186935</v>
      </c>
      <c r="U353" s="1">
        <f t="shared" si="113"/>
        <v>33.066162572995431</v>
      </c>
      <c r="V353" s="1">
        <f t="shared" si="122"/>
        <v>10.30693676230225</v>
      </c>
      <c r="W353" s="1">
        <f t="shared" si="123"/>
        <v>3.092081028690675</v>
      </c>
      <c r="X353" s="1">
        <f t="shared" si="114"/>
        <v>-975.63546529339123</v>
      </c>
      <c r="Y353" s="1">
        <f t="shared" si="115"/>
        <v>6.8339732089636422</v>
      </c>
      <c r="Z353" s="1">
        <f t="shared" si="124"/>
        <v>-31.635748257276063</v>
      </c>
      <c r="AA353" s="1">
        <f t="shared" si="125"/>
        <v>-2.8472173431548455</v>
      </c>
      <c r="AB353" s="1"/>
      <c r="AC353" s="1"/>
    </row>
    <row r="354" spans="1:29" x14ac:dyDescent="0.3">
      <c r="A354" s="1">
        <v>20</v>
      </c>
      <c r="B354" s="1">
        <v>35</v>
      </c>
      <c r="C354" s="1">
        <v>8</v>
      </c>
      <c r="D354" s="1">
        <v>351</v>
      </c>
      <c r="E354" s="1">
        <f t="shared" si="116"/>
        <v>6.1261056745000966</v>
      </c>
      <c r="F354" s="1">
        <v>0.3</v>
      </c>
      <c r="G354" s="1">
        <v>0</v>
      </c>
      <c r="H354" s="1">
        <f t="shared" si="106"/>
        <v>0.32357973747679364</v>
      </c>
      <c r="I354" s="1">
        <f t="shared" si="107"/>
        <v>-19.753766811902754</v>
      </c>
      <c r="J354" s="1">
        <f t="shared" si="108"/>
        <v>33.183614547637163</v>
      </c>
      <c r="K354" s="1">
        <f t="shared" si="117"/>
        <v>-0.59528677273975028</v>
      </c>
      <c r="L354" s="1">
        <f t="shared" si="118"/>
        <v>-0.17858603182192509</v>
      </c>
      <c r="M354" s="1">
        <f t="shared" si="119"/>
        <v>-3.1286893008046226</v>
      </c>
      <c r="N354" s="1">
        <f t="shared" si="109"/>
        <v>1.9874284616098121</v>
      </c>
      <c r="O354" s="1">
        <f t="shared" si="120"/>
        <v>-5.863132911722925E-2</v>
      </c>
      <c r="P354" s="1">
        <f t="shared" si="121"/>
        <v>-5.276819620550632E-3</v>
      </c>
      <c r="Q354" s="1">
        <f t="shared" si="110"/>
        <v>19.753766811902754</v>
      </c>
      <c r="R354" s="1">
        <f t="shared" si="111"/>
        <v>-710.94097118712602</v>
      </c>
      <c r="S354" s="1">
        <f t="shared" si="126"/>
        <v>52.937381359539913</v>
      </c>
      <c r="T354" s="1">
        <f t="shared" si="112"/>
        <v>323.65475316742857</v>
      </c>
      <c r="U354" s="1">
        <f t="shared" si="113"/>
        <v>33.183614547637163</v>
      </c>
      <c r="V354" s="1">
        <f t="shared" si="122"/>
        <v>9.7534508395039925</v>
      </c>
      <c r="W354" s="1">
        <f t="shared" si="123"/>
        <v>2.9260352518511978</v>
      </c>
      <c r="X354" s="1">
        <f t="shared" si="114"/>
        <v>-990.16765531520207</v>
      </c>
      <c r="Y354" s="1">
        <f t="shared" si="115"/>
        <v>6.6247615386993699</v>
      </c>
      <c r="Z354" s="1">
        <f t="shared" si="124"/>
        <v>-31.786228103395352</v>
      </c>
      <c r="AA354" s="1">
        <f t="shared" si="125"/>
        <v>-2.8607605293055816</v>
      </c>
      <c r="AB354" s="1"/>
      <c r="AC354" s="1"/>
    </row>
    <row r="355" spans="1:29" x14ac:dyDescent="0.3">
      <c r="A355" s="1">
        <v>20</v>
      </c>
      <c r="B355" s="1">
        <v>35</v>
      </c>
      <c r="C355" s="1">
        <v>8</v>
      </c>
      <c r="D355" s="1">
        <v>352</v>
      </c>
      <c r="E355" s="1">
        <f t="shared" si="116"/>
        <v>6.1435589670200397</v>
      </c>
      <c r="F355" s="1">
        <v>0.3</v>
      </c>
      <c r="G355" s="1">
        <v>0</v>
      </c>
      <c r="H355" s="1">
        <f t="shared" si="106"/>
        <v>0.31319409059477588</v>
      </c>
      <c r="I355" s="1">
        <f t="shared" si="107"/>
        <v>-19.805361374831406</v>
      </c>
      <c r="J355" s="1">
        <f t="shared" si="108"/>
        <v>33.297401503427302</v>
      </c>
      <c r="K355" s="1">
        <f t="shared" si="117"/>
        <v>-0.59480201098553709</v>
      </c>
      <c r="L355" s="1">
        <f t="shared" si="118"/>
        <v>-0.17844060329566111</v>
      </c>
      <c r="M355" s="1">
        <f t="shared" si="119"/>
        <v>-2.7834620192013175</v>
      </c>
      <c r="N355" s="1">
        <f t="shared" si="109"/>
        <v>1.9242074683221311</v>
      </c>
      <c r="O355" s="1">
        <f t="shared" si="120"/>
        <v>-4.9221244706474425E-2</v>
      </c>
      <c r="P355" s="1">
        <f t="shared" si="121"/>
        <v>-4.4299120235826977E-3</v>
      </c>
      <c r="Q355" s="1">
        <f t="shared" si="110"/>
        <v>19.805361374831406</v>
      </c>
      <c r="R355" s="1">
        <f t="shared" si="111"/>
        <v>-716.46460769277894</v>
      </c>
      <c r="S355" s="1">
        <f t="shared" si="126"/>
        <v>53.102762878258709</v>
      </c>
      <c r="T355" s="1">
        <f t="shared" si="112"/>
        <v>306.25241458493798</v>
      </c>
      <c r="U355" s="1">
        <f t="shared" si="113"/>
        <v>33.297401503427302</v>
      </c>
      <c r="V355" s="1">
        <f t="shared" si="122"/>
        <v>9.1974869136084205</v>
      </c>
      <c r="W355" s="1">
        <f t="shared" si="123"/>
        <v>2.759246074082526</v>
      </c>
      <c r="X355" s="1">
        <f t="shared" si="114"/>
        <v>-1003.8508571561554</v>
      </c>
      <c r="Y355" s="1">
        <f t="shared" si="115"/>
        <v>6.4140248944071026</v>
      </c>
      <c r="Z355" s="1">
        <f t="shared" si="124"/>
        <v>-31.91972103518723</v>
      </c>
      <c r="AA355" s="1">
        <f t="shared" si="125"/>
        <v>-2.8727748931668504</v>
      </c>
      <c r="AB355" s="1"/>
      <c r="AC355" s="1"/>
    </row>
    <row r="356" spans="1:29" x14ac:dyDescent="0.3">
      <c r="A356" s="1">
        <v>20</v>
      </c>
      <c r="B356" s="1">
        <v>35</v>
      </c>
      <c r="C356" s="1">
        <v>8</v>
      </c>
      <c r="D356" s="1">
        <v>353</v>
      </c>
      <c r="E356" s="1">
        <f t="shared" si="116"/>
        <v>6.1610122595399837</v>
      </c>
      <c r="F356" s="1">
        <v>0.3</v>
      </c>
      <c r="G356" s="1">
        <v>0</v>
      </c>
      <c r="H356" s="1">
        <f t="shared" si="106"/>
        <v>0.30281787996887632</v>
      </c>
      <c r="I356" s="1">
        <f t="shared" si="107"/>
        <v>-19.850923032826444</v>
      </c>
      <c r="J356" s="1">
        <f t="shared" si="108"/>
        <v>33.407498490092792</v>
      </c>
      <c r="K356" s="1">
        <f t="shared" si="117"/>
        <v>-0.59420561041747444</v>
      </c>
      <c r="L356" s="1">
        <f t="shared" si="118"/>
        <v>-0.17826168312524232</v>
      </c>
      <c r="M356" s="1">
        <f t="shared" si="119"/>
        <v>-2.4373868681029447</v>
      </c>
      <c r="N356" s="1">
        <f t="shared" si="109"/>
        <v>1.8605861505373322</v>
      </c>
      <c r="O356" s="1">
        <f t="shared" si="120"/>
        <v>-3.9865784598735181E-2</v>
      </c>
      <c r="P356" s="1">
        <f t="shared" si="121"/>
        <v>-3.5879206138861659E-3</v>
      </c>
      <c r="Q356" s="1">
        <f t="shared" si="110"/>
        <v>19.850923032826444</v>
      </c>
      <c r="R356" s="1">
        <f t="shared" si="111"/>
        <v>-722.00181011035284</v>
      </c>
      <c r="S356" s="1">
        <f t="shared" si="126"/>
        <v>53.258421522919235</v>
      </c>
      <c r="T356" s="1">
        <f t="shared" si="112"/>
        <v>288.61876149846609</v>
      </c>
      <c r="U356" s="1">
        <f t="shared" si="113"/>
        <v>33.407498490092792</v>
      </c>
      <c r="V356" s="1">
        <f t="shared" si="122"/>
        <v>8.6393407032273863</v>
      </c>
      <c r="W356" s="1">
        <f t="shared" si="123"/>
        <v>2.5918022109682157</v>
      </c>
      <c r="X356" s="1">
        <f t="shared" si="114"/>
        <v>-1016.6723159773596</v>
      </c>
      <c r="Y356" s="1">
        <f t="shared" si="115"/>
        <v>6.2019538351244421</v>
      </c>
      <c r="Z356" s="1">
        <f t="shared" si="124"/>
        <v>-32.036313898272802</v>
      </c>
      <c r="AA356" s="1">
        <f t="shared" si="125"/>
        <v>-2.883268250844552</v>
      </c>
      <c r="AB356" s="1"/>
      <c r="AC356" s="1"/>
    </row>
    <row r="357" spans="1:29" x14ac:dyDescent="0.3">
      <c r="A357" s="1">
        <v>20</v>
      </c>
      <c r="B357" s="1">
        <v>35</v>
      </c>
      <c r="C357" s="1">
        <v>8</v>
      </c>
      <c r="D357" s="1">
        <v>354</v>
      </c>
      <c r="E357" s="1">
        <f t="shared" si="116"/>
        <v>6.1784655520599268</v>
      </c>
      <c r="F357" s="1">
        <v>0.3</v>
      </c>
      <c r="G357" s="1">
        <v>0</v>
      </c>
      <c r="H357" s="1">
        <f t="shared" si="106"/>
        <v>0.29245304631939523</v>
      </c>
      <c r="I357" s="1">
        <f t="shared" si="107"/>
        <v>-19.890437907365467</v>
      </c>
      <c r="J357" s="1">
        <f t="shared" si="108"/>
        <v>33.513883867751169</v>
      </c>
      <c r="K357" s="1">
        <f t="shared" si="117"/>
        <v>-0.59349844338707336</v>
      </c>
      <c r="L357" s="1">
        <f t="shared" si="118"/>
        <v>-0.178049533016122</v>
      </c>
      <c r="M357" s="1">
        <f t="shared" si="119"/>
        <v>-2.0905692653530683</v>
      </c>
      <c r="N357" s="1">
        <f t="shared" si="109"/>
        <v>1.7966211455629468</v>
      </c>
      <c r="O357" s="1">
        <f t="shared" si="120"/>
        <v>-3.0562778582961338E-2</v>
      </c>
      <c r="P357" s="1">
        <f t="shared" si="121"/>
        <v>-2.7506500724665201E-3</v>
      </c>
      <c r="Q357" s="1">
        <f t="shared" si="110"/>
        <v>19.890437907365467</v>
      </c>
      <c r="R357" s="1">
        <f t="shared" si="111"/>
        <v>-727.55089175435091</v>
      </c>
      <c r="S357" s="1">
        <f t="shared" si="126"/>
        <v>53.404321775116635</v>
      </c>
      <c r="T357" s="1">
        <f t="shared" si="112"/>
        <v>270.76893699900819</v>
      </c>
      <c r="U357" s="1">
        <f t="shared" si="113"/>
        <v>33.513883867751169</v>
      </c>
      <c r="V357" s="1">
        <f t="shared" si="122"/>
        <v>8.0793064172295583</v>
      </c>
      <c r="W357" s="1">
        <f t="shared" si="123"/>
        <v>2.4237919251688673</v>
      </c>
      <c r="X357" s="1">
        <f t="shared" si="114"/>
        <v>-1028.6204424488685</v>
      </c>
      <c r="Y357" s="1">
        <f t="shared" si="115"/>
        <v>5.9887371518764905</v>
      </c>
      <c r="Z357" s="1">
        <f t="shared" si="124"/>
        <v>-32.136092886192664</v>
      </c>
      <c r="AA357" s="1">
        <f t="shared" si="125"/>
        <v>-2.8922483597573398</v>
      </c>
      <c r="AB357" s="1"/>
      <c r="AC357" s="1"/>
    </row>
    <row r="358" spans="1:29" x14ac:dyDescent="0.3">
      <c r="A358" s="1">
        <v>20</v>
      </c>
      <c r="B358" s="1">
        <v>35</v>
      </c>
      <c r="C358" s="1">
        <v>8</v>
      </c>
      <c r="D358" s="1">
        <v>355</v>
      </c>
      <c r="E358" s="1">
        <f t="shared" si="116"/>
        <v>6.1959188445798699</v>
      </c>
      <c r="F358" s="1">
        <v>0.3</v>
      </c>
      <c r="G358" s="1">
        <v>0</v>
      </c>
      <c r="H358" s="1">
        <f t="shared" si="106"/>
        <v>0.28210151592463689</v>
      </c>
      <c r="I358" s="1">
        <f t="shared" si="107"/>
        <v>-19.92389396183491</v>
      </c>
      <c r="J358" s="1">
        <f t="shared" si="108"/>
        <v>33.616539276421527</v>
      </c>
      <c r="K358" s="1">
        <f t="shared" si="117"/>
        <v>-0.59268129291968585</v>
      </c>
      <c r="L358" s="1">
        <f t="shared" si="118"/>
        <v>-0.17780438787590575</v>
      </c>
      <c r="M358" s="1">
        <f t="shared" si="119"/>
        <v>-1.7431148549531663</v>
      </c>
      <c r="N358" s="1">
        <f t="shared" si="109"/>
        <v>1.7323685727895919</v>
      </c>
      <c r="O358" s="1">
        <f t="shared" si="120"/>
        <v>-2.1310117722952524E-2</v>
      </c>
      <c r="P358" s="1">
        <f t="shared" si="121"/>
        <v>-1.917910595065727E-3</v>
      </c>
      <c r="Q358" s="1">
        <f t="shared" si="110"/>
        <v>19.92389396183491</v>
      </c>
      <c r="R358" s="1">
        <f t="shared" si="111"/>
        <v>-733.1101623207494</v>
      </c>
      <c r="S358" s="1">
        <f t="shared" si="126"/>
        <v>53.540433238256441</v>
      </c>
      <c r="T358" s="1">
        <f t="shared" si="112"/>
        <v>252.71827621291237</v>
      </c>
      <c r="U358" s="1">
        <f t="shared" si="113"/>
        <v>33.616539276421534</v>
      </c>
      <c r="V358" s="1">
        <f t="shared" si="122"/>
        <v>7.5176767642518056</v>
      </c>
      <c r="W358" s="1">
        <f t="shared" si="123"/>
        <v>2.2553030292755416</v>
      </c>
      <c r="X358" s="1">
        <f t="shared" si="114"/>
        <v>-1039.6848216275937</v>
      </c>
      <c r="Y358" s="1">
        <f t="shared" si="115"/>
        <v>5.7745619092986393</v>
      </c>
      <c r="Z358" s="1">
        <f t="shared" si="124"/>
        <v>-32.21914375572085</v>
      </c>
      <c r="AA358" s="1">
        <f t="shared" si="125"/>
        <v>-2.8997229380148766</v>
      </c>
      <c r="AB358" s="1"/>
      <c r="AC358" s="1"/>
    </row>
    <row r="359" spans="1:29" x14ac:dyDescent="0.3">
      <c r="A359" s="1">
        <v>20</v>
      </c>
      <c r="B359" s="1">
        <v>35</v>
      </c>
      <c r="C359" s="1">
        <v>8</v>
      </c>
      <c r="D359" s="1">
        <v>356</v>
      </c>
      <c r="E359" s="1">
        <f t="shared" si="116"/>
        <v>6.213372137099813</v>
      </c>
      <c r="F359" s="1">
        <v>0.3</v>
      </c>
      <c r="G359" s="1">
        <v>0</v>
      </c>
      <c r="H359" s="1">
        <f t="shared" si="106"/>
        <v>0.27176520215675776</v>
      </c>
      <c r="I359" s="1">
        <f t="shared" si="107"/>
        <v>-19.951281005196485</v>
      </c>
      <c r="J359" s="1">
        <f t="shared" si="108"/>
        <v>33.715449606229392</v>
      </c>
      <c r="K359" s="1">
        <f t="shared" si="117"/>
        <v>-0.59175485536192318</v>
      </c>
      <c r="L359" s="1">
        <f t="shared" si="118"/>
        <v>-0.17752645660857694</v>
      </c>
      <c r="M359" s="1">
        <f t="shared" si="119"/>
        <v>-1.3951294748825127</v>
      </c>
      <c r="N359" s="1">
        <f t="shared" si="109"/>
        <v>1.6678840450546928</v>
      </c>
      <c r="O359" s="1">
        <f t="shared" si="120"/>
        <v>-1.2105755604851909E-2</v>
      </c>
      <c r="P359" s="1">
        <f t="shared" si="121"/>
        <v>-1.0895180044366718E-3</v>
      </c>
      <c r="Q359" s="1">
        <f t="shared" si="110"/>
        <v>19.951281005196485</v>
      </c>
      <c r="R359" s="1">
        <f t="shared" si="111"/>
        <v>-738.67792840187985</v>
      </c>
      <c r="S359" s="1">
        <f t="shared" si="126"/>
        <v>53.666730611425884</v>
      </c>
      <c r="T359" s="1">
        <f t="shared" si="112"/>
        <v>234.48228573815172</v>
      </c>
      <c r="U359" s="1">
        <f t="shared" si="113"/>
        <v>33.715449606229399</v>
      </c>
      <c r="V359" s="1">
        <f t="shared" si="122"/>
        <v>6.9547429583981542</v>
      </c>
      <c r="W359" s="1">
        <f t="shared" si="123"/>
        <v>2.0864228875194462</v>
      </c>
      <c r="X359" s="1">
        <f t="shared" si="114"/>
        <v>-1049.8562203681849</v>
      </c>
      <c r="Y359" s="1">
        <f t="shared" si="115"/>
        <v>5.5596134835156414</v>
      </c>
      <c r="Z359" s="1">
        <f t="shared" si="124"/>
        <v>-32.285552048309661</v>
      </c>
      <c r="AA359" s="1">
        <f t="shared" si="125"/>
        <v>-2.9056996843478693</v>
      </c>
      <c r="AB359" s="1"/>
      <c r="AC359" s="1"/>
    </row>
    <row r="360" spans="1:29" x14ac:dyDescent="0.3">
      <c r="A360" s="1">
        <v>20</v>
      </c>
      <c r="B360" s="1">
        <v>35</v>
      </c>
      <c r="C360" s="1">
        <v>8</v>
      </c>
      <c r="D360" s="1">
        <v>357</v>
      </c>
      <c r="E360" s="1">
        <f t="shared" si="116"/>
        <v>6.2308254296197561</v>
      </c>
      <c r="F360" s="1">
        <v>0.3</v>
      </c>
      <c r="G360" s="1">
        <v>0</v>
      </c>
      <c r="H360" s="1">
        <f t="shared" si="106"/>
        <v>0.26144600697191694</v>
      </c>
      <c r="I360" s="1">
        <f t="shared" si="107"/>
        <v>-19.972590695091476</v>
      </c>
      <c r="J360" s="1">
        <f t="shared" si="108"/>
        <v>33.810602968239301</v>
      </c>
      <c r="K360" s="1">
        <f t="shared" si="117"/>
        <v>-0.59071974297095942</v>
      </c>
      <c r="L360" s="1">
        <f t="shared" si="118"/>
        <v>-0.17721592289128782</v>
      </c>
      <c r="M360" s="1">
        <f t="shared" si="119"/>
        <v>-1.0467191248588874</v>
      </c>
      <c r="N360" s="1">
        <f t="shared" si="109"/>
        <v>1.6032226788501314</v>
      </c>
      <c r="O360" s="1">
        <f t="shared" si="120"/>
        <v>-2.9477095151762326E-3</v>
      </c>
      <c r="P360" s="1">
        <f t="shared" si="121"/>
        <v>-2.6529385636586092E-4</v>
      </c>
      <c r="Q360" s="1">
        <f t="shared" si="110"/>
        <v>19.972590695091476</v>
      </c>
      <c r="R360" s="1">
        <f t="shared" si="111"/>
        <v>-744.25249400225778</v>
      </c>
      <c r="S360" s="1">
        <f t="shared" si="126"/>
        <v>53.783193663330778</v>
      </c>
      <c r="T360" s="1">
        <f t="shared" si="112"/>
        <v>216.07662296412946</v>
      </c>
      <c r="U360" s="1">
        <f t="shared" si="113"/>
        <v>33.810602968239301</v>
      </c>
      <c r="V360" s="1">
        <f t="shared" si="122"/>
        <v>6.3907947210259914</v>
      </c>
      <c r="W360" s="1">
        <f t="shared" si="123"/>
        <v>1.9172384163077973</v>
      </c>
      <c r="X360" s="1">
        <f t="shared" si="114"/>
        <v>-1059.1265932561269</v>
      </c>
      <c r="Y360" s="1">
        <f t="shared" si="115"/>
        <v>5.3440755961671043</v>
      </c>
      <c r="Z360" s="1">
        <f t="shared" si="124"/>
        <v>-32.33540331687874</v>
      </c>
      <c r="AA360" s="1">
        <f t="shared" si="125"/>
        <v>-2.9101862985190863</v>
      </c>
      <c r="AB360" s="1"/>
      <c r="AC360" s="1"/>
    </row>
    <row r="361" spans="1:29" x14ac:dyDescent="0.3">
      <c r="A361" s="1">
        <v>20</v>
      </c>
      <c r="B361" s="1">
        <v>35</v>
      </c>
      <c r="C361" s="1">
        <v>8</v>
      </c>
      <c r="D361" s="1">
        <v>358</v>
      </c>
      <c r="E361" s="1">
        <f t="shared" si="116"/>
        <v>6.2482787221397</v>
      </c>
      <c r="F361" s="1">
        <v>0.3</v>
      </c>
      <c r="G361" s="1">
        <v>0</v>
      </c>
      <c r="H361" s="1">
        <f t="shared" si="106"/>
        <v>0.25114582235572186</v>
      </c>
      <c r="I361" s="1">
        <f t="shared" si="107"/>
        <v>-19.987816540381914</v>
      </c>
      <c r="J361" s="1">
        <f t="shared" si="108"/>
        <v>33.901990665846817</v>
      </c>
      <c r="K361" s="1">
        <f t="shared" si="117"/>
        <v>-0.58957648644856209</v>
      </c>
      <c r="L361" s="1">
        <f t="shared" si="118"/>
        <v>-0.17687294593456862</v>
      </c>
      <c r="M361" s="1">
        <f t="shared" si="119"/>
        <v>-0.69798993405001641</v>
      </c>
      <c r="N361" s="1">
        <f t="shared" si="109"/>
        <v>1.5384391033446507</v>
      </c>
      <c r="O361" s="1">
        <f t="shared" si="120"/>
        <v>6.1659384304410605E-3</v>
      </c>
      <c r="P361" s="1">
        <f t="shared" si="121"/>
        <v>5.5493445873969541E-4</v>
      </c>
      <c r="Q361" s="1">
        <f t="shared" si="110"/>
        <v>19.987816540381914</v>
      </c>
      <c r="R361" s="1">
        <f t="shared" si="111"/>
        <v>-749.83216105519978</v>
      </c>
      <c r="S361" s="1">
        <f t="shared" si="126"/>
        <v>53.889807206228731</v>
      </c>
      <c r="T361" s="1">
        <f t="shared" si="112"/>
        <v>197.51707530089902</v>
      </c>
      <c r="U361" s="1">
        <f t="shared" si="113"/>
        <v>33.901990665846817</v>
      </c>
      <c r="V361" s="1">
        <f t="shared" si="122"/>
        <v>5.8261202785321862</v>
      </c>
      <c r="W361" s="1">
        <f t="shared" si="123"/>
        <v>1.7478360835596558</v>
      </c>
      <c r="X361" s="1">
        <f t="shared" si="114"/>
        <v>-1067.4890870532709</v>
      </c>
      <c r="Y361" s="1">
        <f t="shared" si="115"/>
        <v>5.1281303444821695</v>
      </c>
      <c r="Z361" s="1">
        <f t="shared" si="124"/>
        <v>-32.368783357306256</v>
      </c>
      <c r="AA361" s="1">
        <f t="shared" si="125"/>
        <v>-2.9131905021575628</v>
      </c>
      <c r="AB361" s="1"/>
      <c r="AC361" s="1"/>
    </row>
    <row r="362" spans="1:29" x14ac:dyDescent="0.3">
      <c r="A362" s="1">
        <v>20</v>
      </c>
      <c r="B362" s="1">
        <v>35</v>
      </c>
      <c r="C362" s="1">
        <v>8</v>
      </c>
      <c r="D362" s="1">
        <v>359</v>
      </c>
      <c r="E362" s="1">
        <f t="shared" si="116"/>
        <v>6.2657320146596431</v>
      </c>
      <c r="F362" s="1">
        <v>0.3</v>
      </c>
      <c r="G362" s="1">
        <v>0</v>
      </c>
      <c r="H362" s="1">
        <f t="shared" si="106"/>
        <v>0.2408665317249068</v>
      </c>
      <c r="I362" s="1">
        <f t="shared" si="107"/>
        <v>-19.996953903127825</v>
      </c>
      <c r="J362" s="1">
        <f t="shared" si="108"/>
        <v>33.989607166660349</v>
      </c>
      <c r="K362" s="1">
        <f t="shared" si="117"/>
        <v>-0.5883255374231684</v>
      </c>
      <c r="L362" s="1">
        <f t="shared" si="118"/>
        <v>-0.17649766122695051</v>
      </c>
      <c r="M362" s="1">
        <f t="shared" si="119"/>
        <v>-0.3490481287456712</v>
      </c>
      <c r="N362" s="1">
        <f t="shared" si="109"/>
        <v>1.4735874681948586</v>
      </c>
      <c r="O362" s="1">
        <f t="shared" si="120"/>
        <v>1.5237040189393911E-2</v>
      </c>
      <c r="P362" s="1">
        <f t="shared" si="121"/>
        <v>1.3713336170454518E-3</v>
      </c>
      <c r="Q362" s="1">
        <f t="shared" si="110"/>
        <v>19.996953903127825</v>
      </c>
      <c r="R362" s="1">
        <f t="shared" si="111"/>
        <v>-755.41522994006925</v>
      </c>
      <c r="S362" s="1">
        <f t="shared" si="126"/>
        <v>53.986561069788166</v>
      </c>
      <c r="T362" s="1">
        <f t="shared" si="112"/>
        <v>178.81953934384603</v>
      </c>
      <c r="U362" s="1">
        <f t="shared" si="113"/>
        <v>33.989607166660342</v>
      </c>
      <c r="V362" s="1">
        <f t="shared" si="122"/>
        <v>5.2610063560618663</v>
      </c>
      <c r="W362" s="1">
        <f t="shared" si="123"/>
        <v>1.5783019068185598</v>
      </c>
      <c r="X362" s="1">
        <f t="shared" si="114"/>
        <v>-1074.9380436470815</v>
      </c>
      <c r="Y362" s="1">
        <f t="shared" si="115"/>
        <v>4.9119582273161955</v>
      </c>
      <c r="Z362" s="1">
        <f t="shared" si="124"/>
        <v>-32.385778444107267</v>
      </c>
      <c r="AA362" s="1">
        <f t="shared" si="125"/>
        <v>-2.9147200599696541</v>
      </c>
      <c r="AB362" s="1"/>
      <c r="AC362" s="1"/>
    </row>
    <row r="363" spans="1:29" x14ac:dyDescent="0.3">
      <c r="A363" s="1">
        <v>20</v>
      </c>
      <c r="B363" s="1">
        <v>35</v>
      </c>
      <c r="C363" s="1">
        <v>8</v>
      </c>
      <c r="D363" s="1">
        <v>360</v>
      </c>
      <c r="E363" s="1">
        <f t="shared" si="116"/>
        <v>6.2831853071795862</v>
      </c>
      <c r="F363" s="1">
        <v>0.3</v>
      </c>
      <c r="G363" s="1">
        <v>0</v>
      </c>
      <c r="H363" s="1">
        <f t="shared" si="106"/>
        <v>0.23061001128611358</v>
      </c>
      <c r="I363" s="1">
        <f t="shared" si="107"/>
        <v>-20</v>
      </c>
      <c r="J363" s="1">
        <f t="shared" si="108"/>
        <v>34.073450074801642</v>
      </c>
      <c r="K363" s="1">
        <f t="shared" si="117"/>
        <v>-0.58696727088374923</v>
      </c>
      <c r="L363" s="1">
        <f t="shared" si="118"/>
        <v>-0.17609018126512477</v>
      </c>
      <c r="M363" s="1">
        <f t="shared" si="119"/>
        <v>-4.90059381963448E-15</v>
      </c>
      <c r="N363" s="1">
        <f t="shared" si="109"/>
        <v>1.408721450120999</v>
      </c>
      <c r="O363" s="1">
        <f t="shared" si="120"/>
        <v>2.4267380708371932E-2</v>
      </c>
      <c r="P363" s="1">
        <f t="shared" si="121"/>
        <v>2.1840642637534738E-3</v>
      </c>
      <c r="Q363" s="1">
        <f t="shared" si="110"/>
        <v>20</v>
      </c>
      <c r="R363" s="1">
        <f t="shared" si="111"/>
        <v>-760.99999999999989</v>
      </c>
      <c r="S363" s="1">
        <f t="shared" si="126"/>
        <v>54.073450074801642</v>
      </c>
      <c r="T363" s="1">
        <f t="shared" si="112"/>
        <v>160.00000000000026</v>
      </c>
      <c r="U363" s="1">
        <f t="shared" si="113"/>
        <v>34.073450074801642</v>
      </c>
      <c r="V363" s="1">
        <f t="shared" si="122"/>
        <v>4.6957381670700009</v>
      </c>
      <c r="W363" s="1">
        <f t="shared" si="123"/>
        <v>1.4087214501210001</v>
      </c>
      <c r="X363" s="1">
        <f t="shared" si="114"/>
        <v>-1081.4690014960329</v>
      </c>
      <c r="Y363" s="1">
        <f t="shared" si="115"/>
        <v>4.6957381670699956</v>
      </c>
      <c r="Z363" s="1">
        <f t="shared" si="124"/>
        <v>-32.386475569898245</v>
      </c>
      <c r="AA363" s="1">
        <f t="shared" si="125"/>
        <v>-2.9147828012908419</v>
      </c>
      <c r="AB363" s="1"/>
      <c r="AC363" s="1"/>
    </row>
    <row r="364" spans="1:2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</sheetData>
  <mergeCells count="6">
    <mergeCell ref="A1:C1"/>
    <mergeCell ref="I1:J1"/>
    <mergeCell ref="M1:N1"/>
    <mergeCell ref="Q1:R1"/>
    <mergeCell ref="X1:Z1"/>
    <mergeCell ref="T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1E33-67BA-4FD3-87AA-83463E95BA53}">
  <dimension ref="A1:V17"/>
  <sheetViews>
    <sheetView workbookViewId="0">
      <selection activeCell="D23" sqref="D23"/>
    </sheetView>
  </sheetViews>
  <sheetFormatPr defaultRowHeight="14.4" x14ac:dyDescent="0.3"/>
  <cols>
    <col min="9" max="9" width="9.5546875" customWidth="1"/>
    <col min="11" max="11" width="9" customWidth="1"/>
    <col min="14" max="14" width="10.109375" bestFit="1" customWidth="1"/>
  </cols>
  <sheetData>
    <row r="1" spans="1:22" x14ac:dyDescent="0.3">
      <c r="A1" s="29" t="s">
        <v>17</v>
      </c>
      <c r="B1" s="30"/>
      <c r="C1" s="15" t="s">
        <v>76</v>
      </c>
      <c r="D1" s="15" t="s">
        <v>77</v>
      </c>
      <c r="E1" s="11" t="s">
        <v>17</v>
      </c>
      <c r="F1" s="34"/>
      <c r="G1" s="34"/>
      <c r="H1" s="34"/>
      <c r="I1" s="11" t="s">
        <v>76</v>
      </c>
      <c r="J1" s="34"/>
      <c r="K1" s="34"/>
      <c r="L1" s="34"/>
      <c r="M1" s="11" t="s">
        <v>77</v>
      </c>
      <c r="N1" s="11" t="s">
        <v>19</v>
      </c>
      <c r="O1" s="34"/>
      <c r="P1" s="34"/>
      <c r="Q1" s="34"/>
      <c r="R1" s="11" t="s">
        <v>24</v>
      </c>
      <c r="S1" s="34"/>
      <c r="T1" s="34"/>
      <c r="U1" s="34"/>
      <c r="V1" s="11" t="s">
        <v>59</v>
      </c>
    </row>
    <row r="2" spans="1:22" x14ac:dyDescent="0.3">
      <c r="A2" s="11" t="s">
        <v>89</v>
      </c>
      <c r="B2" s="11" t="s">
        <v>60</v>
      </c>
      <c r="C2" s="15" t="s">
        <v>90</v>
      </c>
      <c r="D2" s="15" t="s">
        <v>91</v>
      </c>
      <c r="E2" s="8" t="s">
        <v>92</v>
      </c>
      <c r="F2" s="7" t="s">
        <v>93</v>
      </c>
      <c r="G2" s="7" t="s">
        <v>94</v>
      </c>
      <c r="H2" s="7" t="s">
        <v>95</v>
      </c>
      <c r="I2" s="8" t="s">
        <v>96</v>
      </c>
      <c r="J2" s="7" t="s">
        <v>97</v>
      </c>
      <c r="K2" s="7" t="s">
        <v>98</v>
      </c>
      <c r="L2" s="7" t="s">
        <v>99</v>
      </c>
      <c r="M2" s="8" t="s">
        <v>100</v>
      </c>
      <c r="N2" s="8" t="s">
        <v>56</v>
      </c>
      <c r="O2" s="7" t="s">
        <v>61</v>
      </c>
      <c r="P2" s="7" t="s">
        <v>62</v>
      </c>
      <c r="Q2" s="7" t="s">
        <v>71</v>
      </c>
      <c r="R2" s="8" t="s">
        <v>57</v>
      </c>
      <c r="S2" s="7" t="s">
        <v>63</v>
      </c>
      <c r="T2" s="7" t="s">
        <v>64</v>
      </c>
      <c r="U2" s="7" t="s">
        <v>72</v>
      </c>
      <c r="V2" s="8" t="s">
        <v>58</v>
      </c>
    </row>
    <row r="3" spans="1:22" x14ac:dyDescent="0.3">
      <c r="A3" s="11">
        <v>40</v>
      </c>
      <c r="B3" s="11">
        <v>30</v>
      </c>
      <c r="C3" s="15">
        <v>3</v>
      </c>
      <c r="D3" s="15">
        <v>0</v>
      </c>
      <c r="E3" s="11">
        <f>SQRT(_x^2+e_^2)</f>
        <v>50</v>
      </c>
      <c r="F3" s="11">
        <f>_x</f>
        <v>30</v>
      </c>
      <c r="G3" s="11">
        <f>E3</f>
        <v>50</v>
      </c>
      <c r="H3" s="11">
        <f>F3/G3</f>
        <v>0.6</v>
      </c>
      <c r="I3" s="11">
        <f>H3*C3</f>
        <v>1.7999999999999998</v>
      </c>
      <c r="J3" s="11">
        <v>1</v>
      </c>
      <c r="K3" s="11">
        <f>H3</f>
        <v>0.6</v>
      </c>
      <c r="L3" s="11">
        <f>((J3*G3)-(F3*K3))/G3^2</f>
        <v>1.2800000000000001E-2</v>
      </c>
      <c r="M3" s="11">
        <f>L3*C3^2+H3*D3</f>
        <v>0.11520000000000001</v>
      </c>
      <c r="N3" s="11">
        <f>ATAN(e_/_x)</f>
        <v>0.92729521800161219</v>
      </c>
      <c r="O3" s="11">
        <f>-e_*COS(N3)^2</f>
        <v>-14.400000000000004</v>
      </c>
      <c r="P3" s="11">
        <f>_x^2</f>
        <v>900</v>
      </c>
      <c r="Q3" s="11">
        <f>O3/P3</f>
        <v>-1.6000000000000004E-2</v>
      </c>
      <c r="R3" s="11">
        <f>Q3*C3</f>
        <v>-4.8000000000000015E-2</v>
      </c>
      <c r="S3" s="11">
        <f>2*e_*Q3*((SIN(N3))*(COS(N3)))</f>
        <v>-0.61440000000000017</v>
      </c>
      <c r="T3" s="11">
        <f>2*_x</f>
        <v>60</v>
      </c>
      <c r="U3" s="11">
        <f>((S3*P3)-(O3*T3))/(P3^2)</f>
        <v>3.8400000000000012E-4</v>
      </c>
      <c r="V3" s="11">
        <f>U3*C3^2+Q3*D3</f>
        <v>3.4560000000000012E-3</v>
      </c>
    </row>
    <row r="6" spans="1:22" x14ac:dyDescent="0.3">
      <c r="A6" s="35" t="s">
        <v>80</v>
      </c>
      <c r="B6" s="11">
        <v>1</v>
      </c>
      <c r="C6" s="1"/>
      <c r="D6" s="35" t="s">
        <v>101</v>
      </c>
      <c r="E6" s="11">
        <f>-COS(N3)</f>
        <v>-0.60000000000000009</v>
      </c>
      <c r="F6" s="11">
        <f>E3*SIN(N3)</f>
        <v>40</v>
      </c>
      <c r="G6" s="1"/>
      <c r="H6" s="1"/>
      <c r="I6" s="1"/>
      <c r="J6" s="1"/>
    </row>
    <row r="7" spans="1:22" x14ac:dyDescent="0.3">
      <c r="A7" s="35"/>
      <c r="B7" s="11">
        <v>0</v>
      </c>
      <c r="C7" s="1"/>
      <c r="D7" s="35"/>
      <c r="E7" s="11">
        <f>-SIN(N3)</f>
        <v>-0.79999999999999993</v>
      </c>
      <c r="F7" s="11">
        <f>-E3*COS(N3)</f>
        <v>-30.000000000000004</v>
      </c>
      <c r="G7" s="1"/>
      <c r="H7" s="1"/>
      <c r="I7" s="1"/>
      <c r="J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22" x14ac:dyDescent="0.3">
      <c r="A9" s="37" t="s">
        <v>105</v>
      </c>
      <c r="B9" s="11" cm="1">
        <f t="array" ref="B9:B10">-MMULT(B6:B7,C3)</f>
        <v>-3</v>
      </c>
      <c r="C9" s="1"/>
      <c r="D9" s="38" t="s">
        <v>102</v>
      </c>
      <c r="E9" s="11" cm="1">
        <f t="array" ref="E9:F10">MINVERSE(E6:F7)</f>
        <v>-0.6</v>
      </c>
      <c r="F9" s="11">
        <v>-0.79999999999999993</v>
      </c>
      <c r="G9" s="1"/>
      <c r="H9" s="36" t="s">
        <v>106</v>
      </c>
      <c r="I9" s="8" t="s">
        <v>96</v>
      </c>
      <c r="J9" s="11" cm="1">
        <f t="array" ref="J9:J10">MMULT(_xlfn.ANCHORARRAY(E9),_xlfn.ANCHORARRAY(B9))</f>
        <v>1.7999999999999998</v>
      </c>
    </row>
    <row r="10" spans="1:22" x14ac:dyDescent="0.3">
      <c r="A10" s="37"/>
      <c r="B10" s="11">
        <v>0</v>
      </c>
      <c r="C10" s="1"/>
      <c r="D10" s="38"/>
      <c r="E10" s="11">
        <v>1.5999999999999997E-2</v>
      </c>
      <c r="F10" s="11">
        <v>-1.2E-2</v>
      </c>
      <c r="G10" s="1"/>
      <c r="H10" s="36"/>
      <c r="I10" s="8" t="s">
        <v>57</v>
      </c>
      <c r="J10" s="11">
        <v>-4.7999999999999987E-2</v>
      </c>
    </row>
    <row r="12" spans="1:22" x14ac:dyDescent="0.3">
      <c r="A12" s="1"/>
      <c r="B12" s="1"/>
      <c r="C12" s="1"/>
    </row>
    <row r="13" spans="1:22" x14ac:dyDescent="0.3">
      <c r="A13" s="35" t="s">
        <v>103</v>
      </c>
      <c r="B13" s="16">
        <f>SIN(N3)*R3</f>
        <v>-3.8400000000000011E-2</v>
      </c>
      <c r="C13" s="16">
        <f>I3*SIN(N3)+E3*COS(N3)*R3</f>
        <v>0</v>
      </c>
      <c r="E13" s="39" t="s">
        <v>104</v>
      </c>
      <c r="F13" s="16" cm="1">
        <f t="array" ref="F13:G14">B13:C14*-1</f>
        <v>3.8400000000000011E-2</v>
      </c>
      <c r="G13" s="16">
        <v>0</v>
      </c>
    </row>
    <row r="14" spans="1:22" x14ac:dyDescent="0.3">
      <c r="A14" s="35"/>
      <c r="B14" s="16">
        <f>-COS(N3)*R3</f>
        <v>2.8800000000000013E-2</v>
      </c>
      <c r="C14" s="16">
        <f>-I3*COS(N3)+E3*SIN(N3)*R3</f>
        <v>-3.0000000000000009</v>
      </c>
      <c r="E14" s="39"/>
      <c r="F14" s="16">
        <v>-2.8800000000000013E-2</v>
      </c>
      <c r="G14" s="16">
        <v>3.0000000000000009</v>
      </c>
    </row>
    <row r="16" spans="1:22" x14ac:dyDescent="0.3">
      <c r="A16" s="37" t="s">
        <v>108</v>
      </c>
      <c r="B16" s="16" cm="1">
        <f t="array" ref="B16:B17">MMULT(_xlfn.ANCHORARRAY(F13),_xlfn.ANCHORARRAY(J9))</f>
        <v>6.9120000000000015E-2</v>
      </c>
      <c r="D16" s="36" t="s">
        <v>107</v>
      </c>
      <c r="E16" s="8" t="s">
        <v>100</v>
      </c>
      <c r="F16" s="27" cm="1">
        <f t="array" ref="F16:F17">MMULT(_xlfn.ANCHORARRAY(E9),_xlfn.ANCHORARRAY(B16))</f>
        <v>0.11520000000000002</v>
      </c>
    </row>
    <row r="17" spans="1:6" x14ac:dyDescent="0.3">
      <c r="A17" s="37"/>
      <c r="B17" s="16">
        <v>-0.19584000000000004</v>
      </c>
      <c r="D17" s="36"/>
      <c r="E17" s="8" t="s">
        <v>58</v>
      </c>
      <c r="F17" s="16">
        <v>3.4560000000000007E-3</v>
      </c>
    </row>
  </sheetData>
  <mergeCells count="14">
    <mergeCell ref="O1:Q1"/>
    <mergeCell ref="S1:U1"/>
    <mergeCell ref="A6:A7"/>
    <mergeCell ref="D6:D7"/>
    <mergeCell ref="D16:D17"/>
    <mergeCell ref="A16:A17"/>
    <mergeCell ref="A1:B1"/>
    <mergeCell ref="F1:H1"/>
    <mergeCell ref="J1:L1"/>
    <mergeCell ref="D9:D10"/>
    <mergeCell ref="A9:A10"/>
    <mergeCell ref="H9:H10"/>
    <mergeCell ref="A13:A14"/>
    <mergeCell ref="E13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EF2F-440F-4617-B2CF-4517D490E4AB}">
  <dimension ref="A1:X27"/>
  <sheetViews>
    <sheetView zoomScale="99" zoomScaleNormal="99" workbookViewId="0">
      <selection activeCell="B11" sqref="B11"/>
    </sheetView>
  </sheetViews>
  <sheetFormatPr defaultRowHeight="14.4" x14ac:dyDescent="0.3"/>
  <cols>
    <col min="1" max="1" width="9.21875" style="12" customWidth="1"/>
    <col min="2" max="2" width="8.88671875" style="12"/>
    <col min="3" max="3" width="8.33203125" style="12" customWidth="1"/>
    <col min="4" max="4" width="12.77734375" style="12" customWidth="1"/>
    <col min="5" max="5" width="10" style="12" customWidth="1"/>
    <col min="6" max="6" width="11.5546875" style="12" customWidth="1"/>
    <col min="7" max="7" width="9.44140625" style="12" customWidth="1"/>
    <col min="8" max="8" width="8.88671875" style="12"/>
    <col min="9" max="9" width="13.44140625" style="12" customWidth="1"/>
    <col min="10" max="10" width="30.5546875" style="12" customWidth="1"/>
    <col min="11" max="12" width="8.88671875" style="12"/>
    <col min="13" max="13" width="16.21875" style="12" customWidth="1"/>
    <col min="14" max="14" width="9.109375" style="12" customWidth="1"/>
    <col min="15" max="15" width="10.77734375" style="12" customWidth="1"/>
    <col min="16" max="16" width="8.88671875" style="12"/>
    <col min="17" max="17" width="11.44140625" style="12" customWidth="1"/>
    <col min="18" max="21" width="8.88671875" style="12"/>
    <col min="22" max="22" width="7.5546875" style="12" customWidth="1"/>
    <col min="23" max="23" width="13.77734375" style="12" customWidth="1"/>
    <col min="24" max="16384" width="8.88671875" style="12"/>
  </cols>
  <sheetData>
    <row r="1" spans="1:24" x14ac:dyDescent="0.3">
      <c r="A1" s="20"/>
      <c r="B1" s="20"/>
      <c r="C1" s="20"/>
      <c r="D1" s="20"/>
      <c r="E1" s="20" t="s">
        <v>25</v>
      </c>
      <c r="F1" s="14" t="s">
        <v>19</v>
      </c>
      <c r="G1" s="14" t="s">
        <v>24</v>
      </c>
      <c r="H1" s="14" t="s">
        <v>27</v>
      </c>
      <c r="I1" s="43" t="s">
        <v>17</v>
      </c>
      <c r="J1" s="44"/>
      <c r="K1" s="44"/>
      <c r="L1" s="45"/>
      <c r="M1" s="43" t="s">
        <v>76</v>
      </c>
      <c r="N1" s="44"/>
      <c r="O1" s="44"/>
      <c r="P1" s="45"/>
      <c r="R1" s="21"/>
      <c r="S1" s="21"/>
      <c r="T1" s="21"/>
      <c r="U1" s="21"/>
      <c r="V1" s="21"/>
      <c r="W1" s="21"/>
      <c r="X1" s="21"/>
    </row>
    <row r="2" spans="1:24" x14ac:dyDescent="0.3">
      <c r="A2" s="20" t="s">
        <v>88</v>
      </c>
      <c r="B2" s="20" t="s">
        <v>87</v>
      </c>
      <c r="C2" s="20" t="s">
        <v>86</v>
      </c>
      <c r="D2" s="20" t="s">
        <v>85</v>
      </c>
      <c r="E2" s="25" t="s">
        <v>119</v>
      </c>
      <c r="F2" s="14" t="s">
        <v>26</v>
      </c>
      <c r="G2" s="14" t="s">
        <v>18</v>
      </c>
      <c r="H2" s="14" t="s">
        <v>12</v>
      </c>
      <c r="I2" s="18" t="s">
        <v>84</v>
      </c>
      <c r="J2" s="18" t="s">
        <v>83</v>
      </c>
      <c r="K2" s="18" t="s">
        <v>82</v>
      </c>
      <c r="L2" s="18" t="s">
        <v>81</v>
      </c>
      <c r="M2" s="18" t="s">
        <v>111</v>
      </c>
      <c r="N2" s="18" t="s">
        <v>112</v>
      </c>
      <c r="O2" s="18" t="s">
        <v>112</v>
      </c>
      <c r="P2" s="18" t="s">
        <v>114</v>
      </c>
      <c r="R2" s="21"/>
      <c r="S2" s="22"/>
      <c r="T2" s="22"/>
      <c r="U2" s="22"/>
      <c r="V2" s="22"/>
      <c r="W2" s="21"/>
      <c r="X2" s="21"/>
    </row>
    <row r="3" spans="1:24" x14ac:dyDescent="0.3">
      <c r="A3" s="14">
        <v>35</v>
      </c>
      <c r="B3" s="14">
        <v>10</v>
      </c>
      <c r="C3" s="14">
        <v>30</v>
      </c>
      <c r="D3" s="14">
        <v>100</v>
      </c>
      <c r="E3" s="20">
        <v>16</v>
      </c>
      <c r="F3" s="26">
        <f>RADIANS(E3)</f>
        <v>0.27925268031909273</v>
      </c>
      <c r="G3" s="20">
        <v>0.2</v>
      </c>
      <c r="H3" s="20">
        <v>0.15</v>
      </c>
      <c r="I3" s="24">
        <f>SQRT(((A3*COS(F3))^2)-(2*A3*COS(F3)*C3)+(C3^2)+((A3*SIN(F3))^2)+(2*A3*SIN(F3)*B3)+(B3^2))</f>
        <v>19.982406952152431</v>
      </c>
      <c r="J3" s="23">
        <f>ASIN(((A3*SIN(F3))+B3)/(I3))</f>
        <v>1.3874016277582462</v>
      </c>
      <c r="K3" s="24">
        <f>(D3-(A3*SIN(F3)))/(SIN(J3))</f>
        <v>91.893725180883223</v>
      </c>
      <c r="L3" s="24">
        <f>(A3*COS(F3))+(K3*COS(J3))</f>
        <v>50.402669949015376</v>
      </c>
      <c r="M3" s="19">
        <f>O11</f>
        <v>6.2641184186156842</v>
      </c>
      <c r="N3" s="19">
        <f>O12</f>
        <v>0.15634909162424171</v>
      </c>
      <c r="O3" s="19">
        <f>O13</f>
        <v>-9.5084641218311461</v>
      </c>
      <c r="P3" s="19">
        <f>O14</f>
        <v>-17.790066176887599</v>
      </c>
      <c r="R3" s="22"/>
      <c r="S3" s="22"/>
      <c r="T3" s="22"/>
      <c r="U3" s="22"/>
      <c r="V3" s="22"/>
      <c r="W3" s="22"/>
      <c r="X3" s="22"/>
    </row>
    <row r="6" spans="1:24" x14ac:dyDescent="0.3">
      <c r="A6" s="40" t="s">
        <v>80</v>
      </c>
      <c r="B6" s="20">
        <f>-A3*(SIN(F3))</f>
        <v>-9.647307453594971</v>
      </c>
      <c r="C6" s="13"/>
      <c r="D6" s="40" t="s">
        <v>101</v>
      </c>
      <c r="E6" s="20">
        <f>-COS(J3)</f>
        <v>-0.182368388681456</v>
      </c>
      <c r="F6" s="20">
        <f>I3*SIN(J3)</f>
        <v>19.647307453594969</v>
      </c>
      <c r="G6" s="20">
        <v>0</v>
      </c>
      <c r="H6" s="20">
        <v>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3">
      <c r="A7" s="40"/>
      <c r="B7" s="20">
        <f>-A3*(SIN(F3))</f>
        <v>-9.647307453594971</v>
      </c>
      <c r="C7" s="13"/>
      <c r="D7" s="40"/>
      <c r="E7" s="20">
        <v>0</v>
      </c>
      <c r="F7" s="20">
        <f>-K3*(SIN(J3))</f>
        <v>-90.352692546405024</v>
      </c>
      <c r="G7" s="20">
        <f>COS(J3)</f>
        <v>0.182368388681456</v>
      </c>
      <c r="H7" s="20">
        <v>-1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x14ac:dyDescent="0.3">
      <c r="A8" s="40"/>
      <c r="B8" s="20">
        <f>A3*(COS(F3))</f>
        <v>33.644159357841161</v>
      </c>
      <c r="C8" s="13"/>
      <c r="D8" s="40"/>
      <c r="E8" s="20">
        <f>-SIN(J3)</f>
        <v>-0.98323027354212877</v>
      </c>
      <c r="F8" s="20">
        <f>-I3*(COS(J3))</f>
        <v>-3.6441593578411631</v>
      </c>
      <c r="G8" s="20">
        <v>0</v>
      </c>
      <c r="H8" s="20">
        <v>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x14ac:dyDescent="0.3">
      <c r="A9" s="40"/>
      <c r="B9" s="20">
        <f>A3*(COS(F3))</f>
        <v>33.644159357841161</v>
      </c>
      <c r="C9" s="13"/>
      <c r="D9" s="40"/>
      <c r="E9" s="20">
        <v>0</v>
      </c>
      <c r="F9" s="20">
        <f>K3*(COS(J3))</f>
        <v>16.758510591174211</v>
      </c>
      <c r="G9" s="20">
        <f>SIN(J3)</f>
        <v>0.98323027354212877</v>
      </c>
      <c r="H9" s="20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x14ac:dyDescent="0.3">
      <c r="A11" s="42" t="s">
        <v>109</v>
      </c>
      <c r="B11" s="20" cm="1">
        <f t="array" ref="B11:B14">B6:B9*-1</f>
        <v>9.647307453594971</v>
      </c>
      <c r="C11" s="13"/>
      <c r="D11" s="41" t="s">
        <v>120</v>
      </c>
      <c r="E11" s="20" cm="1">
        <f t="array" ref="E11:E14">MMULT(_xlfn.ANCHORARRAY(B11),G3)</f>
        <v>1.9294614907189942</v>
      </c>
      <c r="F11" s="13"/>
      <c r="G11" s="41" t="s">
        <v>102</v>
      </c>
      <c r="H11" s="20" cm="1">
        <f t="array" ref="H11:K14">MINVERSE(E6:H9)</f>
        <v>-0.18236838868145602</v>
      </c>
      <c r="I11" s="20">
        <v>0</v>
      </c>
      <c r="J11" s="20">
        <v>-0.98323027354212877</v>
      </c>
      <c r="K11" s="20">
        <v>0</v>
      </c>
      <c r="L11" s="13"/>
      <c r="M11" s="46" t="s">
        <v>106</v>
      </c>
      <c r="N11" s="18" t="s">
        <v>111</v>
      </c>
      <c r="O11" s="20" cm="1">
        <f t="array" ref="O11:O14">MMULT(_xlfn.ANCHORARRAY(H11),_xlfn.ANCHORARRAY(E11))</f>
        <v>6.2641184186156842</v>
      </c>
      <c r="P11" s="13"/>
      <c r="Q11" s="13"/>
      <c r="R11" s="13"/>
      <c r="S11" s="13"/>
      <c r="T11" s="13"/>
      <c r="U11" s="13"/>
      <c r="V11" s="13"/>
      <c r="W11" s="13"/>
      <c r="X11" s="13"/>
    </row>
    <row r="12" spans="1:24" x14ac:dyDescent="0.3">
      <c r="A12" s="42"/>
      <c r="B12" s="20">
        <v>9.647307453594971</v>
      </c>
      <c r="C12" s="13"/>
      <c r="D12" s="41"/>
      <c r="E12" s="20">
        <v>1.9294614907189942</v>
      </c>
      <c r="F12" s="13"/>
      <c r="G12" s="41"/>
      <c r="H12" s="20">
        <v>4.9204796794323068E-2</v>
      </c>
      <c r="I12" s="20">
        <v>0</v>
      </c>
      <c r="J12" s="20">
        <v>-9.1264475354813027E-3</v>
      </c>
      <c r="K12" s="20">
        <v>0</v>
      </c>
      <c r="L12" s="13"/>
      <c r="M12" s="46"/>
      <c r="N12" s="18" t="s">
        <v>112</v>
      </c>
      <c r="O12" s="20">
        <v>0.15634909162424171</v>
      </c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3">
      <c r="A13" s="42"/>
      <c r="B13" s="20">
        <v>-33.644159357841161</v>
      </c>
      <c r="C13" s="13"/>
      <c r="D13" s="41"/>
      <c r="E13" s="20">
        <v>-6.7288318715682323</v>
      </c>
      <c r="F13" s="13"/>
      <c r="G13" s="41"/>
      <c r="H13" s="20">
        <v>-0.83866326170326788</v>
      </c>
      <c r="I13" s="20">
        <v>0</v>
      </c>
      <c r="J13" s="20">
        <v>0.15555427024451349</v>
      </c>
      <c r="K13" s="20">
        <v>1.0170557466639607</v>
      </c>
      <c r="L13" s="13"/>
      <c r="M13" s="46"/>
      <c r="N13" s="18" t="s">
        <v>113</v>
      </c>
      <c r="O13" s="20">
        <v>-9.5084641218311461</v>
      </c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3">
      <c r="A14" s="42"/>
      <c r="B14" s="20">
        <v>-33.644159357841161</v>
      </c>
      <c r="C14" s="13"/>
      <c r="D14" s="41"/>
      <c r="E14" s="20">
        <v>-6.7288318715682323</v>
      </c>
      <c r="F14" s="13"/>
      <c r="G14" s="41"/>
      <c r="H14" s="20">
        <v>-4.5987315442489667</v>
      </c>
      <c r="I14" s="20">
        <v>-1</v>
      </c>
      <c r="J14" s="20">
        <v>0.8529672898312497</v>
      </c>
      <c r="K14" s="20">
        <v>0.18547881771832161</v>
      </c>
      <c r="L14" s="13"/>
      <c r="M14" s="46"/>
      <c r="N14" s="18" t="s">
        <v>114</v>
      </c>
      <c r="O14" s="20">
        <v>-17.790066176887599</v>
      </c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15" x14ac:dyDescent="0.3">
      <c r="A17" s="40" t="s">
        <v>79</v>
      </c>
      <c r="B17" s="20">
        <f>SIN(J3)*N3</f>
        <v>0.15372716012576654</v>
      </c>
      <c r="C17" s="20">
        <f>(M3*SIN(J3))+(I3*COS(J3)*N3)</f>
        <v>6.7288318715682323</v>
      </c>
      <c r="D17" s="20">
        <v>0</v>
      </c>
      <c r="E17" s="20">
        <v>0</v>
      </c>
      <c r="F17" s="13"/>
      <c r="G17" s="40" t="s">
        <v>78</v>
      </c>
      <c r="H17" s="20">
        <f>-A3*COS(F3)</f>
        <v>-33.644159357841161</v>
      </c>
      <c r="I17" s="13"/>
    </row>
    <row r="18" spans="1:15" x14ac:dyDescent="0.3">
      <c r="A18" s="40"/>
      <c r="B18" s="20">
        <v>0</v>
      </c>
      <c r="C18" s="20">
        <f>(-O3*SIN(J3))-(K3*COS(J3)*N3)</f>
        <v>6.7288318715682323</v>
      </c>
      <c r="D18" s="20">
        <f>-SIN(J3)*N3</f>
        <v>-0.15372716012576654</v>
      </c>
      <c r="E18" s="20">
        <v>0</v>
      </c>
      <c r="F18" s="13"/>
      <c r="G18" s="40"/>
      <c r="H18" s="20">
        <f>-A3*COS(F3)</f>
        <v>-33.644159357841161</v>
      </c>
      <c r="I18" s="13"/>
    </row>
    <row r="19" spans="1:15" x14ac:dyDescent="0.3">
      <c r="A19" s="40"/>
      <c r="B19" s="20">
        <f>-COS(J3)*N3</f>
        <v>-2.8513131911322289E-2</v>
      </c>
      <c r="C19" s="20">
        <f>(-M3*COS(J3))+(I3*SIN(J3)*N3)</f>
        <v>1.9294614907189942</v>
      </c>
      <c r="D19" s="20">
        <v>0</v>
      </c>
      <c r="E19" s="20">
        <v>0</v>
      </c>
      <c r="F19" s="13"/>
      <c r="G19" s="40"/>
      <c r="H19" s="20">
        <f>-A3*SIN(F3)</f>
        <v>-9.647307453594971</v>
      </c>
      <c r="I19" s="13"/>
    </row>
    <row r="20" spans="1:15" x14ac:dyDescent="0.3">
      <c r="A20" s="40"/>
      <c r="B20" s="20">
        <v>0</v>
      </c>
      <c r="C20" s="20">
        <f>(O3*COS(J3))-(K3*SIN(J3)*N3)</f>
        <v>-15.860604686168601</v>
      </c>
      <c r="D20" s="20">
        <f>COS(J3)*N3</f>
        <v>2.8513131911322289E-2</v>
      </c>
      <c r="E20" s="20">
        <v>0</v>
      </c>
      <c r="F20" s="13"/>
      <c r="G20" s="40"/>
      <c r="H20" s="20">
        <f>-A3*SIN(F3)</f>
        <v>-9.647307453594971</v>
      </c>
      <c r="I20" s="13"/>
    </row>
    <row r="22" spans="1:15" x14ac:dyDescent="0.3">
      <c r="A22" s="41" t="s">
        <v>110</v>
      </c>
      <c r="B22" s="20" cm="1">
        <f t="array" ref="B22:B25">MMULT(B17:E20,_xlfn.ANCHORARRAY(O11))</f>
        <v>2.0150118859972359</v>
      </c>
      <c r="C22" s="13"/>
      <c r="D22" s="41" t="s">
        <v>121</v>
      </c>
      <c r="E22" s="20" cm="1">
        <f t="array" ref="E22:E25">MMULT(H17:H20,G3^2)</f>
        <v>-1.3457663743136468</v>
      </c>
      <c r="F22" s="13"/>
      <c r="G22" s="41" t="s">
        <v>122</v>
      </c>
      <c r="H22" s="20" cm="1">
        <f t="array" ref="H22:H25">MMULT(B6:B9,H3)</f>
        <v>-1.4470961180392456</v>
      </c>
      <c r="I22" s="13"/>
      <c r="J22" s="41" t="s">
        <v>123</v>
      </c>
      <c r="K22" s="20" cm="1">
        <f t="array" ref="K22:K25">-_xlfn.ANCHORARRAY(B22)-_xlfn.ANCHORARRAY(E22)-_xlfn.ANCHORARRAY(H22)</f>
        <v>0.7778506063556565</v>
      </c>
      <c r="L22" s="13"/>
      <c r="M22" s="46" t="s">
        <v>107</v>
      </c>
      <c r="N22" s="18" t="s">
        <v>115</v>
      </c>
      <c r="O22" s="20" cm="1">
        <f t="array" ref="O22:O25">MMULT(_xlfn.ANCHORARRAY(H11),_xlfn.ANCHORARRAY(K22))</f>
        <v>4.561713285178163</v>
      </c>
    </row>
    <row r="23" spans="1:15" x14ac:dyDescent="0.3">
      <c r="A23" s="41"/>
      <c r="B23" s="20">
        <v>2.5137559374187823</v>
      </c>
      <c r="C23" s="13"/>
      <c r="D23" s="41"/>
      <c r="E23" s="20">
        <v>-1.3457663743136468</v>
      </c>
      <c r="F23" s="13"/>
      <c r="G23" s="41"/>
      <c r="H23" s="20">
        <v>-1.4470961180392456</v>
      </c>
      <c r="I23" s="13"/>
      <c r="J23" s="41"/>
      <c r="K23" s="20">
        <v>0.27910655493411007</v>
      </c>
      <c r="L23" s="13"/>
      <c r="M23" s="46"/>
      <c r="N23" s="18" t="s">
        <v>116</v>
      </c>
      <c r="O23" s="20">
        <v>8.1933003369672547E-2</v>
      </c>
    </row>
    <row r="24" spans="1:15" x14ac:dyDescent="0.3">
      <c r="A24" s="41"/>
      <c r="B24" s="20">
        <v>0.12305991661973742</v>
      </c>
      <c r="C24" s="13"/>
      <c r="D24" s="41"/>
      <c r="E24" s="20">
        <v>-0.38589229814379894</v>
      </c>
      <c r="F24" s="13"/>
      <c r="G24" s="41"/>
      <c r="H24" s="20">
        <v>5.0466239036761742</v>
      </c>
      <c r="I24" s="13"/>
      <c r="J24" s="41"/>
      <c r="K24" s="20">
        <v>-4.7837915221521126</v>
      </c>
      <c r="L24" s="13"/>
      <c r="M24" s="46"/>
      <c r="N24" s="18" t="s">
        <v>117</v>
      </c>
      <c r="O24" s="20">
        <v>-3.3388917851048894</v>
      </c>
    </row>
    <row r="25" spans="1:15" x14ac:dyDescent="0.3">
      <c r="A25" s="41"/>
      <c r="B25" s="20">
        <v>-2.7509072270734984</v>
      </c>
      <c r="C25" s="13"/>
      <c r="D25" s="41"/>
      <c r="E25" s="20">
        <v>-0.38589229814379894</v>
      </c>
      <c r="F25" s="13"/>
      <c r="G25" s="41"/>
      <c r="H25" s="20">
        <v>5.0466239036761742</v>
      </c>
      <c r="I25" s="13"/>
      <c r="J25" s="41"/>
      <c r="K25" s="20">
        <v>-1.9098243784588766</v>
      </c>
      <c r="L25" s="13"/>
      <c r="M25" s="46"/>
      <c r="N25" s="18" t="s">
        <v>118</v>
      </c>
      <c r="O25" s="20">
        <v>-8.29088233262903</v>
      </c>
    </row>
    <row r="26" spans="1:15" x14ac:dyDescent="0.3">
      <c r="A26" s="17"/>
    </row>
    <row r="27" spans="1:15" x14ac:dyDescent="0.3">
      <c r="A27" s="17"/>
    </row>
  </sheetData>
  <mergeCells count="15">
    <mergeCell ref="A17:A20"/>
    <mergeCell ref="G17:G20"/>
    <mergeCell ref="A22:A25"/>
    <mergeCell ref="D22:D25"/>
    <mergeCell ref="G22:G25"/>
    <mergeCell ref="J22:J25"/>
    <mergeCell ref="M22:M25"/>
    <mergeCell ref="D11:D14"/>
    <mergeCell ref="M11:M14"/>
    <mergeCell ref="D6:D9"/>
    <mergeCell ref="A6:A9"/>
    <mergeCell ref="G11:G14"/>
    <mergeCell ref="A11:A14"/>
    <mergeCell ref="I1:L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10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_d</vt:lpstr>
      <vt:lpstr>_e</vt:lpstr>
      <vt:lpstr>_l</vt:lpstr>
      <vt:lpstr>_r</vt:lpstr>
      <vt:lpstr>_r1</vt:lpstr>
      <vt:lpstr>_r2</vt:lpstr>
      <vt:lpstr>_r3</vt:lpstr>
      <vt:lpstr>_r4</vt:lpstr>
      <vt:lpstr>_x</vt:lpstr>
      <vt:lpstr>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Topcu</dc:creator>
  <cp:lastModifiedBy>Cengizhan Topcu</cp:lastModifiedBy>
  <dcterms:created xsi:type="dcterms:W3CDTF">2021-04-22T00:37:55Z</dcterms:created>
  <dcterms:modified xsi:type="dcterms:W3CDTF">2021-06-09T11:17:27Z</dcterms:modified>
</cp:coreProperties>
</file>