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engi\Desktop\Robot Teorisi\Kenan Işık\Ders Notları-2021\"/>
    </mc:Choice>
  </mc:AlternateContent>
  <xr:revisionPtr revIDLastSave="0" documentId="13_ncr:1_{16CC733C-2708-4FB8-B69C-76E05FBC12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önüşüm Matrisi" sheetId="2" r:id="rId1"/>
    <sheet name="Yörünge Planlaması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4" l="1"/>
  <c r="G24" i="4"/>
  <c r="D24" i="4"/>
  <c r="C24" i="4"/>
  <c r="G10" i="4"/>
  <c r="F10" i="4"/>
  <c r="D10" i="4"/>
  <c r="D20" i="2"/>
  <c r="E10" i="2"/>
  <c r="E24" i="4"/>
  <c r="H24" i="4"/>
  <c r="D9" i="2" l="1"/>
  <c r="E9" i="2"/>
  <c r="G9" i="2"/>
  <c r="D10" i="2"/>
  <c r="F10" i="2"/>
  <c r="G10" i="2"/>
  <c r="D11" i="2"/>
  <c r="E11" i="2"/>
  <c r="F11" i="2"/>
  <c r="G11" i="2"/>
  <c r="D14" i="2"/>
  <c r="E14" i="2"/>
  <c r="G14" i="2"/>
  <c r="D15" i="2"/>
  <c r="E15" i="2"/>
  <c r="F15" i="2"/>
  <c r="G15" i="2"/>
  <c r="D16" i="2"/>
  <c r="E16" i="2"/>
  <c r="F16" i="2"/>
  <c r="G16" i="2"/>
  <c r="D19" i="2"/>
  <c r="E19" i="2"/>
  <c r="G19" i="2"/>
  <c r="E20" i="2"/>
  <c r="F20" i="2"/>
  <c r="G20" i="2"/>
  <c r="D21" i="2"/>
  <c r="E21" i="2"/>
  <c r="F21" i="2"/>
  <c r="G21" i="2"/>
  <c r="D24" i="2"/>
  <c r="E24" i="2"/>
  <c r="G24" i="2"/>
  <c r="D25" i="2"/>
  <c r="E25" i="2"/>
  <c r="F25" i="2"/>
  <c r="G25" i="2"/>
  <c r="D26" i="2"/>
  <c r="E26" i="2"/>
  <c r="F26" i="2"/>
  <c r="G26" i="2"/>
</calcChain>
</file>

<file path=xl/sharedStrings.xml><?xml version="1.0" encoding="utf-8"?>
<sst xmlns="http://schemas.openxmlformats.org/spreadsheetml/2006/main" count="40" uniqueCount="31">
  <si>
    <t>3T4</t>
  </si>
  <si>
    <t>2T3</t>
  </si>
  <si>
    <t>1T2</t>
  </si>
  <si>
    <t>0T1</t>
  </si>
  <si>
    <t xml:space="preserve"> θ4</t>
  </si>
  <si>
    <t>θ2</t>
  </si>
  <si>
    <t>l1</t>
  </si>
  <si>
    <t>θi</t>
  </si>
  <si>
    <t>di</t>
  </si>
  <si>
    <t>ai-1</t>
  </si>
  <si>
    <t>αi-1</t>
  </si>
  <si>
    <t>i</t>
  </si>
  <si>
    <t>s5</t>
  </si>
  <si>
    <t>s4</t>
  </si>
  <si>
    <t>s3</t>
  </si>
  <si>
    <t>s2</t>
  </si>
  <si>
    <t>s1</t>
  </si>
  <si>
    <t>tf</t>
  </si>
  <si>
    <t>θ0</t>
  </si>
  <si>
    <t>θf</t>
  </si>
  <si>
    <t>θ'0</t>
  </si>
  <si>
    <t>θ'f</t>
  </si>
  <si>
    <t>θ''0</t>
  </si>
  <si>
    <t>θ''f</t>
  </si>
  <si>
    <t>s0</t>
  </si>
  <si>
    <t>3.SORU</t>
  </si>
  <si>
    <t>1.SORU</t>
  </si>
  <si>
    <t>d1</t>
  </si>
  <si>
    <t>l2+d3</t>
  </si>
  <si>
    <t xml:space="preserve"> θ3</t>
  </si>
  <si>
    <t xml:space="preserve"> 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</si>
</sst>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7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theme="1"/>
      <name val="Calibri Light"/>
      <family val="2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4" borderId="0" xfId="0" applyFill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0" xfId="0" applyFill="1" applyAlignment="1"/>
    <xf numFmtId="0" fontId="0" fillId="0" borderId="0" xfId="0" applyFill="1"/>
    <xf numFmtId="0" fontId="6" fillId="5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3">
    <cellStyle name="İyi 2" xfId="1" xr:uid="{45BF9850-18F8-4EB7-9DF8-F3B9FC1B6F69}"/>
    <cellStyle name="Normal" xfId="0" builtinId="0"/>
    <cellStyle name="Nötr 2" xfId="2" xr:uid="{842C5987-9104-4E4F-B8A7-C0B2A17DFF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402772</xdr:colOff>
      <xdr:row>7</xdr:row>
      <xdr:rowOff>348345</xdr:rowOff>
    </xdr:from>
    <xdr:to>
      <xdr:col>10</xdr:col>
      <xdr:colOff>45720</xdr:colOff>
      <xdr:row>12</xdr:row>
      <xdr:rowOff>363973</xdr:rowOff>
    </xdr:to>
    <xdr:pic>
      <xdr:nvPicPr>
        <xdr:cNvPr id="4" name="Resim 3" descr="Trigonometri Açı Değerleri Nedir? - trigonometri.gen.tr">
          <a:extLst>
            <a:ext uri="{FF2B5EF4-FFF2-40B4-BE49-F238E27FC236}">
              <a16:creationId xmlns:a16="http://schemas.microsoft.com/office/drawing/2014/main" id="{EE1F87C1-B5C4-4CBC-B90E-6FB987E97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8572" y="3320145"/>
          <a:ext cx="4835434" cy="2138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4B84-EB81-4EA9-A26B-29F4817DA2CD}">
  <dimension ref="A1:I27"/>
  <sheetViews>
    <sheetView tabSelected="1" topLeftCell="A4" zoomScale="70" zoomScaleNormal="70" workbookViewId="0">
      <selection activeCell="D25" sqref="D25"/>
    </sheetView>
  </sheetViews>
  <sheetFormatPr defaultColWidth="25.21875" defaultRowHeight="33" customHeight="1" x14ac:dyDescent="0.3"/>
  <cols>
    <col min="1" max="2" width="25.21875" style="1"/>
    <col min="3" max="3" width="25.21875" style="1" customWidth="1"/>
    <col min="4" max="16384" width="25.21875" style="1"/>
  </cols>
  <sheetData>
    <row r="1" spans="1:9" ht="33" customHeight="1" x14ac:dyDescent="0.3">
      <c r="A1" s="7"/>
    </row>
    <row r="2" spans="1:9" ht="33" customHeight="1" thickBot="1" x14ac:dyDescent="0.35"/>
    <row r="3" spans="1:9" ht="33" customHeight="1" x14ac:dyDescent="0.3">
      <c r="C3" s="6" t="s">
        <v>11</v>
      </c>
      <c r="D3" s="5" t="s">
        <v>10</v>
      </c>
      <c r="E3" s="5" t="s">
        <v>9</v>
      </c>
      <c r="F3" s="5" t="s">
        <v>8</v>
      </c>
      <c r="G3" s="9" t="s">
        <v>7</v>
      </c>
    </row>
    <row r="4" spans="1:9" ht="33" customHeight="1" x14ac:dyDescent="0.3">
      <c r="C4" s="4">
        <v>1</v>
      </c>
      <c r="D4" s="3">
        <v>0</v>
      </c>
      <c r="E4" s="3">
        <v>0</v>
      </c>
      <c r="F4" s="3" t="s">
        <v>6</v>
      </c>
      <c r="G4" s="3">
        <v>0</v>
      </c>
    </row>
    <row r="5" spans="1:9" ht="33" customHeight="1" x14ac:dyDescent="0.3">
      <c r="C5" s="4">
        <v>2</v>
      </c>
      <c r="D5" s="3">
        <v>-90</v>
      </c>
      <c r="E5" s="3">
        <v>0</v>
      </c>
      <c r="F5" s="3" t="s">
        <v>27</v>
      </c>
      <c r="G5" s="3" t="s">
        <v>5</v>
      </c>
    </row>
    <row r="6" spans="1:9" ht="33" customHeight="1" x14ac:dyDescent="0.3">
      <c r="C6" s="4">
        <v>3</v>
      </c>
      <c r="D6" s="3">
        <v>90</v>
      </c>
      <c r="E6" s="3">
        <v>0</v>
      </c>
      <c r="F6" s="3" t="s">
        <v>28</v>
      </c>
      <c r="G6" s="3" t="s">
        <v>29</v>
      </c>
      <c r="I6"/>
    </row>
    <row r="7" spans="1:9" ht="33" customHeight="1" x14ac:dyDescent="0.3">
      <c r="C7" s="4">
        <v>4</v>
      </c>
      <c r="D7" s="3">
        <v>1</v>
      </c>
      <c r="E7" s="3">
        <v>0</v>
      </c>
      <c r="F7" s="3" t="s">
        <v>30</v>
      </c>
      <c r="G7" s="3" t="s">
        <v>4</v>
      </c>
    </row>
    <row r="9" spans="1:9" ht="33" customHeight="1" x14ac:dyDescent="0.3">
      <c r="C9" s="14" t="s">
        <v>3</v>
      </c>
      <c r="D9" s="2" t="str">
        <f>_xlfn.CONCAT("cos (",_xlfn.SINGLE(G4),")")</f>
        <v>cos (0)</v>
      </c>
      <c r="E9" s="2" t="str">
        <f>_xlfn.CONCAT("-sin (",G4,")")</f>
        <v>-sin (0)</v>
      </c>
      <c r="F9" s="2">
        <v>0</v>
      </c>
      <c r="G9" s="2" t="str">
        <f>_xlfn.CONCAT(E4)</f>
        <v>0</v>
      </c>
    </row>
    <row r="10" spans="1:9" ht="33" customHeight="1" x14ac:dyDescent="0.3">
      <c r="C10" s="14"/>
      <c r="D10" s="2" t="str">
        <f>_xlfn.CONCAT("sin (",G4,") * cos(",D4,")")</f>
        <v>sin (0) * cos(0)</v>
      </c>
      <c r="E10" s="2" t="str">
        <f>_xlfn.CONCAT("cos (",G4,") * cos(",D4,")")</f>
        <v>cos (0) * cos(0)</v>
      </c>
      <c r="F10" s="2" t="str">
        <f>_xlfn.CONCAT("-sin (",D4,")")</f>
        <v>-sin (0)</v>
      </c>
      <c r="G10" s="2" t="str">
        <f>_xlfn.CONCAT("-sin (",D4,") * ",F4)</f>
        <v>-sin (0) * l1</v>
      </c>
    </row>
    <row r="11" spans="1:9" ht="33" customHeight="1" x14ac:dyDescent="0.3">
      <c r="C11" s="14"/>
      <c r="D11" s="2" t="str">
        <f>_xlfn.CONCAT("sin (",G4,") * sin (",D4,")")</f>
        <v>sin (0) * sin (0)</v>
      </c>
      <c r="E11" s="2" t="str">
        <f>_xlfn.CONCAT("cos (",G4,") * sin(",D4,")")</f>
        <v>cos (0) * sin(0)</v>
      </c>
      <c r="F11" s="2" t="str">
        <f>_xlfn.CONCAT("cos (",D4,")")</f>
        <v>cos (0)</v>
      </c>
      <c r="G11" s="2" t="str">
        <f>_xlfn.CONCAT("cos (",D4,") * ",F4)</f>
        <v>cos (0) * l1</v>
      </c>
    </row>
    <row r="12" spans="1:9" ht="33" customHeight="1" x14ac:dyDescent="0.3">
      <c r="C12" s="14"/>
      <c r="D12" s="2">
        <v>0</v>
      </c>
      <c r="E12" s="2">
        <v>0</v>
      </c>
      <c r="F12" s="2">
        <v>0</v>
      </c>
      <c r="G12" s="2">
        <v>1</v>
      </c>
    </row>
    <row r="14" spans="1:9" ht="33" customHeight="1" x14ac:dyDescent="0.3">
      <c r="C14" s="14" t="s">
        <v>2</v>
      </c>
      <c r="D14" s="2" t="str">
        <f>_xlfn.CONCAT("cos (",G5,")")</f>
        <v>cos (θ2)</v>
      </c>
      <c r="E14" s="2" t="str">
        <f>_xlfn.CONCAT("-sin (",G5,")")</f>
        <v>-sin (θ2)</v>
      </c>
      <c r="F14" s="2">
        <v>0</v>
      </c>
      <c r="G14" s="2" t="str">
        <f>_xlfn.CONCAT(E5)</f>
        <v>0</v>
      </c>
    </row>
    <row r="15" spans="1:9" ht="33" customHeight="1" x14ac:dyDescent="0.3">
      <c r="C15" s="14"/>
      <c r="D15" s="2" t="str">
        <f>_xlfn.CONCAT("sin (",G5,") * cos(",D5,")")</f>
        <v>sin (θ2) * cos(-90)</v>
      </c>
      <c r="E15" s="2" t="str">
        <f>_xlfn.CONCAT("cos (",G5,") * cos(",D5,")")</f>
        <v>cos (θ2) * cos(-90)</v>
      </c>
      <c r="F15" s="2" t="str">
        <f>_xlfn.CONCAT("-sin (",D5,")")</f>
        <v>-sin (-90)</v>
      </c>
      <c r="G15" s="2" t="str">
        <f>_xlfn.CONCAT("-sin (",D5,") * ",F5)</f>
        <v>-sin (-90) * d1</v>
      </c>
    </row>
    <row r="16" spans="1:9" ht="33" customHeight="1" x14ac:dyDescent="0.3">
      <c r="C16" s="14"/>
      <c r="D16" s="2" t="str">
        <f>_xlfn.CONCAT("sin (",G5,") * sin (",D5,")")</f>
        <v>sin (θ2) * sin (-90)</v>
      </c>
      <c r="E16" s="2" t="str">
        <f>_xlfn.CONCAT("cos (",G5,") * sin(",D5,")")</f>
        <v>cos (θ2) * sin(-90)</v>
      </c>
      <c r="F16" s="2" t="str">
        <f>_xlfn.CONCAT("cos (",D5,")")</f>
        <v>cos (-90)</v>
      </c>
      <c r="G16" s="2" t="str">
        <f>_xlfn.CONCAT("cos (",D5,") * ",F5)</f>
        <v>cos (-90) * d1</v>
      </c>
    </row>
    <row r="17" spans="3:7" ht="33" customHeight="1" x14ac:dyDescent="0.3">
      <c r="C17" s="14"/>
      <c r="D17" s="2">
        <v>0</v>
      </c>
      <c r="E17" s="2">
        <v>0</v>
      </c>
      <c r="F17" s="2">
        <v>0</v>
      </c>
      <c r="G17" s="2">
        <v>1</v>
      </c>
    </row>
    <row r="19" spans="3:7" ht="33" customHeight="1" x14ac:dyDescent="0.3">
      <c r="C19" s="14" t="s">
        <v>1</v>
      </c>
      <c r="D19" s="2" t="str">
        <f>_xlfn.CONCAT("cos (",G6,")")</f>
        <v>cos ( θ3)</v>
      </c>
      <c r="E19" s="2" t="str">
        <f>_xlfn.CONCAT("-sin (",G6,")")</f>
        <v>-sin ( θ3)</v>
      </c>
      <c r="F19" s="2">
        <v>0</v>
      </c>
      <c r="G19" s="2" t="str">
        <f>_xlfn.CONCAT(E6)</f>
        <v>0</v>
      </c>
    </row>
    <row r="20" spans="3:7" ht="33" customHeight="1" x14ac:dyDescent="0.3">
      <c r="C20" s="14"/>
      <c r="D20" s="2" t="str">
        <f>_xlfn.CONCAT("sin (",G6,") * cos(",D6,")")</f>
        <v>sin ( θ3) * cos(90)</v>
      </c>
      <c r="E20" s="2" t="str">
        <f>_xlfn.CONCAT("cos (",G6,") * cos(",D6,")")</f>
        <v>cos ( θ3) * cos(90)</v>
      </c>
      <c r="F20" s="2" t="str">
        <f>_xlfn.CONCAT("-sin (",D6,")")</f>
        <v>-sin (90)</v>
      </c>
      <c r="G20" s="2" t="str">
        <f>_xlfn.CONCAT("-sin (",D6,") * ",F6)</f>
        <v>-sin (90) * l2+d3</v>
      </c>
    </row>
    <row r="21" spans="3:7" ht="33" customHeight="1" x14ac:dyDescent="0.3">
      <c r="C21" s="14"/>
      <c r="D21" s="2" t="str">
        <f>_xlfn.CONCAT("sin (",G6,") * sin (",D6,")")</f>
        <v>sin ( θ3) * sin (90)</v>
      </c>
      <c r="E21" s="2" t="str">
        <f>_xlfn.CONCAT("cos (",G6,") * sin(",D6,")")</f>
        <v>cos ( θ3) * sin(90)</v>
      </c>
      <c r="F21" s="2" t="str">
        <f>_xlfn.CONCAT("cos (",D6,")")</f>
        <v>cos (90)</v>
      </c>
      <c r="G21" s="2" t="str">
        <f>_xlfn.CONCAT("cos (",D6,") * ",F6)</f>
        <v>cos (90) * l2+d3</v>
      </c>
    </row>
    <row r="22" spans="3:7" ht="33" customHeight="1" x14ac:dyDescent="0.3">
      <c r="C22" s="14"/>
      <c r="D22" s="2">
        <v>0</v>
      </c>
      <c r="E22" s="2">
        <v>0</v>
      </c>
      <c r="F22" s="2">
        <v>0</v>
      </c>
      <c r="G22" s="2">
        <v>1</v>
      </c>
    </row>
    <row r="24" spans="3:7" ht="33" customHeight="1" x14ac:dyDescent="0.3">
      <c r="C24" s="14" t="s">
        <v>0</v>
      </c>
      <c r="D24" s="2" t="str">
        <f>_xlfn.CONCAT("cos (",G7,")")</f>
        <v>cos ( θ4)</v>
      </c>
      <c r="E24" s="2" t="str">
        <f>_xlfn.CONCAT("-sin (",G7,")")</f>
        <v>-sin ( θ4)</v>
      </c>
      <c r="F24" s="2">
        <v>0</v>
      </c>
      <c r="G24" s="2" t="str">
        <f>_xlfn.CONCAT(E7)</f>
        <v>0</v>
      </c>
    </row>
    <row r="25" spans="3:7" ht="33" customHeight="1" x14ac:dyDescent="0.3">
      <c r="C25" s="14"/>
      <c r="D25" s="2" t="str">
        <f>_xlfn.CONCAT("sin (",G7,") * cos(",D7,")")</f>
        <v>sin ( θ4) * cos(1)</v>
      </c>
      <c r="E25" s="2" t="str">
        <f>_xlfn.CONCAT("cos (",G7,") * cos(",D7,")")</f>
        <v>cos ( θ4) * cos(1)</v>
      </c>
      <c r="F25" s="2" t="str">
        <f>_xlfn.CONCAT("-sin (",D7,")")</f>
        <v>-sin (1)</v>
      </c>
      <c r="G25" s="2" t="str">
        <f>_xlfn.CONCAT("-sin (",D7,") * ",F7)</f>
        <v>-sin (1) *  l3</v>
      </c>
    </row>
    <row r="26" spans="3:7" ht="33" customHeight="1" x14ac:dyDescent="0.3">
      <c r="C26" s="14"/>
      <c r="D26" s="2" t="str">
        <f>_xlfn.CONCAT("sin (",G7,") * sin (",D7,")")</f>
        <v>sin ( θ4) * sin (1)</v>
      </c>
      <c r="E26" s="2" t="str">
        <f>_xlfn.CONCAT("cos (",G7,") * sin(",D7,")")</f>
        <v>cos ( θ4) * sin(1)</v>
      </c>
      <c r="F26" s="2" t="str">
        <f>_xlfn.CONCAT("cos (",D7,")")</f>
        <v>cos (1)</v>
      </c>
      <c r="G26" s="2" t="str">
        <f>_xlfn.CONCAT("cos (",D7,") * ",F7)</f>
        <v>cos (1) *  l3</v>
      </c>
    </row>
    <row r="27" spans="3:7" ht="33" customHeight="1" x14ac:dyDescent="0.3">
      <c r="C27" s="14"/>
      <c r="D27" s="2">
        <v>0</v>
      </c>
      <c r="E27" s="2">
        <v>0</v>
      </c>
      <c r="F27" s="2">
        <v>0</v>
      </c>
      <c r="G27" s="2">
        <v>1</v>
      </c>
    </row>
  </sheetData>
  <mergeCells count="4">
    <mergeCell ref="C9:C12"/>
    <mergeCell ref="C14:C17"/>
    <mergeCell ref="C19:C22"/>
    <mergeCell ref="C24:C27"/>
  </mergeCells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137A-5159-4056-8EEF-D7C278C47079}">
  <dimension ref="C3:N24"/>
  <sheetViews>
    <sheetView workbookViewId="0">
      <selection activeCell="M9" sqref="M9"/>
    </sheetView>
  </sheetViews>
  <sheetFormatPr defaultRowHeight="14.4" x14ac:dyDescent="0.3"/>
  <sheetData>
    <row r="3" spans="3:14" x14ac:dyDescent="0.3">
      <c r="C3" s="15" t="s">
        <v>26</v>
      </c>
      <c r="D3" s="16"/>
      <c r="E3" s="16"/>
      <c r="F3" s="16"/>
      <c r="G3" s="16"/>
      <c r="H3" s="16"/>
    </row>
    <row r="4" spans="3:14" x14ac:dyDescent="0.3">
      <c r="E4" s="13" t="s">
        <v>17</v>
      </c>
      <c r="F4" s="13">
        <v>2</v>
      </c>
      <c r="J4" s="10"/>
      <c r="K4" s="10"/>
      <c r="L4" s="10"/>
      <c r="M4" s="10"/>
      <c r="N4" s="10"/>
    </row>
    <row r="5" spans="3:14" x14ac:dyDescent="0.3">
      <c r="E5" s="13" t="s">
        <v>18</v>
      </c>
      <c r="F5" s="13">
        <v>30</v>
      </c>
      <c r="J5" s="10"/>
      <c r="K5" s="10"/>
      <c r="L5" s="10"/>
      <c r="M5" s="10"/>
      <c r="N5" s="10"/>
    </row>
    <row r="6" spans="3:14" x14ac:dyDescent="0.3">
      <c r="E6" s="13" t="s">
        <v>19</v>
      </c>
      <c r="F6" s="13">
        <v>85</v>
      </c>
      <c r="J6" s="10"/>
      <c r="K6" s="10"/>
      <c r="L6" s="10"/>
      <c r="M6" s="10"/>
      <c r="N6" s="10"/>
    </row>
    <row r="7" spans="3:14" x14ac:dyDescent="0.3">
      <c r="E7" s="13" t="s">
        <v>20</v>
      </c>
      <c r="F7" s="13">
        <v>0</v>
      </c>
      <c r="J7" s="11"/>
      <c r="K7" s="11"/>
      <c r="L7" s="11"/>
      <c r="M7" s="11"/>
      <c r="N7" s="11"/>
    </row>
    <row r="8" spans="3:14" x14ac:dyDescent="0.3">
      <c r="E8" s="13" t="s">
        <v>21</v>
      </c>
      <c r="F8" s="13">
        <v>0</v>
      </c>
    </row>
    <row r="9" spans="3:14" x14ac:dyDescent="0.3">
      <c r="D9" s="12" t="s">
        <v>24</v>
      </c>
      <c r="E9" s="12" t="s">
        <v>15</v>
      </c>
      <c r="F9" s="12" t="s">
        <v>15</v>
      </c>
      <c r="G9" s="12" t="s">
        <v>14</v>
      </c>
      <c r="H9" s="10"/>
      <c r="I9" s="10"/>
      <c r="J9" s="10"/>
      <c r="K9" s="10"/>
      <c r="L9" s="10"/>
      <c r="M9" s="10"/>
    </row>
    <row r="10" spans="3:14" x14ac:dyDescent="0.3">
      <c r="D10" s="8">
        <f>F5</f>
        <v>30</v>
      </c>
      <c r="E10" s="8">
        <v>0</v>
      </c>
      <c r="F10" s="8">
        <f>((3/F4^2)*(F6-F5))</f>
        <v>41.25</v>
      </c>
      <c r="G10" s="8">
        <f>(-(2/F4^3)*(F6-F5))</f>
        <v>-13.75</v>
      </c>
      <c r="H10" s="10"/>
      <c r="I10" s="10"/>
      <c r="J10" s="10"/>
      <c r="K10" s="10"/>
      <c r="L10" s="10"/>
      <c r="M10" s="10"/>
    </row>
    <row r="11" spans="3:14" x14ac:dyDescent="0.3">
      <c r="F11" s="10"/>
      <c r="G11" s="10"/>
      <c r="H11" s="10"/>
      <c r="I11" s="10"/>
      <c r="J11" s="10"/>
      <c r="K11" s="10"/>
      <c r="L11" s="10"/>
      <c r="M11" s="10"/>
    </row>
    <row r="15" spans="3:14" x14ac:dyDescent="0.3">
      <c r="C15" s="15" t="s">
        <v>25</v>
      </c>
      <c r="D15" s="16"/>
      <c r="E15" s="16"/>
      <c r="F15" s="16"/>
      <c r="G15" s="16"/>
      <c r="H15" s="16"/>
    </row>
    <row r="16" spans="3:14" x14ac:dyDescent="0.3">
      <c r="E16" s="13" t="s">
        <v>17</v>
      </c>
      <c r="F16" s="13">
        <v>2</v>
      </c>
    </row>
    <row r="17" spans="3:8" x14ac:dyDescent="0.3">
      <c r="E17" s="13" t="s">
        <v>18</v>
      </c>
      <c r="F17" s="13">
        <v>30</v>
      </c>
    </row>
    <row r="18" spans="3:8" x14ac:dyDescent="0.3">
      <c r="E18" s="13" t="s">
        <v>19</v>
      </c>
      <c r="F18" s="13">
        <v>90</v>
      </c>
    </row>
    <row r="19" spans="3:8" x14ac:dyDescent="0.3">
      <c r="E19" s="13" t="s">
        <v>20</v>
      </c>
      <c r="F19" s="13">
        <v>0</v>
      </c>
    </row>
    <row r="20" spans="3:8" x14ac:dyDescent="0.3">
      <c r="E20" s="13" t="s">
        <v>21</v>
      </c>
      <c r="F20" s="13">
        <v>0</v>
      </c>
      <c r="G20" s="11"/>
    </row>
    <row r="21" spans="3:8" x14ac:dyDescent="0.3">
      <c r="E21" s="13" t="s">
        <v>22</v>
      </c>
      <c r="F21" s="13">
        <v>10</v>
      </c>
    </row>
    <row r="22" spans="3:8" x14ac:dyDescent="0.3">
      <c r="E22" s="13" t="s">
        <v>23</v>
      </c>
      <c r="F22" s="13">
        <v>10</v>
      </c>
    </row>
    <row r="23" spans="3:8" x14ac:dyDescent="0.3">
      <c r="C23" s="12" t="s">
        <v>24</v>
      </c>
      <c r="D23" s="12" t="s">
        <v>16</v>
      </c>
      <c r="E23" s="12" t="s">
        <v>15</v>
      </c>
      <c r="F23" s="12" t="s">
        <v>14</v>
      </c>
      <c r="G23" s="12" t="s">
        <v>13</v>
      </c>
      <c r="H23" s="12" t="s">
        <v>12</v>
      </c>
    </row>
    <row r="24" spans="3:8" x14ac:dyDescent="0.3">
      <c r="C24" s="8">
        <f>F17</f>
        <v>30</v>
      </c>
      <c r="D24" s="8">
        <f>F19</f>
        <v>0</v>
      </c>
      <c r="E24" s="8">
        <f>F21/2</f>
        <v>5</v>
      </c>
      <c r="F24" s="8">
        <f>(20*(F18-F17)-(8*F20+12*F19)*F16+(F22-3*F21)*F16^2)/(2*F16^3)</f>
        <v>70</v>
      </c>
      <c r="G24" s="8">
        <f>(30*(F17-F18)+(14*F20+16*F19)*F16+(3*F21-2*F22)*F16^2)/(2*F16^4)</f>
        <v>-55</v>
      </c>
      <c r="H24" s="8">
        <f>(12*(F18-F17)-6*(F20+F19)*F16-(F21-F22)*F16^2)/(2*F16^5)</f>
        <v>11.25</v>
      </c>
    </row>
  </sheetData>
  <mergeCells count="2">
    <mergeCell ref="C15:H15"/>
    <mergeCell ref="C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Dönüşüm Matrisi</vt:lpstr>
      <vt:lpstr>Yörünge Planlaması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Cengizhan Topcu</dc:creator>
  <cp:lastModifiedBy>Cengizhan Topcu</cp:lastModifiedBy>
  <dcterms:created xsi:type="dcterms:W3CDTF">2015-06-05T18:17:20Z</dcterms:created>
  <dcterms:modified xsi:type="dcterms:W3CDTF">2022-03-26T01:30:14Z</dcterms:modified>
</cp:coreProperties>
</file>