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engi\Desktop\Robot Teorisi\Kenan Işık\Ders Notları-2021\"/>
    </mc:Choice>
  </mc:AlternateContent>
  <xr:revisionPtr revIDLastSave="0" documentId="13_ncr:1_{BB9C8F4B-A1F5-481D-ABC4-D986C56DC4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H-Dönüşüm" sheetId="5" r:id="rId1"/>
    <sheet name="Yörünge Planlaması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4" l="1"/>
  <c r="G27" i="5"/>
  <c r="G22" i="5"/>
  <c r="G17" i="5"/>
  <c r="F19" i="5"/>
  <c r="G32" i="5"/>
  <c r="D39" i="5"/>
  <c r="E39" i="5"/>
  <c r="F39" i="5"/>
  <c r="G39" i="5"/>
  <c r="G38" i="5"/>
  <c r="F38" i="5"/>
  <c r="E38" i="5"/>
  <c r="D38" i="5"/>
  <c r="D37" i="5"/>
  <c r="E37" i="5"/>
  <c r="G37" i="5"/>
  <c r="D34" i="5"/>
  <c r="E34" i="5"/>
  <c r="F34" i="5"/>
  <c r="G34" i="5"/>
  <c r="G33" i="5"/>
  <c r="F33" i="5"/>
  <c r="E33" i="5"/>
  <c r="D33" i="5"/>
  <c r="E32" i="5"/>
  <c r="D32" i="5"/>
  <c r="G29" i="5"/>
  <c r="F29" i="5"/>
  <c r="E29" i="5"/>
  <c r="D29" i="5"/>
  <c r="D28" i="5"/>
  <c r="E28" i="5"/>
  <c r="F28" i="5"/>
  <c r="G28" i="5"/>
  <c r="E27" i="5"/>
  <c r="D27" i="5"/>
  <c r="G24" i="5"/>
  <c r="F24" i="5"/>
  <c r="E24" i="5"/>
  <c r="D24" i="5"/>
  <c r="D23" i="5"/>
  <c r="E23" i="5"/>
  <c r="F23" i="5"/>
  <c r="G23" i="5"/>
  <c r="E22" i="5"/>
  <c r="D22" i="5"/>
  <c r="E19" i="5"/>
  <c r="G19" i="5"/>
  <c r="G18" i="5"/>
  <c r="F18" i="5"/>
  <c r="E18" i="5"/>
  <c r="D19" i="5"/>
  <c r="D18" i="5"/>
  <c r="E17" i="5"/>
  <c r="D17" i="5"/>
  <c r="G14" i="5"/>
  <c r="F14" i="5"/>
  <c r="E14" i="5"/>
  <c r="D14" i="5"/>
  <c r="G13" i="5"/>
  <c r="F13" i="5"/>
  <c r="E13" i="5"/>
  <c r="D13" i="5"/>
  <c r="G12" i="5"/>
  <c r="E12" i="5"/>
  <c r="D12" i="5"/>
  <c r="G24" i="4"/>
  <c r="D24" i="4"/>
  <c r="C24" i="4"/>
  <c r="G10" i="4"/>
  <c r="F10" i="4"/>
  <c r="D10" i="4"/>
  <c r="E24" i="4"/>
  <c r="H24" i="4"/>
</calcChain>
</file>

<file path=xl/sharedStrings.xml><?xml version="1.0" encoding="utf-8"?>
<sst xmlns="http://schemas.openxmlformats.org/spreadsheetml/2006/main" count="47" uniqueCount="38">
  <si>
    <t>θ2</t>
  </si>
  <si>
    <t>θi</t>
  </si>
  <si>
    <t>di</t>
  </si>
  <si>
    <t>ai-1</t>
  </si>
  <si>
    <t>αi-1</t>
  </si>
  <si>
    <t>i</t>
  </si>
  <si>
    <t>s5</t>
  </si>
  <si>
    <t>s4</t>
  </si>
  <si>
    <t>s3</t>
  </si>
  <si>
    <t>s2</t>
  </si>
  <si>
    <t>s1</t>
  </si>
  <si>
    <t>tf</t>
  </si>
  <si>
    <t>θ0</t>
  </si>
  <si>
    <t>θf</t>
  </si>
  <si>
    <t>θ'0</t>
  </si>
  <si>
    <t>θ'f</t>
  </si>
  <si>
    <t>θ''0</t>
  </si>
  <si>
    <t>θ''f</t>
  </si>
  <si>
    <t>s0</t>
  </si>
  <si>
    <t>3.SORU</t>
  </si>
  <si>
    <t>1.SORU</t>
  </si>
  <si>
    <t>θ1</t>
  </si>
  <si>
    <t>T01</t>
  </si>
  <si>
    <t>T12</t>
  </si>
  <si>
    <t>T23</t>
  </si>
  <si>
    <t>T34</t>
  </si>
  <si>
    <t>T45</t>
  </si>
  <si>
    <t>T56</t>
  </si>
  <si>
    <t>θ3</t>
  </si>
  <si>
    <t>θ4</t>
  </si>
  <si>
    <t>θ5</t>
  </si>
  <si>
    <t>θ6</t>
  </si>
  <si>
    <t>d4</t>
  </si>
  <si>
    <t>a1</t>
  </si>
  <si>
    <t>a2</t>
  </si>
  <si>
    <t>a3</t>
  </si>
  <si>
    <t>d1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</si>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</sst>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0E09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/>
    <xf numFmtId="0" fontId="3" fillId="5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İyi 2" xfId="1" xr:uid="{45BF9850-18F8-4EB7-9DF8-F3B9FC1B6F69}"/>
    <cellStyle name="Normal" xfId="0" builtinId="0"/>
    <cellStyle name="Nötr 2" xfId="2" xr:uid="{842C5987-9104-4E4F-B8A7-C0B2A17DFF45}"/>
  </cellStyles>
  <dxfs count="0"/>
  <tableStyles count="0" defaultTableStyle="TableStyleMedium2" defaultPivotStyle="PivotStyleLight16"/>
  <colors>
    <mruColors>
      <color rgb="FF90E09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B272-4334-4C33-A7C1-D23D80D8ECC1}">
  <dimension ref="C3:G40"/>
  <sheetViews>
    <sheetView tabSelected="1" zoomScaleNormal="100" workbookViewId="0">
      <selection activeCell="K22" sqref="K22"/>
    </sheetView>
  </sheetViews>
  <sheetFormatPr defaultRowHeight="14.4" x14ac:dyDescent="0.3"/>
  <cols>
    <col min="4" max="4" width="17.6640625" customWidth="1"/>
    <col min="5" max="5" width="17.33203125" customWidth="1"/>
    <col min="6" max="6" width="16.33203125" customWidth="1"/>
    <col min="7" max="7" width="20.5546875" customWidth="1"/>
  </cols>
  <sheetData>
    <row r="3" spans="3:7" x14ac:dyDescent="0.3">
      <c r="C3" s="10" t="s">
        <v>5</v>
      </c>
      <c r="D3" s="10" t="s">
        <v>4</v>
      </c>
      <c r="E3" s="10" t="s">
        <v>3</v>
      </c>
      <c r="F3" s="10" t="s">
        <v>2</v>
      </c>
      <c r="G3" s="10" t="s">
        <v>1</v>
      </c>
    </row>
    <row r="4" spans="3:7" x14ac:dyDescent="0.3">
      <c r="C4" s="11">
        <v>1</v>
      </c>
      <c r="D4" s="7">
        <v>90</v>
      </c>
      <c r="E4" s="7" t="s">
        <v>33</v>
      </c>
      <c r="F4" s="7" t="s">
        <v>36</v>
      </c>
      <c r="G4" s="7" t="s">
        <v>21</v>
      </c>
    </row>
    <row r="5" spans="3:7" x14ac:dyDescent="0.3">
      <c r="C5" s="11">
        <v>2</v>
      </c>
      <c r="D5" s="7">
        <v>0</v>
      </c>
      <c r="E5" s="7" t="s">
        <v>34</v>
      </c>
      <c r="F5" s="7">
        <v>0</v>
      </c>
      <c r="G5" s="7" t="s">
        <v>0</v>
      </c>
    </row>
    <row r="6" spans="3:7" x14ac:dyDescent="0.3">
      <c r="C6" s="11">
        <v>3</v>
      </c>
      <c r="D6" s="7">
        <v>90</v>
      </c>
      <c r="E6" s="7" t="s">
        <v>35</v>
      </c>
      <c r="F6" s="7">
        <v>0</v>
      </c>
      <c r="G6" s="7" t="s">
        <v>28</v>
      </c>
    </row>
    <row r="7" spans="3:7" x14ac:dyDescent="0.3">
      <c r="C7" s="11">
        <v>4</v>
      </c>
      <c r="D7" s="7">
        <v>90</v>
      </c>
      <c r="E7" s="6">
        <v>0</v>
      </c>
      <c r="F7" s="7" t="s">
        <v>32</v>
      </c>
      <c r="G7" s="7" t="s">
        <v>29</v>
      </c>
    </row>
    <row r="8" spans="3:7" x14ac:dyDescent="0.3">
      <c r="C8" s="11">
        <v>5</v>
      </c>
      <c r="D8" s="7">
        <v>90</v>
      </c>
      <c r="E8" s="7">
        <v>0</v>
      </c>
      <c r="F8" s="7">
        <v>0</v>
      </c>
      <c r="G8" s="7" t="s">
        <v>30</v>
      </c>
    </row>
    <row r="9" spans="3:7" x14ac:dyDescent="0.3">
      <c r="C9" s="11">
        <v>6</v>
      </c>
      <c r="D9" s="7">
        <v>0</v>
      </c>
      <c r="E9" s="7">
        <v>0</v>
      </c>
      <c r="F9" s="7" t="s">
        <v>37</v>
      </c>
      <c r="G9" s="7" t="s">
        <v>31</v>
      </c>
    </row>
    <row r="12" spans="3:7" x14ac:dyDescent="0.3">
      <c r="C12" s="12" t="s">
        <v>22</v>
      </c>
      <c r="D12" s="9" t="str">
        <f>_xlfn.CONCAT("cos (",G4,")")</f>
        <v>cos (θ1)</v>
      </c>
      <c r="E12" s="9" t="str">
        <f>_xlfn.CONCAT("-sin (",G4,")")</f>
        <v>-sin (θ1)</v>
      </c>
      <c r="F12" s="9">
        <v>0</v>
      </c>
      <c r="G12" s="9" t="str">
        <f>_xlfn.CONCAT(E4)</f>
        <v>a1</v>
      </c>
    </row>
    <row r="13" spans="3:7" x14ac:dyDescent="0.3">
      <c r="C13" s="13"/>
      <c r="D13" s="9" t="str">
        <f>_xlfn.CONCAT("sin (",G4,") * cos(",D4,")")</f>
        <v>sin (θ1) * cos(90)</v>
      </c>
      <c r="E13" s="9" t="str">
        <f>_xlfn.CONCAT("cos (",G4,") * cos(",D4,")")</f>
        <v>cos (θ1) * cos(90)</v>
      </c>
      <c r="F13" s="9" t="str">
        <f>_xlfn.CONCAT("-sin (",D4,")")</f>
        <v>-sin (90)</v>
      </c>
      <c r="G13" s="9" t="str">
        <f>_xlfn.CONCAT("-sin (",D4,") * ",F4)</f>
        <v>-sin (90) * d1</v>
      </c>
    </row>
    <row r="14" spans="3:7" x14ac:dyDescent="0.3">
      <c r="C14" s="13"/>
      <c r="D14" s="9" t="str">
        <f>_xlfn.CONCAT("sin (",G4,") * sin (",D4,")")</f>
        <v>sin (θ1) * sin (90)</v>
      </c>
      <c r="E14" s="9" t="str">
        <f>_xlfn.CONCAT("cos (",G4,") * sin(",D4,")")</f>
        <v>cos (θ1) * sin(90)</v>
      </c>
      <c r="F14" s="9" t="str">
        <f>_xlfn.CONCAT("cos (",D4,")")</f>
        <v>cos (90)</v>
      </c>
      <c r="G14" s="9" t="str">
        <f>_xlfn.CONCAT("cos (",D4,") * ",F4)</f>
        <v>cos (90) * d1</v>
      </c>
    </row>
    <row r="15" spans="3:7" x14ac:dyDescent="0.3">
      <c r="C15" s="14"/>
      <c r="D15" s="9">
        <v>0</v>
      </c>
      <c r="E15" s="9">
        <v>0</v>
      </c>
      <c r="F15" s="9">
        <v>0</v>
      </c>
      <c r="G15" s="9">
        <v>1</v>
      </c>
    </row>
    <row r="16" spans="3:7" x14ac:dyDescent="0.3">
      <c r="D16" s="8"/>
      <c r="E16" s="8"/>
      <c r="F16" s="8"/>
      <c r="G16" s="8"/>
    </row>
    <row r="17" spans="3:7" x14ac:dyDescent="0.3">
      <c r="C17" s="12" t="s">
        <v>23</v>
      </c>
      <c r="D17" s="9" t="str">
        <f>_xlfn.CONCAT("cos (",G5,")")</f>
        <v>cos (θ2)</v>
      </c>
      <c r="E17" s="9" t="str">
        <f>_xlfn.CONCAT("-sin (",G5,")")</f>
        <v>-sin (θ2)</v>
      </c>
      <c r="F17" s="9">
        <v>0</v>
      </c>
      <c r="G17" s="9" t="str">
        <f>_xlfn.CONCAT(E5)</f>
        <v>a2</v>
      </c>
    </row>
    <row r="18" spans="3:7" x14ac:dyDescent="0.3">
      <c r="C18" s="13"/>
      <c r="D18" s="9" t="str">
        <f>_xlfn.CONCAT("sin (",G5,") * cos(",D5,")")</f>
        <v>sin (θ2) * cos(0)</v>
      </c>
      <c r="E18" s="9" t="str">
        <f>_xlfn.CONCAT("cos (",G5,") * cos(",D5,")")</f>
        <v>cos (θ2) * cos(0)</v>
      </c>
      <c r="F18" s="9" t="str">
        <f>_xlfn.CONCAT("-sin (",D5,")")</f>
        <v>-sin (0)</v>
      </c>
      <c r="G18" s="9" t="str">
        <f>_xlfn.CONCAT("-sin (",D5,") * ",F5)</f>
        <v>-sin (0) * 0</v>
      </c>
    </row>
    <row r="19" spans="3:7" x14ac:dyDescent="0.3">
      <c r="C19" s="13"/>
      <c r="D19" s="9" t="str">
        <f>_xlfn.CONCAT("sin (",G5,") * sin (",D5,")")</f>
        <v>sin (θ2) * sin (0)</v>
      </c>
      <c r="E19" s="9" t="str">
        <f>_xlfn.CONCAT("cos (",G5,") * sin(",D5,")")</f>
        <v>cos (θ2) * sin(0)</v>
      </c>
      <c r="F19" s="9" t="str">
        <f>_xlfn.CONCAT("cos (",D5,")")</f>
        <v>cos (0)</v>
      </c>
      <c r="G19" s="9" t="str">
        <f>_xlfn.CONCAT("cos (",D5,") * ",F5)</f>
        <v>cos (0) * 0</v>
      </c>
    </row>
    <row r="20" spans="3:7" x14ac:dyDescent="0.3">
      <c r="C20" s="14"/>
      <c r="D20" s="9">
        <v>0</v>
      </c>
      <c r="E20" s="9">
        <v>0</v>
      </c>
      <c r="F20" s="9">
        <v>0</v>
      </c>
      <c r="G20" s="9">
        <v>1</v>
      </c>
    </row>
    <row r="21" spans="3:7" x14ac:dyDescent="0.3">
      <c r="D21" s="8"/>
      <c r="E21" s="8"/>
      <c r="F21" s="8"/>
      <c r="G21" s="8"/>
    </row>
    <row r="22" spans="3:7" x14ac:dyDescent="0.3">
      <c r="C22" s="12" t="s">
        <v>24</v>
      </c>
      <c r="D22" s="9" t="str">
        <f>_xlfn.CONCAT("cos (",G6,")")</f>
        <v>cos (θ3)</v>
      </c>
      <c r="E22" s="9" t="str">
        <f>_xlfn.CONCAT("-sin (",G6,")")</f>
        <v>-sin (θ3)</v>
      </c>
      <c r="F22" s="9">
        <v>0</v>
      </c>
      <c r="G22" s="9" t="str">
        <f>_xlfn.CONCAT(E6)</f>
        <v>a3</v>
      </c>
    </row>
    <row r="23" spans="3:7" x14ac:dyDescent="0.3">
      <c r="C23" s="13"/>
      <c r="D23" s="9" t="str">
        <f>_xlfn.CONCAT("sin (",G6,") * cos(",D6,")")</f>
        <v>sin (θ3) * cos(90)</v>
      </c>
      <c r="E23" s="9" t="str">
        <f>_xlfn.CONCAT("cos (",G6,") * cos(",D6,")")</f>
        <v>cos (θ3) * cos(90)</v>
      </c>
      <c r="F23" s="9" t="str">
        <f>_xlfn.CONCAT("-sin (",D6,")")</f>
        <v>-sin (90)</v>
      </c>
      <c r="G23" s="9" t="str">
        <f>_xlfn.CONCAT("-sin (",D6,") * ",F6)</f>
        <v>-sin (90) * 0</v>
      </c>
    </row>
    <row r="24" spans="3:7" x14ac:dyDescent="0.3">
      <c r="C24" s="13"/>
      <c r="D24" s="9" t="str">
        <f>_xlfn.CONCAT("sin (",G6,") * sin (",D6,")")</f>
        <v>sin (θ3) * sin (90)</v>
      </c>
      <c r="E24" s="9" t="str">
        <f>_xlfn.CONCAT("cos (",G6,") * sin(",D6,")")</f>
        <v>cos (θ3) * sin(90)</v>
      </c>
      <c r="F24" s="9" t="str">
        <f>_xlfn.CONCAT("cos (",D6,")")</f>
        <v>cos (90)</v>
      </c>
      <c r="G24" s="9" t="str">
        <f>_xlfn.CONCAT("cos (",D6,") * ",F6)</f>
        <v>cos (90) * 0</v>
      </c>
    </row>
    <row r="25" spans="3:7" x14ac:dyDescent="0.3">
      <c r="C25" s="14"/>
      <c r="D25" s="9">
        <v>0</v>
      </c>
      <c r="E25" s="9">
        <v>0</v>
      </c>
      <c r="F25" s="9">
        <v>0</v>
      </c>
      <c r="G25" s="9">
        <v>1</v>
      </c>
    </row>
    <row r="26" spans="3:7" x14ac:dyDescent="0.3">
      <c r="D26" s="8"/>
      <c r="E26" s="8"/>
      <c r="F26" s="8"/>
      <c r="G26" s="8"/>
    </row>
    <row r="27" spans="3:7" x14ac:dyDescent="0.3">
      <c r="C27" s="12" t="s">
        <v>25</v>
      </c>
      <c r="D27" s="9" t="str">
        <f>_xlfn.CONCAT("cos (",G7,")")</f>
        <v>cos (θ4)</v>
      </c>
      <c r="E27" s="9" t="str">
        <f>_xlfn.CONCAT("-sin (",G7,")")</f>
        <v>-sin (θ4)</v>
      </c>
      <c r="F27" s="9">
        <v>0</v>
      </c>
      <c r="G27" s="9" t="str">
        <f>_xlfn.CONCAT(E7)</f>
        <v>0</v>
      </c>
    </row>
    <row r="28" spans="3:7" x14ac:dyDescent="0.3">
      <c r="C28" s="13"/>
      <c r="D28" s="9" t="str">
        <f>_xlfn.CONCAT("sin (",G7,") * cos(",D7,")")</f>
        <v>sin (θ4) * cos(90)</v>
      </c>
      <c r="E28" s="9" t="str">
        <f>_xlfn.CONCAT("cos (",G7,") * cos(",D7,")")</f>
        <v>cos (θ4) * cos(90)</v>
      </c>
      <c r="F28" s="9" t="str">
        <f>_xlfn.CONCAT("-sin (",D7,")")</f>
        <v>-sin (90)</v>
      </c>
      <c r="G28" s="9" t="str">
        <f>_xlfn.CONCAT("-sin (",D7,") * ",F7)</f>
        <v>-sin (90) * d4</v>
      </c>
    </row>
    <row r="29" spans="3:7" x14ac:dyDescent="0.3">
      <c r="C29" s="13"/>
      <c r="D29" s="9" t="str">
        <f>_xlfn.CONCAT("sin (",G7,") * sin (",D7,")")</f>
        <v>sin (θ4) * sin (90)</v>
      </c>
      <c r="E29" s="9" t="str">
        <f>_xlfn.CONCAT("cos (",G7,") * sin(",D7,")")</f>
        <v>cos (θ4) * sin(90)</v>
      </c>
      <c r="F29" s="9" t="str">
        <f>_xlfn.CONCAT("cos (",D7,")")</f>
        <v>cos (90)</v>
      </c>
      <c r="G29" s="9" t="str">
        <f>_xlfn.CONCAT("cos (",D7,") * ",F7)</f>
        <v>cos (90) * d4</v>
      </c>
    </row>
    <row r="30" spans="3:7" x14ac:dyDescent="0.3">
      <c r="C30" s="14"/>
      <c r="D30" s="9">
        <v>0</v>
      </c>
      <c r="E30" s="9">
        <v>0</v>
      </c>
      <c r="F30" s="9">
        <v>0</v>
      </c>
      <c r="G30" s="9">
        <v>1</v>
      </c>
    </row>
    <row r="31" spans="3:7" x14ac:dyDescent="0.3">
      <c r="D31" s="8"/>
      <c r="E31" s="8"/>
      <c r="F31" s="8"/>
      <c r="G31" s="8"/>
    </row>
    <row r="32" spans="3:7" x14ac:dyDescent="0.3">
      <c r="C32" s="12" t="s">
        <v>26</v>
      </c>
      <c r="D32" s="9" t="str">
        <f>_xlfn.CONCAT("cos (",G8,")")</f>
        <v>cos (θ5)</v>
      </c>
      <c r="E32" s="9" t="str">
        <f>_xlfn.CONCAT("-sin (",G8,")")</f>
        <v>-sin (θ5)</v>
      </c>
      <c r="F32" s="9">
        <v>0</v>
      </c>
      <c r="G32" s="9" t="str">
        <f>_xlfn.CONCAT(E8)</f>
        <v>0</v>
      </c>
    </row>
    <row r="33" spans="3:7" x14ac:dyDescent="0.3">
      <c r="C33" s="13"/>
      <c r="D33" s="9" t="str">
        <f>_xlfn.CONCAT("sin (",G8,") * cos(",D8,")")</f>
        <v>sin (θ5) * cos(90)</v>
      </c>
      <c r="E33" s="9" t="str">
        <f>_xlfn.CONCAT("cos (",G8,") * cos(",D8,")")</f>
        <v>cos (θ5) * cos(90)</v>
      </c>
      <c r="F33" s="9" t="str">
        <f>_xlfn.CONCAT("-sin (",D8,")")</f>
        <v>-sin (90)</v>
      </c>
      <c r="G33" s="9" t="str">
        <f>_xlfn.CONCAT("-sin (",D8,") * ",F8)</f>
        <v>-sin (90) * 0</v>
      </c>
    </row>
    <row r="34" spans="3:7" x14ac:dyDescent="0.3">
      <c r="C34" s="13"/>
      <c r="D34" s="9" t="str">
        <f>_xlfn.CONCAT("sin (",G8,") * sin (",D8,")")</f>
        <v>sin (θ5) * sin (90)</v>
      </c>
      <c r="E34" s="9" t="str">
        <f>_xlfn.CONCAT("cos (",G8,") * sin(",D8,")")</f>
        <v>cos (θ5) * sin(90)</v>
      </c>
      <c r="F34" s="9" t="str">
        <f>_xlfn.CONCAT("cos (",D8,")")</f>
        <v>cos (90)</v>
      </c>
      <c r="G34" s="9" t="str">
        <f>_xlfn.CONCAT("cos (",D8,") * ",F8)</f>
        <v>cos (90) * 0</v>
      </c>
    </row>
    <row r="35" spans="3:7" x14ac:dyDescent="0.3">
      <c r="C35" s="14"/>
      <c r="D35" s="9">
        <v>0</v>
      </c>
      <c r="E35" s="9">
        <v>0</v>
      </c>
      <c r="F35" s="9">
        <v>0</v>
      </c>
      <c r="G35" s="9">
        <v>1</v>
      </c>
    </row>
    <row r="36" spans="3:7" x14ac:dyDescent="0.3">
      <c r="D36" s="8"/>
      <c r="E36" s="8"/>
      <c r="F36" s="8"/>
      <c r="G36" s="8"/>
    </row>
    <row r="37" spans="3:7" x14ac:dyDescent="0.3">
      <c r="C37" s="12" t="s">
        <v>27</v>
      </c>
      <c r="D37" s="9" t="str">
        <f>_xlfn.CONCAT("cos (",G9,")")</f>
        <v>cos (θ6)</v>
      </c>
      <c r="E37" s="9" t="str">
        <f>_xlfn.CONCAT("-sin (",G9,")")</f>
        <v>-sin (θ6)</v>
      </c>
      <c r="F37" s="9">
        <v>0</v>
      </c>
      <c r="G37" s="9" t="str">
        <f>_xlfn.CONCAT(E9)</f>
        <v>0</v>
      </c>
    </row>
    <row r="38" spans="3:7" x14ac:dyDescent="0.3">
      <c r="C38" s="13"/>
      <c r="D38" s="9" t="str">
        <f>_xlfn.CONCAT("sin (",G9,") * cos(",D9,")")</f>
        <v>sin (θ6) * cos(0)</v>
      </c>
      <c r="E38" s="9" t="str">
        <f>_xlfn.CONCAT("cos (",G9,") * cos(",D9,")")</f>
        <v>cos (θ6) * cos(0)</v>
      </c>
      <c r="F38" s="9" t="str">
        <f>_xlfn.CONCAT("-sin (",D9,")")</f>
        <v>-sin (0)</v>
      </c>
      <c r="G38" s="9" t="str">
        <f>_xlfn.CONCAT("-sin (",D9,") * ",F9)</f>
        <v>-sin (0) * d6</v>
      </c>
    </row>
    <row r="39" spans="3:7" x14ac:dyDescent="0.3">
      <c r="C39" s="13"/>
      <c r="D39" s="9" t="str">
        <f>_xlfn.CONCAT("sin (",G9,") * sin (",D9,")")</f>
        <v>sin (θ6) * sin (0)</v>
      </c>
      <c r="E39" s="9" t="str">
        <f>_xlfn.CONCAT("cos (",G9,") * sin(",D9,")")</f>
        <v>cos (θ6) * sin(0)</v>
      </c>
      <c r="F39" s="9" t="str">
        <f>_xlfn.CONCAT("cos (",D9,")")</f>
        <v>cos (0)</v>
      </c>
      <c r="G39" s="9" t="str">
        <f>_xlfn.CONCAT("cos (",D9,") * ",F9)</f>
        <v>cos (0) * d6</v>
      </c>
    </row>
    <row r="40" spans="3:7" x14ac:dyDescent="0.3">
      <c r="C40" s="14"/>
      <c r="D40" s="9">
        <v>0</v>
      </c>
      <c r="E40" s="9">
        <v>0</v>
      </c>
      <c r="F40" s="9">
        <v>0</v>
      </c>
      <c r="G40" s="9">
        <v>1</v>
      </c>
    </row>
  </sheetData>
  <mergeCells count="6">
    <mergeCell ref="C37:C40"/>
    <mergeCell ref="C12:C15"/>
    <mergeCell ref="C17:C20"/>
    <mergeCell ref="C22:C25"/>
    <mergeCell ref="C27:C30"/>
    <mergeCell ref="C32:C3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137A-5159-4056-8EEF-D7C278C47079}">
  <dimension ref="C3:N24"/>
  <sheetViews>
    <sheetView workbookViewId="0">
      <selection activeCell="H24" sqref="H24"/>
    </sheetView>
  </sheetViews>
  <sheetFormatPr defaultRowHeight="14.4" x14ac:dyDescent="0.3"/>
  <sheetData>
    <row r="3" spans="3:14" x14ac:dyDescent="0.3">
      <c r="C3" s="15" t="s">
        <v>20</v>
      </c>
      <c r="D3" s="16"/>
      <c r="E3" s="16"/>
      <c r="F3" s="16"/>
      <c r="G3" s="16"/>
      <c r="H3" s="16"/>
    </row>
    <row r="4" spans="3:14" x14ac:dyDescent="0.3">
      <c r="E4" s="5" t="s">
        <v>11</v>
      </c>
      <c r="F4" s="5">
        <v>2</v>
      </c>
      <c r="J4" s="2"/>
      <c r="K4" s="2"/>
      <c r="L4" s="2"/>
      <c r="M4" s="2"/>
      <c r="N4" s="2"/>
    </row>
    <row r="5" spans="3:14" x14ac:dyDescent="0.3">
      <c r="E5" s="5" t="s">
        <v>12</v>
      </c>
      <c r="F5" s="5">
        <v>30</v>
      </c>
      <c r="J5" s="2"/>
      <c r="K5" s="2"/>
      <c r="L5" s="2"/>
      <c r="M5" s="2"/>
      <c r="N5" s="2"/>
    </row>
    <row r="6" spans="3:14" x14ac:dyDescent="0.3">
      <c r="E6" s="5" t="s">
        <v>13</v>
      </c>
      <c r="F6" s="5">
        <v>85</v>
      </c>
      <c r="J6" s="2"/>
      <c r="K6" s="2"/>
      <c r="L6" s="2"/>
      <c r="M6" s="2"/>
      <c r="N6" s="2"/>
    </row>
    <row r="7" spans="3:14" x14ac:dyDescent="0.3">
      <c r="E7" s="5" t="s">
        <v>14</v>
      </c>
      <c r="F7" s="5">
        <v>0</v>
      </c>
      <c r="J7" s="3"/>
      <c r="K7" s="3"/>
      <c r="L7" s="3"/>
      <c r="M7" s="3"/>
      <c r="N7" s="3"/>
    </row>
    <row r="8" spans="3:14" x14ac:dyDescent="0.3">
      <c r="E8" s="5" t="s">
        <v>15</v>
      </c>
      <c r="F8" s="5">
        <v>0</v>
      </c>
    </row>
    <row r="9" spans="3:14" x14ac:dyDescent="0.3">
      <c r="D9" s="4" t="s">
        <v>18</v>
      </c>
      <c r="E9" s="4" t="s">
        <v>9</v>
      </c>
      <c r="F9" s="4" t="s">
        <v>9</v>
      </c>
      <c r="G9" s="4" t="s">
        <v>8</v>
      </c>
      <c r="H9" s="2"/>
      <c r="I9" s="2"/>
      <c r="J9" s="2"/>
      <c r="K9" s="2"/>
      <c r="L9" s="2"/>
      <c r="M9" s="2"/>
    </row>
    <row r="10" spans="3:14" x14ac:dyDescent="0.3">
      <c r="D10" s="1">
        <f>F5</f>
        <v>30</v>
      </c>
      <c r="E10" s="1">
        <v>0</v>
      </c>
      <c r="F10" s="1">
        <f>((3/F4^2)*(F6-F5))</f>
        <v>41.25</v>
      </c>
      <c r="G10" s="1">
        <f>(-(2/F4^3)*(F6-F5))</f>
        <v>-13.75</v>
      </c>
      <c r="H10" s="2"/>
      <c r="I10" s="2"/>
      <c r="J10" s="2"/>
      <c r="K10" s="2"/>
      <c r="L10" s="2"/>
      <c r="M10" s="2"/>
    </row>
    <row r="11" spans="3:14" x14ac:dyDescent="0.3">
      <c r="F11" s="2"/>
      <c r="G11" s="2"/>
      <c r="H11" s="2"/>
      <c r="I11" s="2"/>
      <c r="J11" s="2"/>
      <c r="K11" s="2"/>
      <c r="L11" s="2"/>
      <c r="M11" s="2"/>
    </row>
    <row r="15" spans="3:14" x14ac:dyDescent="0.3">
      <c r="C15" s="15" t="s">
        <v>19</v>
      </c>
      <c r="D15" s="16"/>
      <c r="E15" s="16"/>
      <c r="F15" s="16"/>
      <c r="G15" s="16"/>
      <c r="H15" s="16"/>
    </row>
    <row r="16" spans="3:14" x14ac:dyDescent="0.3">
      <c r="E16" s="5" t="s">
        <v>11</v>
      </c>
      <c r="F16" s="5">
        <v>2</v>
      </c>
    </row>
    <row r="17" spans="3:8" x14ac:dyDescent="0.3">
      <c r="E17" s="5" t="s">
        <v>12</v>
      </c>
      <c r="F17" s="5">
        <v>30</v>
      </c>
    </row>
    <row r="18" spans="3:8" x14ac:dyDescent="0.3">
      <c r="E18" s="5" t="s">
        <v>13</v>
      </c>
      <c r="F18" s="5">
        <v>90</v>
      </c>
    </row>
    <row r="19" spans="3:8" x14ac:dyDescent="0.3">
      <c r="E19" s="5" t="s">
        <v>14</v>
      </c>
      <c r="F19" s="5">
        <v>0</v>
      </c>
    </row>
    <row r="20" spans="3:8" x14ac:dyDescent="0.3">
      <c r="E20" s="5" t="s">
        <v>15</v>
      </c>
      <c r="F20" s="5">
        <v>0</v>
      </c>
      <c r="G20" s="3"/>
    </row>
    <row r="21" spans="3:8" x14ac:dyDescent="0.3">
      <c r="E21" s="5" t="s">
        <v>16</v>
      </c>
      <c r="F21" s="5">
        <v>10</v>
      </c>
    </row>
    <row r="22" spans="3:8" x14ac:dyDescent="0.3">
      <c r="E22" s="5" t="s">
        <v>17</v>
      </c>
      <c r="F22" s="5">
        <v>10</v>
      </c>
    </row>
    <row r="23" spans="3:8" x14ac:dyDescent="0.3">
      <c r="C23" s="4" t="s">
        <v>18</v>
      </c>
      <c r="D23" s="4" t="s">
        <v>10</v>
      </c>
      <c r="E23" s="4" t="s">
        <v>9</v>
      </c>
      <c r="F23" s="4" t="s">
        <v>8</v>
      </c>
      <c r="G23" s="4" t="s">
        <v>7</v>
      </c>
      <c r="H23" s="4" t="s">
        <v>6</v>
      </c>
    </row>
    <row r="24" spans="3:8" x14ac:dyDescent="0.3">
      <c r="C24" s="1">
        <f>F17</f>
        <v>30</v>
      </c>
      <c r="D24" s="1">
        <f>F19</f>
        <v>0</v>
      </c>
      <c r="E24" s="1">
        <f>F21/2</f>
        <v>5</v>
      </c>
      <c r="F24" s="1">
        <f>(20*(F18-F17)-(8*F20+12*F19)*F16+(F22-3*F21)*F16^2)/(2*F16^3)</f>
        <v>70</v>
      </c>
      <c r="G24" s="1">
        <f>(30*(F17-F18)+(14*F20+16*F19)*F16+(3*F21-2*F22)*F16^2)/(2*F16^4)</f>
        <v>-55</v>
      </c>
      <c r="H24" s="1">
        <f>(12*(F18-F17)-6*(F20+F19)*F16-(F21-F22)*F16^2)/(2*F16^5)</f>
        <v>11.25</v>
      </c>
    </row>
  </sheetData>
  <mergeCells count="2">
    <mergeCell ref="C15:H15"/>
    <mergeCell ref="C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DH-Dönüşüm</vt:lpstr>
      <vt:lpstr>Yörünge Planlaması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Cengizhan Topcu</dc:creator>
  <cp:lastModifiedBy>Cengizhan Topcu</cp:lastModifiedBy>
  <dcterms:created xsi:type="dcterms:W3CDTF">2015-06-05T18:17:20Z</dcterms:created>
  <dcterms:modified xsi:type="dcterms:W3CDTF">2022-06-10T03:04:08Z</dcterms:modified>
</cp:coreProperties>
</file>