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Volumes/Code/m3tid/docs/extra/"/>
    </mc:Choice>
  </mc:AlternateContent>
  <xr:revisionPtr revIDLastSave="0" documentId="13_ncr:1_{0E459FCA-719A-9147-94E3-796353237294}" xr6:coauthVersionLast="47" xr6:coauthVersionMax="47" xr10:uidLastSave="{00000000-0000-0000-0000-000000000000}"/>
  <bookViews>
    <workbookView xWindow="24500" yWindow="3420" windowWidth="22320" windowHeight="21300" xr2:uid="{A6CEF9E4-12E6-4945-8009-89B93494DE93}"/>
  </bookViews>
  <sheets>
    <sheet name="Introduction" sheetId="11" r:id="rId1"/>
    <sheet name="Usage Instructions" sheetId="15" r:id="rId2"/>
    <sheet name="CTI Definition &amp; Scoring" sheetId="19" r:id="rId3"/>
    <sheet name="DM Definition &amp; Scoring" sheetId="21" r:id="rId4"/>
    <sheet name="T&amp;E Definition &amp; Scoring" sheetId="20" r:id="rId5"/>
    <sheet name="Results" sheetId="22" r:id="rId6"/>
    <sheet name="Example Historical Change Tab" sheetId="17" r:id="rId7"/>
  </sheets>
  <definedNames>
    <definedName name="_xlchart.v1.0" hidden="1">'Example Historical Change Tab'!$AB$16:$AB$18</definedName>
    <definedName name="_xlchart.v1.1" hidden="1">'Example Historical Change Tab'!$AC$15</definedName>
    <definedName name="_xlchart.v1.2" hidden="1">'Example Historical Change Tab'!$AC$16:$AC$18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22" l="1"/>
  <c r="D25" i="22"/>
  <c r="F24" i="22"/>
  <c r="F27" i="22"/>
  <c r="F26" i="22"/>
  <c r="F25" i="22"/>
  <c r="F23" i="22"/>
  <c r="E27" i="22"/>
  <c r="E26" i="22"/>
  <c r="E25" i="22"/>
  <c r="E24" i="22"/>
  <c r="E23" i="22"/>
  <c r="D26" i="22"/>
  <c r="D24" i="22"/>
  <c r="D23" i="22"/>
  <c r="C27" i="22"/>
  <c r="C26" i="22"/>
  <c r="C25" i="22"/>
  <c r="C24" i="22"/>
  <c r="C23" i="22"/>
  <c r="E21" i="22"/>
  <c r="F19" i="22"/>
  <c r="F18" i="22"/>
  <c r="F21" i="22"/>
  <c r="F20" i="22"/>
  <c r="F17" i="22"/>
  <c r="E20" i="22"/>
  <c r="E19" i="22"/>
  <c r="E18" i="22"/>
  <c r="E17" i="22"/>
  <c r="D21" i="22"/>
  <c r="D20" i="22"/>
  <c r="D19" i="22"/>
  <c r="D18" i="22"/>
  <c r="D17" i="22"/>
  <c r="C21" i="22"/>
  <c r="C20" i="22"/>
  <c r="C19" i="22"/>
  <c r="C18" i="22"/>
  <c r="C17" i="22"/>
  <c r="F11" i="22"/>
  <c r="F13" i="22"/>
  <c r="C13" i="22"/>
  <c r="C14" i="22"/>
  <c r="C15" i="22"/>
  <c r="C12" i="22"/>
  <c r="D15" i="22"/>
  <c r="D14" i="22"/>
  <c r="D13" i="22"/>
  <c r="D12" i="22"/>
  <c r="E15" i="22"/>
  <c r="E14" i="22"/>
  <c r="E13" i="22"/>
  <c r="E12" i="22"/>
  <c r="F15" i="22"/>
  <c r="F14" i="22"/>
  <c r="F12" i="22"/>
  <c r="E11" i="22"/>
  <c r="D11" i="22"/>
  <c r="C11" i="22"/>
  <c r="D14" i="20"/>
  <c r="D14" i="19"/>
  <c r="G11" i="22" s="1"/>
  <c r="H22" i="17"/>
  <c r="I22" i="17"/>
  <c r="H23" i="17"/>
  <c r="I23" i="17"/>
  <c r="H24" i="17"/>
  <c r="I24" i="17"/>
  <c r="G24" i="17"/>
  <c r="G23" i="17"/>
  <c r="G22" i="17"/>
  <c r="AC16" i="17"/>
  <c r="AC17" i="17"/>
  <c r="AC18" i="17"/>
  <c r="L14" i="21"/>
  <c r="J14" i="21"/>
  <c r="H14" i="21"/>
  <c r="F14" i="21"/>
  <c r="D14" i="21"/>
  <c r="L14" i="20"/>
  <c r="J14" i="20"/>
  <c r="H14" i="20"/>
  <c r="F14" i="20"/>
  <c r="L14" i="19"/>
  <c r="G15" i="22" s="1"/>
  <c r="J14" i="19"/>
  <c r="G14" i="22" s="1"/>
  <c r="H14" i="19"/>
  <c r="G13" i="22" s="1"/>
  <c r="F14" i="19"/>
  <c r="G12" i="22" s="1"/>
  <c r="G31" i="22" l="1"/>
  <c r="I32" i="22"/>
  <c r="G24" i="22"/>
  <c r="I33" i="22"/>
  <c r="G25" i="22"/>
  <c r="I34" i="22"/>
  <c r="G26" i="22"/>
  <c r="I35" i="22"/>
  <c r="G27" i="22"/>
  <c r="I31" i="22"/>
  <c r="G23" i="22"/>
  <c r="H31" i="22"/>
  <c r="G17" i="22"/>
  <c r="G16" i="22" s="1"/>
  <c r="H32" i="22"/>
  <c r="G18" i="22"/>
  <c r="H33" i="22"/>
  <c r="G19" i="22"/>
  <c r="H34" i="22"/>
  <c r="G20" i="22"/>
  <c r="H35" i="22"/>
  <c r="G21" i="22"/>
  <c r="G32" i="22"/>
  <c r="G34" i="22"/>
  <c r="B14" i="21"/>
  <c r="G35" i="22"/>
  <c r="B14" i="19"/>
  <c r="G33" i="22"/>
  <c r="B14" i="20"/>
  <c r="B3" i="17"/>
  <c r="B13" i="17"/>
  <c r="B12" i="17"/>
  <c r="B11" i="17"/>
  <c r="B10" i="17"/>
  <c r="B9" i="17"/>
  <c r="B8" i="17" s="1"/>
  <c r="B19" i="17"/>
  <c r="B18" i="17"/>
  <c r="B17" i="17"/>
  <c r="B16" i="17"/>
  <c r="B15" i="17"/>
  <c r="B7" i="17"/>
  <c r="B6" i="17"/>
  <c r="B5" i="17"/>
  <c r="B4" i="17"/>
  <c r="G22" i="22" l="1"/>
  <c r="G10" i="22"/>
  <c r="AD17" i="17"/>
  <c r="AD16" i="17"/>
  <c r="B14" i="17"/>
  <c r="AD18" i="17"/>
  <c r="B2" i="17"/>
  <c r="G9" i="22" l="1"/>
  <c r="B1" i="17"/>
  <c r="AE16" i="17"/>
  <c r="AE17" i="17"/>
  <c r="AE1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tc={267B42CC-3D32-4591-B85C-6107C0C7758F}</author>
    <author>tc={9F99F511-5A58-455E-AE5D-33A564CD6A1B}</author>
    <author>tc={629034EB-D689-490F-9D70-C1B8D39AA307}</author>
  </authors>
  <commentList>
    <comment ref="E3" authorId="0" shapeId="0" xr:uid="{267B42CC-3D32-4591-B85C-6107C0C7758F}">
      <text>
        <t>[Threaded comment]
Your version of Excel allows you to read this threaded comment; however, any edits to it will get removed if the file is opened in a newer version of Excel. Learn more: https://go.microsoft.com/fwlink/?linkid=870924
Comment:
    I switched from "x" to 1 to enable a sumproduct calculation.</t>
      </text>
    </comment>
    <comment ref="F3" authorId="1" shapeId="0" xr:uid="{9F99F511-5A58-455E-AE5D-33A564CD6A1B}">
      <text>
        <t>[Threaded comment]
Your version of Excel allows you to read this threaded comment; however, any edits to it will get removed if the file is opened in a newer version of Excel. Learn more: https://go.microsoft.com/fwlink/?linkid=870924
Comment:
    I like how this helps show the difference between a "4" from one "4" vs a "4" from a "3" and a "1". It also highlights the exact gaps to fill.</t>
      </text>
    </comment>
    <comment ref="F5" authorId="2" shapeId="0" xr:uid="{629034EB-D689-490F-9D70-C1B8D39AA307}">
      <text>
        <t>[Threaded comment]
Your version of Excel allows you to read this threaded comment; however, any edits to it will get removed if the file is opened in a newer version of Excel. Learn more: https://go.microsoft.com/fwlink/?linkid=870924
Comment:
    Could add level definitions as comments in the relevant cell so onhover would pop them up.</t>
      </text>
    </comment>
  </commentList>
</comments>
</file>

<file path=xl/sharedStrings.xml><?xml version="1.0" encoding="utf-8"?>
<sst xmlns="http://schemas.openxmlformats.org/spreadsheetml/2006/main" count="254" uniqueCount="182">
  <si>
    <t>Measuring Threat-Informed Defense</t>
  </si>
  <si>
    <t>Best Practices Assessment Tool</t>
  </si>
  <si>
    <t>Cyber Threat Intelligence - Best Practices and Maturity Levels</t>
  </si>
  <si>
    <t>How well do you understand the Adversaries that may target your organization</t>
  </si>
  <si>
    <t>Components</t>
  </si>
  <si>
    <t>I.1 - Depth of Threat Data</t>
  </si>
  <si>
    <t>I.2 - Breadth of Threat Information</t>
  </si>
  <si>
    <t>I.3 - Relevance of Threat Data</t>
  </si>
  <si>
    <t>I.4 - Utilization of Threat Information</t>
  </si>
  <si>
    <t>I.5 - Dissemination of Threat Reporting</t>
  </si>
  <si>
    <t>Score Value</t>
  </si>
  <si>
    <t>What level of information (roughly relative to the Pyramid of Pain) is being used to track adversaries. [1]</t>
  </si>
  <si>
    <t>Input Here</t>
  </si>
  <si>
    <t xml:space="preserve">Complementary to the depth component score, roughly how many relevant Techniques are understood at that level of depth. </t>
  </si>
  <si>
    <t xml:space="preserve">Where is the threat information coming from and how timely is it  </t>
  </si>
  <si>
    <t xml:space="preserve">How is the threat information being used by an organization  </t>
  </si>
  <si>
    <t>What threat information is passed along within an organization [4]</t>
  </si>
  <si>
    <t>Level 1</t>
  </si>
  <si>
    <t>None</t>
  </si>
  <si>
    <t>Level 2</t>
  </si>
  <si>
    <t>Generic reports or freely available reporting</t>
  </si>
  <si>
    <t xml:space="preserve">Tactical reporting with highly perishable information (IOCs)  </t>
  </si>
  <si>
    <t>Level 3</t>
  </si>
  <si>
    <t xml:space="preserve">Regularly ingested for analysis  </t>
  </si>
  <si>
    <t xml:space="preserve">Tactical reporting focused on adversary behavior (TTPs)  </t>
  </si>
  <si>
    <t>Level 4</t>
  </si>
  <si>
    <t>Level 5</t>
  </si>
  <si>
    <t xml:space="preserve">Customized briefings  </t>
  </si>
  <si>
    <t>CTI Total</t>
  </si>
  <si>
    <t>Depth of Threat Data Total Score:</t>
  </si>
  <si>
    <t>Breadth of Threat Information Total Score:</t>
  </si>
  <si>
    <t>Relevance of Threat Data Total Score:</t>
  </si>
  <si>
    <t>Utilization of Threat Information Total Score:</t>
  </si>
  <si>
    <t>Dissemination of Threat Reporting Total Score:</t>
  </si>
  <si>
    <t>References</t>
  </si>
  <si>
    <t>[1] https://center-for-threat-informed-defense.github.io/summiting-the-pyramid/levels/</t>
  </si>
  <si>
    <t>[4] https://github.com/center-for-threat-informed-defense/cti-blueprints/wiki</t>
  </si>
  <si>
    <t>Defensive Measures - Best Practices and Maturity Levels</t>
  </si>
  <si>
    <t>How well do you understand and implement your defensive measures</t>
  </si>
  <si>
    <t>D.1 - Foundational Security [1]</t>
  </si>
  <si>
    <t>D.2 - Data Collection</t>
  </si>
  <si>
    <t>D.3 - Detection Engineering</t>
  </si>
  <si>
    <t>D.4 - Incident Response</t>
  </si>
  <si>
    <t>D.5 - Deception Operations [8]</t>
  </si>
  <si>
    <t>Score #</t>
  </si>
  <si>
    <t>The degree to which threat informs and prioritizes preventative security measures.</t>
  </si>
  <si>
    <t>Is the right data being collected based on the needs identified from analysis of threat intelligence?</t>
  </si>
  <si>
    <t>How much are detection analytics designed, tested, and tuned to optimize precision, recall, and robustness for relevant malicious behaviors?</t>
  </si>
  <si>
    <t>How automated, strategic, and effective are responsive measures against top-priority threats?</t>
  </si>
  <si>
    <t>How extensive and effective are deception operations to enable defensive objectives and the collection of new threat intelligence?</t>
  </si>
  <si>
    <t>DM Total</t>
  </si>
  <si>
    <t>Foundational Security Total Score:</t>
  </si>
  <si>
    <t>Data Collection Total Score:</t>
  </si>
  <si>
    <t>Detection Engineering Total Score:</t>
  </si>
  <si>
    <t>Incident Response Total Score:</t>
  </si>
  <si>
    <t>Deception Operations Total Score:</t>
  </si>
  <si>
    <t>[1] https://d3fend.mitre.org/</t>
  </si>
  <si>
    <t>[3] https://www.first.org/epss/</t>
  </si>
  <si>
    <t>[6] https://center-for-threat-informed-defense.github.io/summiting-the-pyramid/</t>
  </si>
  <si>
    <t>[7] https://center-for-threat-informed-defense.github.io/summiting-the-pyramid/definitions/</t>
  </si>
  <si>
    <t>[8] https://engage.mitre.org/</t>
  </si>
  <si>
    <t>Test &amp; Evaluation - Best Practices and Maturity Levels</t>
  </si>
  <si>
    <t>How well do you test and evaluate your defenses</t>
  </si>
  <si>
    <t>T.1 - Type of Testing</t>
  </si>
  <si>
    <t>T.2 - Frequency of Testing</t>
  </si>
  <si>
    <t>T.3 - Test Planning</t>
  </si>
  <si>
    <t>T.4 - Test Execution</t>
  </si>
  <si>
    <t>T.5 - Test Results</t>
  </si>
  <si>
    <t>Are cybersecurity tests focused on helping defenders improve against prioritized threats?</t>
  </si>
  <si>
    <t>Do your tests keep pace with changing adversaries and defended technologies?</t>
  </si>
  <si>
    <t>Are tests coordinated and prioritized on the most relevant threat behaviors?</t>
  </si>
  <si>
    <t>Does testing cover adversary TTPs in addition to traditional IOCs?</t>
  </si>
  <si>
    <t>How effectively do test results cause improvements in defensive measures?</t>
  </si>
  <si>
    <t>Annual or Ad hoc</t>
  </si>
  <si>
    <t>Ad hoc</t>
  </si>
  <si>
    <t>Results generated</t>
  </si>
  <si>
    <t>Semi-Annual</t>
  </si>
  <si>
    <t>Monthly</t>
  </si>
  <si>
    <t xml:space="preserve">Collaboratively planned with Defenders, focused on known gaps and validating coverage </t>
  </si>
  <si>
    <t xml:space="preserve">Results formally tracked; findings drive detection improvements and architectural changes </t>
  </si>
  <si>
    <t>Continous</t>
  </si>
  <si>
    <t xml:space="preserve">Collaboratively planned with Defenders, linked to organizational Metrics or KPIs </t>
  </si>
  <si>
    <t xml:space="preserve">Results formally tracked; findings drive organizational programs, hiring, training, and other significant investments </t>
  </si>
  <si>
    <t>T&amp;E Total</t>
  </si>
  <si>
    <t>Type of Testing Total Score:</t>
  </si>
  <si>
    <t>Frequency of Testing Total Score:</t>
  </si>
  <si>
    <t>Test Planning Total Score:</t>
  </si>
  <si>
    <t>Test Execution Total Score:</t>
  </si>
  <si>
    <t>Test Results Total Score:</t>
  </si>
  <si>
    <t>[1] https://caldera.mitre.org/</t>
  </si>
  <si>
    <t>[2] https://github.com/center-for-threat-informed-defense/adversary_emulation_library</t>
  </si>
  <si>
    <t>[5] https://posts.specterops.io/reactive-progress-and-tradecraft-innovation-b616f85b6c0a</t>
  </si>
  <si>
    <t>Assessment Results</t>
  </si>
  <si>
    <t>TID Dimension / Practice</t>
  </si>
  <si>
    <t>L2</t>
  </si>
  <si>
    <t>L3</t>
  </si>
  <si>
    <t>L4</t>
  </si>
  <si>
    <t>L5</t>
  </si>
  <si>
    <t>Maturity Score</t>
  </si>
  <si>
    <t>Overall TID Maturity (weighted)</t>
  </si>
  <si>
    <t>Cyber Threat Intelligence Maturity</t>
  </si>
  <si>
    <t>Defensive Measures Maturity</t>
  </si>
  <si>
    <t>D.1 - Foundational security</t>
  </si>
  <si>
    <t>D.5 - Deception Operations</t>
  </si>
  <si>
    <t>Test &amp; Evaluation Maturity</t>
  </si>
  <si>
    <t>Threat-Informed</t>
  </si>
  <si>
    <t>CTI</t>
  </si>
  <si>
    <t>DM</t>
  </si>
  <si>
    <t>T&amp;E</t>
  </si>
  <si>
    <t>Overall TID Maturity</t>
  </si>
  <si>
    <t>Y1</t>
  </si>
  <si>
    <t>Y2</t>
  </si>
  <si>
    <t>Y3</t>
  </si>
  <si>
    <t>Completeness of Threat Data</t>
  </si>
  <si>
    <t>Breadth of Threat Information</t>
  </si>
  <si>
    <t>Relevance of Threat Data</t>
  </si>
  <si>
    <t>Utilization of Threat Information</t>
  </si>
  <si>
    <t>Dissemination of Threat Reporting</t>
  </si>
  <si>
    <t>Foundational security</t>
  </si>
  <si>
    <t>Data Collection</t>
  </si>
  <si>
    <t>Detection Engineering</t>
  </si>
  <si>
    <t>Incident Response</t>
  </si>
  <si>
    <t>Deception Operations</t>
  </si>
  <si>
    <t>Type of Testing</t>
  </si>
  <si>
    <t>%%%</t>
  </si>
  <si>
    <t>Frequency of Testing</t>
  </si>
  <si>
    <t>Test Planning</t>
  </si>
  <si>
    <t>Test Execution</t>
  </si>
  <si>
    <t>Test Results</t>
  </si>
  <si>
    <t>Ephemeral IOCs: hashes, IPs, domains</t>
  </si>
  <si>
    <t>Tools used by adversaries which can be swapped or modified to evade detection</t>
  </si>
  <si>
    <t>Techniques and Tactics used by adversaries, which are harder to change</t>
  </si>
  <si>
    <t>Low-variance adversary behaviors and observables, which is very difficult to change</t>
  </si>
  <si>
    <t xml:space="preserve">Lightly or occasionally read  </t>
  </si>
  <si>
    <t>Contextualized for many internal stakeholders to operationalize</t>
  </si>
  <si>
    <t>[2] https://center-for-threat-informed-defense.github.io/mappings-explorer/external/</t>
  </si>
  <si>
    <t>The Inform Best Practices Assessment Tool</t>
  </si>
  <si>
    <t>IOCs</t>
  </si>
  <si>
    <t xml:space="preserve">Some Techniques </t>
  </si>
  <si>
    <t>Prioritized targeted techniques</t>
  </si>
  <si>
    <t>Industry-specific reporting (often requires a subscription)</t>
  </si>
  <si>
    <t>Internally generated reports</t>
  </si>
  <si>
    <t>Analyzed automatically[3]</t>
  </si>
  <si>
    <t>Operational-level reporting of pertinent campaigns</t>
  </si>
  <si>
    <t>Strategic-level reporting of business risk</t>
  </si>
  <si>
    <t>Techniques targeted to your industry, region, or infrastructure</t>
  </si>
  <si>
    <t>Knowledge of threat informs a risk management process to prioritize a set of mitigations</t>
  </si>
  <si>
    <t>Basic security measures, limited asset inventory, ad hoc patching</t>
  </si>
  <si>
    <t>Several mitigations and security controls connected to relevant threats, key attack surfaces and critical assets identified</t>
  </si>
  <si>
    <t>Cyber hygiene practiced, asset inventory mapped to business ops, attack surfaces understood, automated patching</t>
  </si>
  <si>
    <t>Logs collected form a single sensor type</t>
  </si>
  <si>
    <t>Logs collected from multiple sensor types</t>
  </si>
  <si>
    <t>Logs are tagged for indexing</t>
  </si>
  <si>
    <t>Threat-informed detection requirements (i.e. sensor configuration and deployment) inform log collection</t>
  </si>
  <si>
    <t>Develop detection rules based on knowledge of low-variance behaviors, i.e. Summit the Pyramid [6]</t>
  </si>
  <si>
    <t>Reactive to alerts, containment-focused</t>
  </si>
  <si>
    <t xml:space="preserve">Playbook-enabled, hunts are conducted and alert-driven </t>
  </si>
  <si>
    <t>Informed by knowledge of threat actor, proactive hunting</t>
  </si>
  <si>
    <t xml:space="preserve">Campaign-focused, optimized to deter future events </t>
  </si>
  <si>
    <t>Long-term deception operations</t>
  </si>
  <si>
    <t>Honey network deployed</t>
  </si>
  <si>
    <t>Lures deployed enabling early warning of adversary activity</t>
  </si>
  <si>
    <t>Sandbox suspicious executables (e.g. email attachment detonation before delivery)</t>
  </si>
  <si>
    <t>Actions taken with internal team, e.g. playbooks updated</t>
  </si>
  <si>
    <t>Not threat-focused, e.g. scanners</t>
  </si>
  <si>
    <t xml:space="preserve">IOC-focused, e.g. commodity tooling </t>
  </si>
  <si>
    <t>TTP-focused, multiple procedures of techniques, custom tooling[5]</t>
  </si>
  <si>
    <t>TTP-focused, single procedures of techniques[4]</t>
  </si>
  <si>
    <t>Deliberately planned and scoped, informed by threats[3]</t>
  </si>
  <si>
    <t>Reactive, compliance-focused, e.g. security control assessment</t>
  </si>
  <si>
    <t>Reactive, threat-focused, e.g. vulnerability assessment</t>
  </si>
  <si>
    <t>Proactive, threat-focused, e.g. adversary emulation[1][2]</t>
  </si>
  <si>
    <t xml:space="preserve">Proactive, threat-focused, collaborative, e.g. Purple Team </t>
  </si>
  <si>
    <t>Import detection rules from an open repository</t>
  </si>
  <si>
    <t>Prioritize and tune imported detection rules</t>
  </si>
  <si>
    <t xml:space="preserve">Test and tune custom detection rules </t>
  </si>
  <si>
    <t>[2] https://ctid.mitre.org/projects/top-attack-techniques/</t>
  </si>
  <si>
    <t>[3] https://ctid.mitre.org/projects/threat-report-attck-mapper-tram/</t>
  </si>
  <si>
    <t>[4] https://ctid.mitre.org/projects/mapping-attck-to-cve-for-impact/</t>
  </si>
  <si>
    <t>[5] https://ctid.mitre.org/projects/atomic-data-sources/</t>
  </si>
  <si>
    <t>[3] https://ctid.mitre.org/projects/attack-flow/</t>
  </si>
  <si>
    <t>[4] https://ctid.mitre.org/projects/micro-emulation-plans/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</si>
</sst>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2"/>
      <color theme="1"/>
      <name val="Calibri"/>
      <family val="2"/>
      <scheme val="minor"/>
    </font>
    <font>
      <sz val="12"/>
      <color theme="1"/>
      <name val="Calibri"/>
      <family val="2"/>
      <scheme val="minor"/>
    </font>
    <font>
      <b/>
      <sz val="12"/>
      <color theme="1"/>
      <name val="Calibri"/>
      <family val="2"/>
      <scheme val="minor"/>
    </font>
    <font>
      <sz val="20"/>
      <color rgb="FF000000"/>
      <name val="Calibri"/>
      <family val="2"/>
    </font>
    <font>
      <sz val="20"/>
      <color theme="1"/>
      <name val="Calibri"/>
      <family val="2"/>
      <scheme val="minor"/>
    </font>
    <font>
      <b/>
      <sz val="16"/>
      <color theme="1"/>
      <name val="Calibri"/>
      <family val="2"/>
      <scheme val="minor"/>
    </font>
    <font>
      <b/>
      <sz val="20"/>
      <color theme="1"/>
      <name val="Calibri"/>
      <family val="2"/>
      <scheme val="minor"/>
    </font>
    <font>
      <i/>
      <sz val="12"/>
      <color theme="1"/>
      <name val="Calibri"/>
      <family val="2"/>
      <scheme val="minor"/>
    </font>
    <font>
      <sz val="12"/>
      <color rgb="FF000000"/>
      <name val="Calibri"/>
      <family val="2"/>
      <scheme val="minor"/>
    </font>
    <font>
      <b/>
      <sz val="16"/>
      <color theme="0"/>
      <name val="Calibri"/>
      <family val="2"/>
      <scheme val="minor"/>
    </font>
    <font>
      <sz val="14"/>
      <color theme="0"/>
      <name val="Calibri"/>
      <family val="2"/>
      <scheme val="minor"/>
    </font>
    <font>
      <sz val="16"/>
      <color theme="1"/>
      <name val="Calibri"/>
      <family val="2"/>
      <scheme val="minor"/>
    </font>
    <font>
      <b/>
      <sz val="16"/>
      <color rgb="FFFFFFFF"/>
      <name val="Calibri"/>
      <family val="2"/>
    </font>
    <font>
      <sz val="16"/>
      <color rgb="FF000000"/>
      <name val="Calibri"/>
      <family val="2"/>
    </font>
    <font>
      <sz val="16"/>
      <color rgb="FF000000"/>
      <name val="Calibri"/>
      <family val="2"/>
      <scheme val="minor"/>
    </font>
    <font>
      <sz val="16"/>
      <color theme="0"/>
      <name val="Calibri"/>
      <family val="2"/>
    </font>
    <font>
      <sz val="11"/>
      <color rgb="FF444444"/>
      <name val="Consolas"/>
      <family val="2"/>
    </font>
    <font>
      <b/>
      <sz val="16"/>
      <color theme="7" tint="0.39997558519241921"/>
      <name val="Calibri"/>
      <family val="2"/>
    </font>
    <font>
      <u/>
      <sz val="12"/>
      <color theme="10"/>
      <name val="Calibri"/>
      <family val="2"/>
      <scheme val="minor"/>
    </font>
    <font>
      <i/>
      <sz val="16"/>
      <color theme="1"/>
      <name val="Calibri"/>
      <family val="2"/>
      <scheme val="minor"/>
    </font>
    <font>
      <i/>
      <sz val="16"/>
      <color rgb="FFFFFFFF"/>
      <name val="Calibri"/>
      <family val="2"/>
    </font>
    <font>
      <sz val="14"/>
      <color theme="1"/>
      <name val="Calibri"/>
      <family val="2"/>
      <scheme val="minor"/>
    </font>
  </fonts>
  <fills count="11">
    <fill>
      <patternFill patternType="none"/>
    </fill>
    <fill>
      <patternFill patternType="gray125"/>
    </fill>
    <fill>
      <patternFill patternType="solid">
        <fgColor rgb="FF404040"/>
        <bgColor rgb="FF000000"/>
      </patternFill>
    </fill>
    <fill>
      <patternFill patternType="solid">
        <fgColor theme="0"/>
        <bgColor indexed="64"/>
      </patternFill>
    </fill>
    <fill>
      <patternFill patternType="solid">
        <fgColor rgb="FFA06FA6"/>
        <bgColor indexed="64"/>
      </patternFill>
    </fill>
    <fill>
      <patternFill patternType="solid">
        <fgColor rgb="FF0070C0"/>
        <bgColor indexed="64"/>
      </patternFill>
    </fill>
    <fill>
      <patternFill patternType="solid">
        <fgColor theme="7" tint="-0.249977111117893"/>
        <bgColor indexed="64"/>
      </patternFill>
    </fill>
    <fill>
      <patternFill patternType="solid">
        <fgColor rgb="FFC00000"/>
        <bgColor indexed="64"/>
      </patternFill>
    </fill>
    <fill>
      <patternFill patternType="solid">
        <fgColor theme="7" tint="0.39997558519241921"/>
        <bgColor indexed="64"/>
      </patternFill>
    </fill>
    <fill>
      <patternFill patternType="solid">
        <fgColor rgb="FFFFD966"/>
        <bgColor indexed="64"/>
      </patternFill>
    </fill>
    <fill>
      <patternFill patternType="solid">
        <fgColor rgb="FFFFD966"/>
        <bgColor rgb="FF000000"/>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rgb="FF000000"/>
      </bottom>
      <diagonal/>
    </border>
    <border>
      <left/>
      <right/>
      <top style="thin">
        <color rgb="FF000000"/>
      </top>
      <bottom style="thin">
        <color rgb="FF000000"/>
      </bottom>
      <diagonal/>
    </border>
    <border>
      <left style="thin">
        <color indexed="64"/>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1"/>
      </left>
      <right style="thin">
        <color rgb="FF000000"/>
      </right>
      <top style="thin">
        <color theme="1"/>
      </top>
      <bottom style="thin">
        <color rgb="FF000000"/>
      </bottom>
      <diagonal/>
    </border>
    <border>
      <left style="thin">
        <color rgb="FF000000"/>
      </left>
      <right style="thin">
        <color rgb="FF000000"/>
      </right>
      <top style="thin">
        <color theme="1"/>
      </top>
      <bottom style="thin">
        <color rgb="FF000000"/>
      </bottom>
      <diagonal/>
    </border>
    <border>
      <left style="thin">
        <color rgb="FF000000"/>
      </left>
      <right style="thin">
        <color theme="1"/>
      </right>
      <top style="thin">
        <color theme="1"/>
      </top>
      <bottom style="thin">
        <color rgb="FF000000"/>
      </bottom>
      <diagonal/>
    </border>
    <border>
      <left style="thin">
        <color theme="1"/>
      </left>
      <right/>
      <top style="thin">
        <color rgb="FF000000"/>
      </top>
      <bottom style="thin">
        <color theme="1"/>
      </bottom>
      <diagonal/>
    </border>
    <border>
      <left/>
      <right style="thin">
        <color rgb="FF000000"/>
      </right>
      <top style="thin">
        <color rgb="FF000000"/>
      </top>
      <bottom style="thin">
        <color theme="1"/>
      </bottom>
      <diagonal/>
    </border>
    <border>
      <left style="thin">
        <color rgb="FF000000"/>
      </left>
      <right/>
      <top style="thin">
        <color rgb="FF000000"/>
      </top>
      <bottom style="thin">
        <color theme="1"/>
      </bottom>
      <diagonal/>
    </border>
    <border>
      <left/>
      <right style="thin">
        <color theme="1"/>
      </right>
      <top style="thin">
        <color rgb="FF000000"/>
      </top>
      <bottom style="thin">
        <color theme="1"/>
      </bottom>
      <diagonal/>
    </border>
  </borders>
  <cellStyleXfs count="3">
    <xf numFmtId="0" fontId="0" fillId="0" borderId="0"/>
    <xf numFmtId="9" fontId="1" fillId="0" borderId="0" applyFont="0" applyFill="0" applyBorder="0" applyAlignment="0" applyProtection="0"/>
    <xf numFmtId="0" fontId="18" fillId="0" borderId="0" applyNumberFormat="0" applyFill="0" applyBorder="0" applyAlignment="0" applyProtection="0"/>
  </cellStyleXfs>
  <cellXfs count="103">
    <xf numFmtId="0" fontId="0" fillId="0" borderId="0" xfId="0"/>
    <xf numFmtId="2" fontId="0" fillId="0" borderId="0" xfId="0" applyNumberFormat="1"/>
    <xf numFmtId="9" fontId="0" fillId="0" borderId="0" xfId="1" applyFont="1"/>
    <xf numFmtId="9"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 xfId="0" applyBorder="1"/>
    <xf numFmtId="0" fontId="0" fillId="3" borderId="1" xfId="0" applyFill="1" applyBorder="1"/>
    <xf numFmtId="0" fontId="7" fillId="0" borderId="1" xfId="0" applyFont="1" applyBorder="1"/>
    <xf numFmtId="0" fontId="8" fillId="0" borderId="0" xfId="0" applyFont="1"/>
    <xf numFmtId="0" fontId="9" fillId="4" borderId="1" xfId="0" applyFont="1" applyFill="1" applyBorder="1"/>
    <xf numFmtId="9" fontId="9" fillId="4" borderId="1" xfId="0" applyNumberFormat="1" applyFont="1" applyFill="1" applyBorder="1"/>
    <xf numFmtId="0" fontId="10" fillId="6" borderId="1" xfId="0" applyFont="1" applyFill="1" applyBorder="1"/>
    <xf numFmtId="0" fontId="10" fillId="7" borderId="1" xfId="0" applyFont="1" applyFill="1" applyBorder="1"/>
    <xf numFmtId="0" fontId="10" fillId="5" borderId="1" xfId="0" applyFont="1" applyFill="1" applyBorder="1"/>
    <xf numFmtId="0" fontId="11" fillId="0" borderId="1" xfId="0" applyFont="1" applyBorder="1" applyAlignment="1">
      <alignment wrapText="1"/>
    </xf>
    <xf numFmtId="0" fontId="11" fillId="0" borderId="4" xfId="0" applyFont="1" applyBorder="1" applyAlignment="1">
      <alignment wrapText="1"/>
    </xf>
    <xf numFmtId="0" fontId="11" fillId="0" borderId="6" xfId="0" applyFont="1" applyBorder="1" applyAlignment="1">
      <alignment wrapText="1"/>
    </xf>
    <xf numFmtId="0" fontId="15" fillId="7" borderId="1" xfId="0" applyFont="1" applyFill="1" applyBorder="1"/>
    <xf numFmtId="0" fontId="15" fillId="5" borderId="1" xfId="0" applyFont="1" applyFill="1" applyBorder="1"/>
    <xf numFmtId="164" fontId="15" fillId="7" borderId="1" xfId="0" applyNumberFormat="1" applyFont="1" applyFill="1" applyBorder="1"/>
    <xf numFmtId="164" fontId="15" fillId="5" borderId="1" xfId="0" applyNumberFormat="1" applyFont="1" applyFill="1" applyBorder="1"/>
    <xf numFmtId="0" fontId="16" fillId="0" borderId="0" xfId="0" applyFont="1"/>
    <xf numFmtId="49" fontId="11" fillId="9" borderId="1" xfId="0" applyNumberFormat="1" applyFont="1" applyFill="1" applyBorder="1" applyAlignment="1">
      <alignment wrapText="1"/>
    </xf>
    <xf numFmtId="0" fontId="13" fillId="0" borderId="8" xfId="0" applyFont="1" applyBorder="1" applyAlignment="1">
      <alignment wrapText="1"/>
    </xf>
    <xf numFmtId="0" fontId="13" fillId="0" borderId="9" xfId="0" applyFont="1" applyBorder="1" applyAlignment="1">
      <alignment wrapText="1"/>
    </xf>
    <xf numFmtId="0" fontId="12" fillId="2" borderId="7" xfId="0" applyFont="1" applyFill="1" applyBorder="1"/>
    <xf numFmtId="0" fontId="0" fillId="0" borderId="4" xfId="0" applyBorder="1"/>
    <xf numFmtId="0" fontId="13" fillId="0" borderId="0" xfId="0" applyFont="1"/>
    <xf numFmtId="0" fontId="19" fillId="0" borderId="0" xfId="0" applyFont="1"/>
    <xf numFmtId="0" fontId="7" fillId="0" borderId="0" xfId="0" applyFont="1"/>
    <xf numFmtId="9" fontId="9" fillId="0" borderId="0" xfId="0" applyNumberFormat="1" applyFont="1"/>
    <xf numFmtId="9" fontId="10" fillId="0" borderId="0" xfId="0" applyNumberFormat="1" applyFont="1"/>
    <xf numFmtId="0" fontId="12" fillId="2" borderId="7" xfId="0" applyFont="1" applyFill="1" applyBorder="1" applyAlignment="1">
      <alignment horizontal="left"/>
    </xf>
    <xf numFmtId="0" fontId="0" fillId="0" borderId="0" xfId="0" applyAlignment="1">
      <alignment horizontal="left"/>
    </xf>
    <xf numFmtId="0" fontId="12" fillId="2" borderId="1" xfId="0" applyFont="1" applyFill="1" applyBorder="1"/>
    <xf numFmtId="0" fontId="12" fillId="2" borderId="1" xfId="0" applyFont="1" applyFill="1" applyBorder="1" applyAlignment="1">
      <alignment horizontal="left" wrapText="1"/>
    </xf>
    <xf numFmtId="0" fontId="20" fillId="2" borderId="1" xfId="0" applyFont="1" applyFill="1" applyBorder="1" applyAlignment="1">
      <alignment horizontal="left" wrapText="1"/>
    </xf>
    <xf numFmtId="0" fontId="17" fillId="2" borderId="1" xfId="0" applyFont="1" applyFill="1" applyBorder="1" applyAlignment="1">
      <alignment horizontal="left" wrapText="1"/>
    </xf>
    <xf numFmtId="0" fontId="12" fillId="2" borderId="11" xfId="0" applyFont="1" applyFill="1" applyBorder="1"/>
    <xf numFmtId="0" fontId="13" fillId="0" borderId="7" xfId="0" applyFont="1" applyBorder="1" applyAlignment="1">
      <alignment wrapText="1"/>
    </xf>
    <xf numFmtId="0" fontId="11" fillId="0" borderId="12" xfId="0" applyFont="1" applyBorder="1" applyAlignment="1">
      <alignment wrapText="1"/>
    </xf>
    <xf numFmtId="0" fontId="11" fillId="0" borderId="13" xfId="0" applyFont="1" applyBorder="1" applyAlignment="1">
      <alignment wrapText="1"/>
    </xf>
    <xf numFmtId="0" fontId="17" fillId="2" borderId="1" xfId="0" applyFont="1" applyFill="1" applyBorder="1" applyAlignment="1">
      <alignment wrapText="1"/>
    </xf>
    <xf numFmtId="0" fontId="20" fillId="2" borderId="1" xfId="0" applyFont="1" applyFill="1" applyBorder="1" applyAlignment="1">
      <alignment wrapText="1"/>
    </xf>
    <xf numFmtId="49" fontId="11" fillId="9" borderId="12" xfId="0" applyNumberFormat="1" applyFont="1" applyFill="1" applyBorder="1" applyAlignment="1">
      <alignment wrapText="1"/>
    </xf>
    <xf numFmtId="0" fontId="9" fillId="4" borderId="12" xfId="0" applyFont="1" applyFill="1" applyBorder="1"/>
    <xf numFmtId="9" fontId="9" fillId="4" borderId="12" xfId="0" applyNumberFormat="1" applyFont="1" applyFill="1" applyBorder="1"/>
    <xf numFmtId="0" fontId="12" fillId="2" borderId="4" xfId="0" applyFont="1" applyFill="1" applyBorder="1"/>
    <xf numFmtId="0" fontId="20" fillId="2" borderId="12" xfId="0" applyFont="1" applyFill="1" applyBorder="1" applyAlignment="1">
      <alignment wrapText="1"/>
    </xf>
    <xf numFmtId="0" fontId="17" fillId="2" borderId="12" xfId="0" applyFont="1" applyFill="1" applyBorder="1" applyAlignment="1">
      <alignment wrapText="1"/>
    </xf>
    <xf numFmtId="0" fontId="13" fillId="0" borderId="8" xfId="0" applyFont="1" applyBorder="1" applyAlignment="1">
      <alignment horizontal="left" wrapText="1"/>
    </xf>
    <xf numFmtId="0" fontId="13" fillId="0" borderId="7" xfId="0" applyFont="1" applyBorder="1" applyAlignment="1">
      <alignment horizontal="left" wrapText="1"/>
    </xf>
    <xf numFmtId="0" fontId="11" fillId="0" borderId="12" xfId="0" applyFont="1" applyBorder="1" applyAlignment="1">
      <alignment horizontal="left" wrapText="1"/>
    </xf>
    <xf numFmtId="49" fontId="11" fillId="8" borderId="12" xfId="0" applyNumberFormat="1" applyFont="1" applyFill="1" applyBorder="1" applyAlignment="1">
      <alignment horizontal="left" wrapText="1"/>
    </xf>
    <xf numFmtId="0" fontId="11" fillId="0" borderId="13" xfId="0" applyFont="1" applyBorder="1" applyAlignment="1">
      <alignment horizontal="left" wrapText="1"/>
    </xf>
    <xf numFmtId="0" fontId="11" fillId="0" borderId="1" xfId="0" applyFont="1" applyBorder="1" applyAlignment="1">
      <alignment horizontal="left" wrapText="1"/>
    </xf>
    <xf numFmtId="49" fontId="11" fillId="8" borderId="1" xfId="0" applyNumberFormat="1" applyFont="1" applyFill="1" applyBorder="1" applyAlignment="1">
      <alignment horizontal="left" wrapText="1"/>
    </xf>
    <xf numFmtId="49" fontId="14" fillId="10" borderId="1" xfId="0" applyNumberFormat="1" applyFont="1" applyFill="1" applyBorder="1" applyAlignment="1">
      <alignment horizontal="left" wrapText="1"/>
    </xf>
    <xf numFmtId="0" fontId="11" fillId="0" borderId="4" xfId="0" applyFont="1" applyBorder="1" applyAlignment="1">
      <alignment horizontal="left" wrapText="1"/>
    </xf>
    <xf numFmtId="0" fontId="14" fillId="0" borderId="1" xfId="0" applyFont="1" applyBorder="1" applyAlignment="1">
      <alignment horizontal="left" wrapText="1"/>
    </xf>
    <xf numFmtId="0" fontId="13" fillId="0" borderId="9" xfId="0" applyFont="1" applyBorder="1" applyAlignment="1">
      <alignment horizontal="left" wrapText="1"/>
    </xf>
    <xf numFmtId="0" fontId="11" fillId="0" borderId="3" xfId="0" applyFont="1" applyBorder="1" applyAlignment="1">
      <alignment horizontal="left" wrapText="1"/>
    </xf>
    <xf numFmtId="49" fontId="11" fillId="8" borderId="3" xfId="0" applyNumberFormat="1" applyFont="1" applyFill="1" applyBorder="1" applyAlignment="1">
      <alignment horizontal="left" wrapText="1"/>
    </xf>
    <xf numFmtId="0" fontId="11" fillId="0" borderId="5" xfId="0" applyFont="1" applyBorder="1" applyAlignment="1">
      <alignment horizontal="left" wrapText="1"/>
    </xf>
    <xf numFmtId="0" fontId="15" fillId="6" borderId="1" xfId="0" applyFont="1" applyFill="1" applyBorder="1" applyAlignment="1">
      <alignment horizontal="left"/>
    </xf>
    <xf numFmtId="164" fontId="15" fillId="6" borderId="1" xfId="0" applyNumberFormat="1" applyFont="1" applyFill="1" applyBorder="1" applyAlignment="1">
      <alignment horizontal="left"/>
    </xf>
    <xf numFmtId="0" fontId="11" fillId="0" borderId="6" xfId="0" applyFont="1" applyBorder="1" applyAlignment="1">
      <alignment horizontal="left" wrapText="1"/>
    </xf>
    <xf numFmtId="0" fontId="11" fillId="0" borderId="0" xfId="0" applyFont="1"/>
    <xf numFmtId="0" fontId="21" fillId="0" borderId="0" xfId="0" applyFont="1" applyAlignment="1">
      <alignment horizontal="left"/>
    </xf>
    <xf numFmtId="0" fontId="18" fillId="0" borderId="0" xfId="2" applyAlignment="1">
      <alignment horizontal="left"/>
    </xf>
    <xf numFmtId="0" fontId="12" fillId="2" borderId="11" xfId="0" applyFont="1" applyFill="1" applyBorder="1" applyAlignment="1">
      <alignment horizontal="center" vertical="center"/>
    </xf>
    <xf numFmtId="0" fontId="12" fillId="2" borderId="0" xfId="0" applyFont="1" applyFill="1" applyAlignment="1">
      <alignment horizontal="center" vertical="center"/>
    </xf>
    <xf numFmtId="0" fontId="12" fillId="2" borderId="4"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1" xfId="0" applyFont="1" applyFill="1" applyBorder="1" applyAlignment="1">
      <alignment horizontal="center"/>
    </xf>
    <xf numFmtId="0" fontId="12" fillId="2" borderId="4" xfId="0" applyFont="1" applyFill="1" applyBorder="1" applyAlignment="1">
      <alignment horizontal="left" vertical="top"/>
    </xf>
    <xf numFmtId="0" fontId="12" fillId="2" borderId="6" xfId="0" applyFont="1" applyFill="1" applyBorder="1" applyAlignment="1">
      <alignment horizontal="left" vertical="top"/>
    </xf>
    <xf numFmtId="0" fontId="12" fillId="2" borderId="16" xfId="0" applyFont="1" applyFill="1" applyBorder="1" applyAlignment="1">
      <alignment horizontal="center"/>
    </xf>
    <xf numFmtId="0" fontId="12" fillId="2" borderId="17" xfId="0" applyFont="1" applyFill="1" applyBorder="1" applyAlignment="1">
      <alignment horizontal="center"/>
    </xf>
    <xf numFmtId="0" fontId="12" fillId="2" borderId="18" xfId="0" applyFont="1" applyFill="1" applyBorder="1" applyAlignment="1">
      <alignment horizontal="center"/>
    </xf>
    <xf numFmtId="0" fontId="12" fillId="2" borderId="19" xfId="0" applyFont="1" applyFill="1" applyBorder="1" applyAlignment="1">
      <alignment horizontal="left"/>
    </xf>
    <xf numFmtId="0" fontId="12" fillId="2" borderId="20" xfId="0" applyFont="1" applyFill="1" applyBorder="1" applyAlignment="1">
      <alignment horizontal="left"/>
    </xf>
    <xf numFmtId="0" fontId="12" fillId="2" borderId="21" xfId="0" applyFont="1" applyFill="1" applyBorder="1" applyAlignment="1">
      <alignment horizontal="left"/>
    </xf>
    <xf numFmtId="0" fontId="12" fillId="2" borderId="22" xfId="0" applyFont="1" applyFill="1" applyBorder="1" applyAlignment="1">
      <alignment horizontal="left"/>
    </xf>
    <xf numFmtId="0" fontId="18" fillId="0" borderId="0" xfId="2" applyAlignment="1"/>
    <xf numFmtId="0" fontId="0" fillId="0" borderId="0" xfId="0" applyAlignment="1">
      <alignment horizontal="center"/>
    </xf>
    <xf numFmtId="0" fontId="10" fillId="7" borderId="4" xfId="0" applyFont="1" applyFill="1" applyBorder="1" applyAlignment="1">
      <alignment horizontal="center"/>
    </xf>
    <xf numFmtId="0" fontId="10" fillId="7" borderId="10" xfId="0" applyFont="1" applyFill="1" applyBorder="1" applyAlignment="1">
      <alignment horizontal="center"/>
    </xf>
    <xf numFmtId="0" fontId="10" fillId="7" borderId="6" xfId="0" applyFont="1" applyFill="1" applyBorder="1" applyAlignment="1">
      <alignment horizontal="center"/>
    </xf>
    <xf numFmtId="0" fontId="10" fillId="5" borderId="4" xfId="0" applyFont="1" applyFill="1" applyBorder="1" applyAlignment="1">
      <alignment horizontal="center"/>
    </xf>
    <xf numFmtId="0" fontId="10" fillId="5" borderId="10" xfId="0" applyFont="1" applyFill="1" applyBorder="1" applyAlignment="1">
      <alignment horizontal="center"/>
    </xf>
    <xf numFmtId="0" fontId="10" fillId="5" borderId="6" xfId="0" applyFont="1" applyFill="1" applyBorder="1" applyAlignment="1">
      <alignment horizontal="center"/>
    </xf>
    <xf numFmtId="0" fontId="10" fillId="6" borderId="4" xfId="0" applyFont="1" applyFill="1" applyBorder="1" applyAlignment="1">
      <alignment horizontal="center"/>
    </xf>
    <xf numFmtId="0" fontId="10" fillId="6" borderId="10" xfId="0" applyFont="1" applyFill="1" applyBorder="1" applyAlignment="1">
      <alignment horizontal="center"/>
    </xf>
    <xf numFmtId="0" fontId="10" fillId="6" borderId="6" xfId="0" applyFont="1" applyFill="1" applyBorder="1" applyAlignment="1">
      <alignment horizontal="center"/>
    </xf>
    <xf numFmtId="0" fontId="9" fillId="4" borderId="13" xfId="0" applyFont="1" applyFill="1" applyBorder="1" applyAlignment="1">
      <alignment horizontal="center"/>
    </xf>
    <xf numFmtId="0" fontId="9" fillId="4" borderId="14" xfId="0" applyFont="1" applyFill="1" applyBorder="1" applyAlignment="1">
      <alignment horizontal="center"/>
    </xf>
    <xf numFmtId="0" fontId="9" fillId="4" borderId="15" xfId="0" applyFont="1" applyFill="1" applyBorder="1" applyAlignment="1">
      <alignment horizontal="center"/>
    </xf>
    <xf numFmtId="0" fontId="0" fillId="0" borderId="2" xfId="0" applyBorder="1" applyAlignment="1">
      <alignment horizontal="center"/>
    </xf>
  </cellXfs>
  <cellStyles count="3">
    <cellStyle name="Hyperlink" xfId="2" builtinId="8"/>
    <cellStyle name="Normal" xfId="0" builtinId="0"/>
    <cellStyle name="Percent" xfId="1" builtinId="5"/>
  </cellStyles>
  <dxfs count="3">
    <dxf>
      <fill>
        <patternFill patternType="solid">
          <bgColor theme="9"/>
        </patternFill>
      </fill>
    </dxf>
    <dxf>
      <fill>
        <patternFill patternType="solid">
          <bgColor theme="9"/>
        </patternFill>
      </fill>
    </dxf>
    <dxf>
      <fill>
        <patternFill patternType="solid">
          <bgColor theme="9"/>
        </patternFill>
      </fill>
    </dxf>
  </dxfs>
  <tableStyles count="0" defaultTableStyle="TableStyleMedium2" defaultPivotStyle="PivotStyleLight16"/>
  <colors>
    <mruColors>
      <color rgb="FF4E8F00"/>
      <color rgb="FF000000"/>
      <color rgb="FFD40000"/>
      <color rgb="FFA06FA6"/>
      <color rgb="FFFF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Dimension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Results!$G$30</c:f>
              <c:strCache>
                <c:ptCount val="1"/>
                <c:pt idx="0">
                  <c:v>CTI</c:v>
                </c:pt>
              </c:strCache>
            </c:strRef>
          </c:tx>
          <c:spPr>
            <a:ln w="28575" cap="rnd">
              <a:solidFill>
                <a:srgbClr val="BF8F00"/>
              </a:solidFill>
              <a:prstDash val="solid"/>
              <a:round/>
            </a:ln>
            <a:effectLst/>
          </c:spPr>
          <c:marker>
            <c:symbol val="none"/>
          </c:marker>
          <c:val>
            <c:numRef>
              <c:f>Results!$G$31:$G$35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D949-4F19-BBBC-82164F8ACDC4}"/>
            </c:ext>
          </c:extLst>
        </c:ser>
        <c:ser>
          <c:idx val="1"/>
          <c:order val="1"/>
          <c:tx>
            <c:strRef>
              <c:f>Results!$H$30</c:f>
              <c:strCache>
                <c:ptCount val="1"/>
                <c:pt idx="0">
                  <c:v>DM</c:v>
                </c:pt>
              </c:strCache>
            </c:strRef>
          </c:tx>
          <c:spPr>
            <a:ln w="28575" cap="rnd">
              <a:solidFill>
                <a:srgbClr val="2F75B5"/>
              </a:solidFill>
              <a:prstDash val="solid"/>
              <a:round/>
            </a:ln>
            <a:effectLst/>
          </c:spPr>
          <c:marker>
            <c:symbol val="none"/>
          </c:marker>
          <c:val>
            <c:numRef>
              <c:f>Results!$H$31:$H$35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D949-4F19-BBBC-82164F8ACDC4}"/>
            </c:ext>
          </c:extLst>
        </c:ser>
        <c:ser>
          <c:idx val="2"/>
          <c:order val="2"/>
          <c:tx>
            <c:strRef>
              <c:f>Results!$I$30</c:f>
              <c:strCache>
                <c:ptCount val="1"/>
                <c:pt idx="0">
                  <c:v>T&amp;E</c:v>
                </c:pt>
              </c:strCache>
            </c:strRef>
          </c:tx>
          <c:spPr>
            <a:ln w="28575" cap="rnd">
              <a:solidFill>
                <a:srgbClr val="C00000"/>
              </a:solidFill>
              <a:prstDash val="solid"/>
              <a:round/>
            </a:ln>
            <a:effectLst/>
          </c:spPr>
          <c:marker>
            <c:symbol val="none"/>
          </c:marker>
          <c:val>
            <c:numRef>
              <c:f>Results!$I$31:$I$35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C-D949-4F19-BBBC-82164F8ACDC4}"/>
            </c:ext>
          </c:extLst>
        </c:ser>
        <c:dLbls>
          <c:showLegendKey val="0"/>
          <c:showVal val="0"/>
          <c:showCatName val="0"/>
          <c:showSerName val="0"/>
          <c:showPercent val="0"/>
          <c:showBubbleSize val="0"/>
        </c:dLbls>
        <c:axId val="2091934728"/>
        <c:axId val="2091936776"/>
      </c:radarChart>
      <c:catAx>
        <c:axId val="209193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936776"/>
        <c:crosses val="autoZero"/>
        <c:auto val="1"/>
        <c:lblAlgn val="ctr"/>
        <c:lblOffset val="100"/>
        <c:noMultiLvlLbl val="0"/>
      </c:catAx>
      <c:valAx>
        <c:axId val="209193677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934728"/>
        <c:crosses val="autoZero"/>
        <c:crossBetween val="between"/>
        <c:majorUnit val="1"/>
        <c:min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Component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rgbClr val="7030A0"/>
              </a:solidFill>
              <a:prstDash val="solid"/>
              <a:round/>
            </a:ln>
            <a:effectLst/>
          </c:spPr>
          <c:marker>
            <c:symbol val="none"/>
          </c:marker>
          <c:cat>
            <c:strRef>
              <c:extLst>
                <c:ext xmlns:c15="http://schemas.microsoft.com/office/drawing/2012/chart" uri="{02D57815-91ED-43cb-92C2-25804820EDAC}">
                  <c15:fullRef>
                    <c15:sqref>Results!$B$11:$B$27</c15:sqref>
                  </c15:fullRef>
                </c:ext>
              </c:extLst>
              <c:f>(Results!$B$11:$B$15,Results!$B$17:$B$21,Results!$B$23:$B$27)</c:f>
              <c:strCache>
                <c:ptCount val="15"/>
                <c:pt idx="0">
                  <c:v>I.1 - Depth of Threat Data</c:v>
                </c:pt>
                <c:pt idx="1">
                  <c:v>I.2 - Breadth of Threat Information</c:v>
                </c:pt>
                <c:pt idx="2">
                  <c:v>I.3 - Relevance of Threat Data</c:v>
                </c:pt>
                <c:pt idx="3">
                  <c:v>I.4 - Utilization of Threat Information</c:v>
                </c:pt>
                <c:pt idx="4">
                  <c:v>I.5 - Dissemination of Threat Reporting</c:v>
                </c:pt>
                <c:pt idx="5">
                  <c:v>D.1 - Foundational security</c:v>
                </c:pt>
                <c:pt idx="6">
                  <c:v>D.2 - Data Collection</c:v>
                </c:pt>
                <c:pt idx="7">
                  <c:v>D.3 - Detection Engineering</c:v>
                </c:pt>
                <c:pt idx="8">
                  <c:v>D.4 - Incident Response</c:v>
                </c:pt>
                <c:pt idx="9">
                  <c:v>D.5 - Deception Operations</c:v>
                </c:pt>
                <c:pt idx="10">
                  <c:v>T.1 - Type of Testing</c:v>
                </c:pt>
                <c:pt idx="11">
                  <c:v>T.2 - Frequency of Testing</c:v>
                </c:pt>
                <c:pt idx="12">
                  <c:v>T.3 - Test Planning</c:v>
                </c:pt>
                <c:pt idx="13">
                  <c:v>T.4 - Test Execution</c:v>
                </c:pt>
                <c:pt idx="14">
                  <c:v>T.5 - Test Results</c:v>
                </c:pt>
              </c:strCache>
            </c:strRef>
          </c:cat>
          <c:val>
            <c:numRef>
              <c:extLst>
                <c:ext xmlns:c15="http://schemas.microsoft.com/office/drawing/2012/chart" uri="{02D57815-91ED-43cb-92C2-25804820EDAC}">
                  <c15:fullRef>
                    <c15:sqref>Results!$G$11:$G$27</c15:sqref>
                  </c15:fullRef>
                </c:ext>
              </c:extLst>
              <c:f>(Results!$G$11:$G$15,Results!$G$17:$G$21,Results!$G$23:$G$27)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8369-4F1F-B622-BD1B4BDAE632}"/>
            </c:ext>
          </c:extLst>
        </c:ser>
        <c:dLbls>
          <c:showLegendKey val="0"/>
          <c:showVal val="0"/>
          <c:showCatName val="0"/>
          <c:showSerName val="0"/>
          <c:showPercent val="0"/>
          <c:showBubbleSize val="0"/>
        </c:dLbls>
        <c:axId val="2138954303"/>
        <c:axId val="1338868543"/>
      </c:radarChart>
      <c:catAx>
        <c:axId val="213895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868543"/>
        <c:crosses val="autoZero"/>
        <c:auto val="1"/>
        <c:lblAlgn val="ctr"/>
        <c:lblOffset val="100"/>
        <c:noMultiLvlLbl val="0"/>
      </c:catAx>
      <c:valAx>
        <c:axId val="1338868543"/>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95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Improvement Since Last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7"/>
          <c:order val="0"/>
          <c:tx>
            <c:v>Y1</c:v>
          </c:tx>
          <c:spPr>
            <a:solidFill>
              <a:schemeClr val="accent2">
                <a:lumMod val="60000"/>
              </a:schemeClr>
            </a:solidFill>
            <a:ln>
              <a:solidFill>
                <a:schemeClr val="accent2">
                  <a:lumMod val="40000"/>
                  <a:lumOff val="60000"/>
                </a:schemeClr>
              </a:solidFill>
            </a:ln>
            <a:effectLst/>
          </c:spPr>
          <c:cat>
            <c:strRef>
              <c:f>'Example Historical Change Tab'!$A$3:$A$19</c:f>
              <c:strCache>
                <c:ptCount val="17"/>
                <c:pt idx="0">
                  <c:v>Completeness of Threat Data</c:v>
                </c:pt>
                <c:pt idx="1">
                  <c:v>Breadth of Threat Information</c:v>
                </c:pt>
                <c:pt idx="2">
                  <c:v>Relevance of Threat Data</c:v>
                </c:pt>
                <c:pt idx="3">
                  <c:v>Utilization of Threat Information</c:v>
                </c:pt>
                <c:pt idx="4">
                  <c:v>Dissemination of Threat Reporting</c:v>
                </c:pt>
                <c:pt idx="5">
                  <c:v>Defensive Measures Maturity</c:v>
                </c:pt>
                <c:pt idx="6">
                  <c:v>Foundational security</c:v>
                </c:pt>
                <c:pt idx="7">
                  <c:v>Data Collection</c:v>
                </c:pt>
                <c:pt idx="8">
                  <c:v>Detection Engineering</c:v>
                </c:pt>
                <c:pt idx="9">
                  <c:v>Incident Response</c:v>
                </c:pt>
                <c:pt idx="10">
                  <c:v>Deception Operations</c:v>
                </c:pt>
                <c:pt idx="11">
                  <c:v>Test &amp; Evaluation Maturity</c:v>
                </c:pt>
                <c:pt idx="12">
                  <c:v>Type of Testing</c:v>
                </c:pt>
                <c:pt idx="13">
                  <c:v>Frequency of Testing</c:v>
                </c:pt>
                <c:pt idx="14">
                  <c:v>Test Planning</c:v>
                </c:pt>
                <c:pt idx="15">
                  <c:v>Test Execution</c:v>
                </c:pt>
                <c:pt idx="16">
                  <c:v>Test Results</c:v>
                </c:pt>
              </c:strCache>
            </c:strRef>
          </c:cat>
          <c:val>
            <c:numRef>
              <c:f>'Example Historical Change Tab'!$G$3:$G$19</c:f>
              <c:numCache>
                <c:formatCode>General</c:formatCode>
                <c:ptCount val="17"/>
                <c:pt idx="0">
                  <c:v>2</c:v>
                </c:pt>
                <c:pt idx="1">
                  <c:v>2</c:v>
                </c:pt>
                <c:pt idx="2">
                  <c:v>1</c:v>
                </c:pt>
                <c:pt idx="3">
                  <c:v>1</c:v>
                </c:pt>
                <c:pt idx="4">
                  <c:v>1</c:v>
                </c:pt>
                <c:pt idx="6">
                  <c:v>2</c:v>
                </c:pt>
                <c:pt idx="7">
                  <c:v>1</c:v>
                </c:pt>
                <c:pt idx="8">
                  <c:v>1</c:v>
                </c:pt>
                <c:pt idx="9">
                  <c:v>1</c:v>
                </c:pt>
                <c:pt idx="10">
                  <c:v>0</c:v>
                </c:pt>
                <c:pt idx="12">
                  <c:v>2</c:v>
                </c:pt>
                <c:pt idx="13">
                  <c:v>1</c:v>
                </c:pt>
                <c:pt idx="14">
                  <c:v>0</c:v>
                </c:pt>
                <c:pt idx="15">
                  <c:v>1</c:v>
                </c:pt>
                <c:pt idx="16">
                  <c:v>1</c:v>
                </c:pt>
              </c:numCache>
            </c:numRef>
          </c:val>
          <c:extLst>
            <c:ext xmlns:c16="http://schemas.microsoft.com/office/drawing/2014/chart" uri="{C3380CC4-5D6E-409C-BE32-E72D297353CC}">
              <c16:uniqueId val="{00000007-3C59-46D9-86B8-5DCC3A1B1280}"/>
            </c:ext>
          </c:extLst>
        </c:ser>
        <c:ser>
          <c:idx val="6"/>
          <c:order val="1"/>
          <c:tx>
            <c:v>Y2</c:v>
          </c:tx>
          <c:spPr>
            <a:solidFill>
              <a:srgbClr val="4E8F00">
                <a:alpha val="50196"/>
              </a:srgbClr>
            </a:solidFill>
            <a:ln>
              <a:solidFill>
                <a:schemeClr val="accent6">
                  <a:lumMod val="40000"/>
                  <a:lumOff val="60000"/>
                </a:schemeClr>
              </a:solidFill>
            </a:ln>
            <a:effectLst/>
          </c:spPr>
          <c:cat>
            <c:strRef>
              <c:f>'Example Historical Change Tab'!$A$3:$A$19</c:f>
              <c:strCache>
                <c:ptCount val="17"/>
                <c:pt idx="0">
                  <c:v>Completeness of Threat Data</c:v>
                </c:pt>
                <c:pt idx="1">
                  <c:v>Breadth of Threat Information</c:v>
                </c:pt>
                <c:pt idx="2">
                  <c:v>Relevance of Threat Data</c:v>
                </c:pt>
                <c:pt idx="3">
                  <c:v>Utilization of Threat Information</c:v>
                </c:pt>
                <c:pt idx="4">
                  <c:v>Dissemination of Threat Reporting</c:v>
                </c:pt>
                <c:pt idx="5">
                  <c:v>Defensive Measures Maturity</c:v>
                </c:pt>
                <c:pt idx="6">
                  <c:v>Foundational security</c:v>
                </c:pt>
                <c:pt idx="7">
                  <c:v>Data Collection</c:v>
                </c:pt>
                <c:pt idx="8">
                  <c:v>Detection Engineering</c:v>
                </c:pt>
                <c:pt idx="9">
                  <c:v>Incident Response</c:v>
                </c:pt>
                <c:pt idx="10">
                  <c:v>Deception Operations</c:v>
                </c:pt>
                <c:pt idx="11">
                  <c:v>Test &amp; Evaluation Maturity</c:v>
                </c:pt>
                <c:pt idx="12">
                  <c:v>Type of Testing</c:v>
                </c:pt>
                <c:pt idx="13">
                  <c:v>Frequency of Testing</c:v>
                </c:pt>
                <c:pt idx="14">
                  <c:v>Test Planning</c:v>
                </c:pt>
                <c:pt idx="15">
                  <c:v>Test Execution</c:v>
                </c:pt>
                <c:pt idx="16">
                  <c:v>Test Results</c:v>
                </c:pt>
              </c:strCache>
            </c:strRef>
          </c:cat>
          <c:val>
            <c:numRef>
              <c:f>'Example Historical Change Tab'!$H$3:$H$19</c:f>
              <c:numCache>
                <c:formatCode>General</c:formatCode>
                <c:ptCount val="17"/>
                <c:pt idx="0">
                  <c:v>2</c:v>
                </c:pt>
                <c:pt idx="1">
                  <c:v>2</c:v>
                </c:pt>
                <c:pt idx="2">
                  <c:v>3</c:v>
                </c:pt>
                <c:pt idx="3">
                  <c:v>1</c:v>
                </c:pt>
                <c:pt idx="4">
                  <c:v>1</c:v>
                </c:pt>
                <c:pt idx="6">
                  <c:v>2</c:v>
                </c:pt>
                <c:pt idx="7">
                  <c:v>1</c:v>
                </c:pt>
                <c:pt idx="8">
                  <c:v>3</c:v>
                </c:pt>
                <c:pt idx="9">
                  <c:v>1</c:v>
                </c:pt>
                <c:pt idx="10">
                  <c:v>0</c:v>
                </c:pt>
                <c:pt idx="12">
                  <c:v>4</c:v>
                </c:pt>
                <c:pt idx="13">
                  <c:v>2</c:v>
                </c:pt>
                <c:pt idx="14">
                  <c:v>0</c:v>
                </c:pt>
                <c:pt idx="15">
                  <c:v>1</c:v>
                </c:pt>
                <c:pt idx="16">
                  <c:v>1</c:v>
                </c:pt>
              </c:numCache>
            </c:numRef>
          </c:val>
          <c:extLst>
            <c:ext xmlns:c16="http://schemas.microsoft.com/office/drawing/2014/chart" uri="{C3380CC4-5D6E-409C-BE32-E72D297353CC}">
              <c16:uniqueId val="{00000006-3C59-46D9-86B8-5DCC3A1B1280}"/>
            </c:ext>
          </c:extLst>
        </c:ser>
        <c:ser>
          <c:idx val="0"/>
          <c:order val="2"/>
          <c:tx>
            <c:v>Y3</c:v>
          </c:tx>
          <c:spPr>
            <a:solidFill>
              <a:srgbClr val="4472C4">
                <a:alpha val="47059"/>
              </a:srgbClr>
            </a:solidFill>
            <a:ln>
              <a:solidFill>
                <a:schemeClr val="accent5">
                  <a:lumMod val="60000"/>
                  <a:lumOff val="40000"/>
                </a:schemeClr>
              </a:solidFill>
            </a:ln>
            <a:effectLst/>
          </c:spPr>
          <c:cat>
            <c:strRef>
              <c:f>'Example Historical Change Tab'!$A$3:$A$19</c:f>
              <c:strCache>
                <c:ptCount val="17"/>
                <c:pt idx="0">
                  <c:v>Completeness of Threat Data</c:v>
                </c:pt>
                <c:pt idx="1">
                  <c:v>Breadth of Threat Information</c:v>
                </c:pt>
                <c:pt idx="2">
                  <c:v>Relevance of Threat Data</c:v>
                </c:pt>
                <c:pt idx="3">
                  <c:v>Utilization of Threat Information</c:v>
                </c:pt>
                <c:pt idx="4">
                  <c:v>Dissemination of Threat Reporting</c:v>
                </c:pt>
                <c:pt idx="5">
                  <c:v>Defensive Measures Maturity</c:v>
                </c:pt>
                <c:pt idx="6">
                  <c:v>Foundational security</c:v>
                </c:pt>
                <c:pt idx="7">
                  <c:v>Data Collection</c:v>
                </c:pt>
                <c:pt idx="8">
                  <c:v>Detection Engineering</c:v>
                </c:pt>
                <c:pt idx="9">
                  <c:v>Incident Response</c:v>
                </c:pt>
                <c:pt idx="10">
                  <c:v>Deception Operations</c:v>
                </c:pt>
                <c:pt idx="11">
                  <c:v>Test &amp; Evaluation Maturity</c:v>
                </c:pt>
                <c:pt idx="12">
                  <c:v>Type of Testing</c:v>
                </c:pt>
                <c:pt idx="13">
                  <c:v>Frequency of Testing</c:v>
                </c:pt>
                <c:pt idx="14">
                  <c:v>Test Planning</c:v>
                </c:pt>
                <c:pt idx="15">
                  <c:v>Test Execution</c:v>
                </c:pt>
                <c:pt idx="16">
                  <c:v>Test Results</c:v>
                </c:pt>
              </c:strCache>
            </c:strRef>
          </c:cat>
          <c:val>
            <c:numRef>
              <c:f>'Example Historical Change Tab'!$I$3:$I$19</c:f>
              <c:numCache>
                <c:formatCode>General</c:formatCode>
                <c:ptCount val="17"/>
                <c:pt idx="0">
                  <c:v>4</c:v>
                </c:pt>
                <c:pt idx="1">
                  <c:v>2</c:v>
                </c:pt>
                <c:pt idx="2">
                  <c:v>4</c:v>
                </c:pt>
                <c:pt idx="3">
                  <c:v>2</c:v>
                </c:pt>
                <c:pt idx="4">
                  <c:v>2</c:v>
                </c:pt>
                <c:pt idx="6">
                  <c:v>4</c:v>
                </c:pt>
                <c:pt idx="7">
                  <c:v>4</c:v>
                </c:pt>
                <c:pt idx="8">
                  <c:v>4</c:v>
                </c:pt>
                <c:pt idx="9">
                  <c:v>4</c:v>
                </c:pt>
                <c:pt idx="10">
                  <c:v>1</c:v>
                </c:pt>
                <c:pt idx="12">
                  <c:v>6</c:v>
                </c:pt>
                <c:pt idx="13">
                  <c:v>4</c:v>
                </c:pt>
                <c:pt idx="14">
                  <c:v>4</c:v>
                </c:pt>
                <c:pt idx="15">
                  <c:v>4</c:v>
                </c:pt>
                <c:pt idx="16">
                  <c:v>4</c:v>
                </c:pt>
              </c:numCache>
            </c:numRef>
          </c:val>
          <c:extLst>
            <c:ext xmlns:c16="http://schemas.microsoft.com/office/drawing/2014/chart" uri="{C3380CC4-5D6E-409C-BE32-E72D297353CC}">
              <c16:uniqueId val="{00000000-3C59-46D9-86B8-5DCC3A1B1280}"/>
            </c:ext>
          </c:extLst>
        </c:ser>
        <c:dLbls>
          <c:showLegendKey val="0"/>
          <c:showVal val="0"/>
          <c:showCatName val="0"/>
          <c:showSerName val="0"/>
          <c:showPercent val="0"/>
          <c:showBubbleSize val="0"/>
        </c:dLbls>
        <c:axId val="45307855"/>
        <c:axId val="133149487"/>
        <c:extLst/>
      </c:radarChart>
      <c:catAx>
        <c:axId val="4530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9487"/>
        <c:crosses val="autoZero"/>
        <c:auto val="1"/>
        <c:lblAlgn val="ctr"/>
        <c:lblOffset val="100"/>
        <c:noMultiLvlLbl val="0"/>
      </c:catAx>
      <c:valAx>
        <c:axId val="13314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78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'Example Historical Change Tab'!$A$22</c:f>
              <c:strCache>
                <c:ptCount val="1"/>
                <c:pt idx="0">
                  <c:v>CTI</c:v>
                </c:pt>
              </c:strCache>
            </c:strRef>
          </c:tx>
          <c:spPr>
            <a:ln w="28575" cap="rnd">
              <a:solidFill>
                <a:srgbClr val="FFC000"/>
              </a:solidFill>
              <a:prstDash val="solid"/>
              <a:round/>
            </a:ln>
            <a:effectLst/>
          </c:spPr>
          <c:marker>
            <c:symbol val="none"/>
          </c:marker>
          <c:cat>
            <c:strRef>
              <c:f>'Example Historical Change Tab'!$G$21:$I$21</c:f>
              <c:strCache>
                <c:ptCount val="3"/>
                <c:pt idx="0">
                  <c:v>Y1</c:v>
                </c:pt>
                <c:pt idx="1">
                  <c:v>Y2</c:v>
                </c:pt>
                <c:pt idx="2">
                  <c:v>Y3</c:v>
                </c:pt>
              </c:strCache>
            </c:strRef>
          </c:cat>
          <c:val>
            <c:numRef>
              <c:f>'Example Historical Change Tab'!$G$22:$I$22</c:f>
              <c:numCache>
                <c:formatCode>General</c:formatCode>
                <c:ptCount val="3"/>
                <c:pt idx="0">
                  <c:v>1.4</c:v>
                </c:pt>
                <c:pt idx="1">
                  <c:v>1.8</c:v>
                </c:pt>
                <c:pt idx="2">
                  <c:v>2.8</c:v>
                </c:pt>
              </c:numCache>
            </c:numRef>
          </c:val>
          <c:smooth val="0"/>
          <c:extLst>
            <c:ext xmlns:c16="http://schemas.microsoft.com/office/drawing/2014/chart" uri="{C3380CC4-5D6E-409C-BE32-E72D297353CC}">
              <c16:uniqueId val="{00000001-92A0-46C6-A0A7-9D1BFF537ED2}"/>
            </c:ext>
          </c:extLst>
        </c:ser>
        <c:ser>
          <c:idx val="2"/>
          <c:order val="2"/>
          <c:tx>
            <c:strRef>
              <c:f>'Example Historical Change Tab'!$A$23</c:f>
              <c:strCache>
                <c:ptCount val="1"/>
                <c:pt idx="0">
                  <c:v>DM</c:v>
                </c:pt>
              </c:strCache>
            </c:strRef>
          </c:tx>
          <c:spPr>
            <a:ln w="28575" cap="rnd">
              <a:solidFill>
                <a:srgbClr val="4472C4"/>
              </a:solidFill>
              <a:prstDash val="solid"/>
              <a:round/>
            </a:ln>
            <a:effectLst/>
          </c:spPr>
          <c:marker>
            <c:symbol val="none"/>
          </c:marker>
          <c:cat>
            <c:strRef>
              <c:f>'Example Historical Change Tab'!$G$21:$I$21</c:f>
              <c:strCache>
                <c:ptCount val="3"/>
                <c:pt idx="0">
                  <c:v>Y1</c:v>
                </c:pt>
                <c:pt idx="1">
                  <c:v>Y2</c:v>
                </c:pt>
                <c:pt idx="2">
                  <c:v>Y3</c:v>
                </c:pt>
              </c:strCache>
            </c:strRef>
          </c:cat>
          <c:val>
            <c:numRef>
              <c:f>'Example Historical Change Tab'!$G$23:$I$23</c:f>
              <c:numCache>
                <c:formatCode>General</c:formatCode>
                <c:ptCount val="3"/>
                <c:pt idx="0">
                  <c:v>1</c:v>
                </c:pt>
                <c:pt idx="1">
                  <c:v>1.4</c:v>
                </c:pt>
                <c:pt idx="2">
                  <c:v>3.4</c:v>
                </c:pt>
              </c:numCache>
            </c:numRef>
          </c:val>
          <c:smooth val="0"/>
          <c:extLst>
            <c:ext xmlns:c16="http://schemas.microsoft.com/office/drawing/2014/chart" uri="{C3380CC4-5D6E-409C-BE32-E72D297353CC}">
              <c16:uniqueId val="{00000004-92A0-46C6-A0A7-9D1BFF537ED2}"/>
            </c:ext>
          </c:extLst>
        </c:ser>
        <c:ser>
          <c:idx val="3"/>
          <c:order val="3"/>
          <c:tx>
            <c:strRef>
              <c:f>'Example Historical Change Tab'!$A$24</c:f>
              <c:strCache>
                <c:ptCount val="1"/>
                <c:pt idx="0">
                  <c:v>T&amp;E</c:v>
                </c:pt>
              </c:strCache>
            </c:strRef>
          </c:tx>
          <c:spPr>
            <a:ln w="28575" cap="rnd">
              <a:solidFill>
                <a:srgbClr val="C00000"/>
              </a:solidFill>
              <a:prstDash val="solid"/>
              <a:round/>
            </a:ln>
            <a:effectLst/>
          </c:spPr>
          <c:marker>
            <c:symbol val="none"/>
          </c:marker>
          <c:cat>
            <c:strRef>
              <c:f>'Example Historical Change Tab'!$G$21:$I$21</c:f>
              <c:strCache>
                <c:ptCount val="3"/>
                <c:pt idx="0">
                  <c:v>Y1</c:v>
                </c:pt>
                <c:pt idx="1">
                  <c:v>Y2</c:v>
                </c:pt>
                <c:pt idx="2">
                  <c:v>Y3</c:v>
                </c:pt>
              </c:strCache>
            </c:strRef>
          </c:cat>
          <c:val>
            <c:numRef>
              <c:f>'Example Historical Change Tab'!$G$24:$I$24</c:f>
              <c:numCache>
                <c:formatCode>General</c:formatCode>
                <c:ptCount val="3"/>
                <c:pt idx="0">
                  <c:v>1</c:v>
                </c:pt>
                <c:pt idx="1">
                  <c:v>1.6</c:v>
                </c:pt>
                <c:pt idx="2">
                  <c:v>4.4000000000000004</c:v>
                </c:pt>
              </c:numCache>
            </c:numRef>
          </c:val>
          <c:smooth val="0"/>
          <c:extLst>
            <c:ext xmlns:c16="http://schemas.microsoft.com/office/drawing/2014/chart" uri="{C3380CC4-5D6E-409C-BE32-E72D297353CC}">
              <c16:uniqueId val="{00000005-92A0-46C6-A0A7-9D1BFF537ED2}"/>
            </c:ext>
          </c:extLst>
        </c:ser>
        <c:dLbls>
          <c:showLegendKey val="0"/>
          <c:showVal val="0"/>
          <c:showCatName val="0"/>
          <c:showSerName val="0"/>
          <c:showPercent val="0"/>
          <c:showBubbleSize val="0"/>
        </c:dLbls>
        <c:smooth val="0"/>
        <c:axId val="1281132240"/>
        <c:axId val="1286488224"/>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strRef>
                    <c:extLst>
                      <c:ext uri="{02D57815-91ED-43cb-92C2-25804820EDAC}">
                        <c15:formulaRef>
                          <c15:sqref>'Example Historical Change Tab'!$G$21:$I$21</c15:sqref>
                        </c15:formulaRef>
                      </c:ext>
                    </c:extLst>
                    <c:strCache>
                      <c:ptCount val="3"/>
                      <c:pt idx="0">
                        <c:v>Y1</c:v>
                      </c:pt>
                      <c:pt idx="1">
                        <c:v>Y2</c:v>
                      </c:pt>
                      <c:pt idx="2">
                        <c:v>Y3</c:v>
                      </c:pt>
                    </c:strCache>
                  </c:strRef>
                </c:cat>
                <c:val>
                  <c:numRef>
                    <c:extLst>
                      <c:ext uri="{02D57815-91ED-43cb-92C2-25804820EDAC}">
                        <c15:formulaRef>
                          <c15:sqref>'Example Historical Change Tab'!$G$21:$I$21</c15:sqref>
                        </c15:formulaRef>
                      </c:ext>
                    </c:extLst>
                    <c:numCache>
                      <c:formatCode>General</c:formatCode>
                      <c:ptCount val="3"/>
                      <c:pt idx="0">
                        <c:v>0</c:v>
                      </c:pt>
                      <c:pt idx="1">
                        <c:v>0</c:v>
                      </c:pt>
                      <c:pt idx="2">
                        <c:v>0</c:v>
                      </c:pt>
                    </c:numCache>
                  </c:numRef>
                </c:val>
                <c:smooth val="0"/>
                <c:extLst>
                  <c:ext xmlns:c16="http://schemas.microsoft.com/office/drawing/2014/chart" uri="{C3380CC4-5D6E-409C-BE32-E72D297353CC}">
                    <c16:uniqueId val="{00000000-92A0-46C6-A0A7-9D1BFF537ED2}"/>
                  </c:ext>
                </c:extLst>
              </c15:ser>
            </c15:filteredLineSeries>
          </c:ext>
        </c:extLst>
      </c:lineChart>
      <c:catAx>
        <c:axId val="128113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88224"/>
        <c:crosses val="autoZero"/>
        <c:auto val="1"/>
        <c:lblAlgn val="ctr"/>
        <c:lblOffset val="100"/>
        <c:noMultiLvlLbl val="0"/>
      </c:catAx>
      <c:valAx>
        <c:axId val="1286488224"/>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13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Scores Over Time</a:t>
            </a:r>
          </a:p>
        </c:rich>
      </c:tx>
      <c:layout>
        <c:manualLayout>
          <c:xMode val="edge"/>
          <c:yMode val="edge"/>
          <c:x val="0.4094034826457240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'Example Historical Change Tab'!$A$22:$F$22</c:f>
              <c:strCache>
                <c:ptCount val="6"/>
                <c:pt idx="0">
                  <c:v>CTI</c:v>
                </c:pt>
              </c:strCache>
            </c:strRef>
          </c:tx>
          <c:spPr>
            <a:solidFill>
              <a:srgbClr val="FFC000"/>
            </a:solidFill>
            <a:ln>
              <a:noFill/>
            </a:ln>
            <a:effectLst/>
          </c:spPr>
          <c:invertIfNegative val="0"/>
          <c:cat>
            <c:strRef>
              <c:f>'Example Historical Change Tab'!$G$21:$I$21</c:f>
              <c:strCache>
                <c:ptCount val="3"/>
                <c:pt idx="0">
                  <c:v>Y1</c:v>
                </c:pt>
                <c:pt idx="1">
                  <c:v>Y2</c:v>
                </c:pt>
                <c:pt idx="2">
                  <c:v>Y3</c:v>
                </c:pt>
              </c:strCache>
            </c:strRef>
          </c:cat>
          <c:val>
            <c:numRef>
              <c:f>'Example Historical Change Tab'!$G$22:$I$22</c:f>
              <c:numCache>
                <c:formatCode>General</c:formatCode>
                <c:ptCount val="3"/>
                <c:pt idx="0">
                  <c:v>1.4</c:v>
                </c:pt>
                <c:pt idx="1">
                  <c:v>1.8</c:v>
                </c:pt>
                <c:pt idx="2">
                  <c:v>2.8</c:v>
                </c:pt>
              </c:numCache>
            </c:numRef>
          </c:val>
          <c:extLst>
            <c:ext xmlns:c16="http://schemas.microsoft.com/office/drawing/2014/chart" uri="{C3380CC4-5D6E-409C-BE32-E72D297353CC}">
              <c16:uniqueId val="{00000001-BA56-4C04-B6F9-BCC0BE9D34A9}"/>
            </c:ext>
          </c:extLst>
        </c:ser>
        <c:ser>
          <c:idx val="1"/>
          <c:order val="1"/>
          <c:tx>
            <c:strRef>
              <c:f>'Example Historical Change Tab'!$A$23:$F$23</c:f>
              <c:strCache>
                <c:ptCount val="6"/>
                <c:pt idx="0">
                  <c:v>DM</c:v>
                </c:pt>
              </c:strCache>
            </c:strRef>
          </c:tx>
          <c:spPr>
            <a:solidFill>
              <a:srgbClr val="4472C4"/>
            </a:solidFill>
            <a:ln>
              <a:noFill/>
            </a:ln>
            <a:effectLst/>
          </c:spPr>
          <c:invertIfNegative val="0"/>
          <c:cat>
            <c:strRef>
              <c:f>'Example Historical Change Tab'!$G$21:$I$21</c:f>
              <c:strCache>
                <c:ptCount val="3"/>
                <c:pt idx="0">
                  <c:v>Y1</c:v>
                </c:pt>
                <c:pt idx="1">
                  <c:v>Y2</c:v>
                </c:pt>
                <c:pt idx="2">
                  <c:v>Y3</c:v>
                </c:pt>
              </c:strCache>
            </c:strRef>
          </c:cat>
          <c:val>
            <c:numRef>
              <c:f>'Example Historical Change Tab'!$G$23:$I$23</c:f>
              <c:numCache>
                <c:formatCode>General</c:formatCode>
                <c:ptCount val="3"/>
                <c:pt idx="0">
                  <c:v>1</c:v>
                </c:pt>
                <c:pt idx="1">
                  <c:v>1.4</c:v>
                </c:pt>
                <c:pt idx="2">
                  <c:v>3.4</c:v>
                </c:pt>
              </c:numCache>
            </c:numRef>
          </c:val>
          <c:extLst>
            <c:ext xmlns:c16="http://schemas.microsoft.com/office/drawing/2014/chart" uri="{C3380CC4-5D6E-409C-BE32-E72D297353CC}">
              <c16:uniqueId val="{00000003-BA56-4C04-B6F9-BCC0BE9D34A9}"/>
            </c:ext>
          </c:extLst>
        </c:ser>
        <c:ser>
          <c:idx val="2"/>
          <c:order val="2"/>
          <c:tx>
            <c:strRef>
              <c:f>'Example Historical Change Tab'!$A$24:$F$24</c:f>
              <c:strCache>
                <c:ptCount val="6"/>
                <c:pt idx="0">
                  <c:v>T&amp;E</c:v>
                </c:pt>
              </c:strCache>
            </c:strRef>
          </c:tx>
          <c:spPr>
            <a:solidFill>
              <a:srgbClr val="C00000"/>
            </a:solidFill>
            <a:ln>
              <a:noFill/>
            </a:ln>
            <a:effectLst/>
          </c:spPr>
          <c:invertIfNegative val="0"/>
          <c:cat>
            <c:strRef>
              <c:f>'Example Historical Change Tab'!$G$21:$I$21</c:f>
              <c:strCache>
                <c:ptCount val="3"/>
                <c:pt idx="0">
                  <c:v>Y1</c:v>
                </c:pt>
                <c:pt idx="1">
                  <c:v>Y2</c:v>
                </c:pt>
                <c:pt idx="2">
                  <c:v>Y3</c:v>
                </c:pt>
              </c:strCache>
            </c:strRef>
          </c:cat>
          <c:val>
            <c:numRef>
              <c:f>'Example Historical Change Tab'!$G$24:$I$24</c:f>
              <c:numCache>
                <c:formatCode>General</c:formatCode>
                <c:ptCount val="3"/>
                <c:pt idx="0">
                  <c:v>1</c:v>
                </c:pt>
                <c:pt idx="1">
                  <c:v>1.6</c:v>
                </c:pt>
                <c:pt idx="2">
                  <c:v>4.4000000000000004</c:v>
                </c:pt>
              </c:numCache>
            </c:numRef>
          </c:val>
          <c:extLst>
            <c:ext xmlns:c16="http://schemas.microsoft.com/office/drawing/2014/chart" uri="{C3380CC4-5D6E-409C-BE32-E72D297353CC}">
              <c16:uniqueId val="{00000005-BA56-4C04-B6F9-BCC0BE9D34A9}"/>
            </c:ext>
          </c:extLst>
        </c:ser>
        <c:dLbls>
          <c:showLegendKey val="0"/>
          <c:showVal val="0"/>
          <c:showCatName val="0"/>
          <c:showSerName val="0"/>
          <c:showPercent val="0"/>
          <c:showBubbleSize val="0"/>
        </c:dLbls>
        <c:gapWidth val="150"/>
        <c:overlap val="100"/>
        <c:axId val="92614664"/>
        <c:axId val="92617224"/>
      </c:barChart>
      <c:catAx>
        <c:axId val="92614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7224"/>
        <c:crosses val="autoZero"/>
        <c:auto val="1"/>
        <c:lblAlgn val="ctr"/>
        <c:lblOffset val="100"/>
        <c:noMultiLvlLbl val="0"/>
      </c:catAx>
      <c:valAx>
        <c:axId val="92617224"/>
        <c:scaling>
          <c:orientation val="minMax"/>
          <c:max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4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Weighted Scores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'Example Historical Change Tab'!$AB$16</c:f>
              <c:strCache>
                <c:ptCount val="1"/>
                <c:pt idx="0">
                  <c:v>CTI</c:v>
                </c:pt>
              </c:strCache>
            </c:strRef>
          </c:tx>
          <c:spPr>
            <a:solidFill>
              <a:srgbClr val="FFC000"/>
            </a:solidFill>
            <a:ln>
              <a:noFill/>
            </a:ln>
            <a:effectLst/>
          </c:spPr>
          <c:invertIfNegative val="0"/>
          <c:cat>
            <c:strRef>
              <c:f>'Example Historical Change Tab'!$AC$15:$AE$15</c:f>
              <c:strCache>
                <c:ptCount val="3"/>
                <c:pt idx="0">
                  <c:v>Y1</c:v>
                </c:pt>
                <c:pt idx="1">
                  <c:v>Y2</c:v>
                </c:pt>
                <c:pt idx="2">
                  <c:v>Y3</c:v>
                </c:pt>
              </c:strCache>
            </c:strRef>
          </c:cat>
          <c:val>
            <c:numRef>
              <c:f>'Example Historical Change Tab'!$AC$16:$AE$16</c:f>
              <c:numCache>
                <c:formatCode>General</c:formatCode>
                <c:ptCount val="3"/>
                <c:pt idx="0">
                  <c:v>0.35</c:v>
                </c:pt>
                <c:pt idx="1">
                  <c:v>0.45</c:v>
                </c:pt>
                <c:pt idx="2">
                  <c:v>0.7</c:v>
                </c:pt>
              </c:numCache>
            </c:numRef>
          </c:val>
          <c:extLst>
            <c:ext xmlns:c16="http://schemas.microsoft.com/office/drawing/2014/chart" uri="{C3380CC4-5D6E-409C-BE32-E72D297353CC}">
              <c16:uniqueId val="{00000001-A3AF-40C4-A5C2-AB01D8C91B08}"/>
            </c:ext>
          </c:extLst>
        </c:ser>
        <c:ser>
          <c:idx val="1"/>
          <c:order val="1"/>
          <c:tx>
            <c:strRef>
              <c:f>'Example Historical Change Tab'!$AB$17</c:f>
              <c:strCache>
                <c:ptCount val="1"/>
                <c:pt idx="0">
                  <c:v>DM</c:v>
                </c:pt>
              </c:strCache>
            </c:strRef>
          </c:tx>
          <c:spPr>
            <a:solidFill>
              <a:srgbClr val="4472C4"/>
            </a:solidFill>
            <a:ln>
              <a:noFill/>
            </a:ln>
            <a:effectLst/>
          </c:spPr>
          <c:invertIfNegative val="0"/>
          <c:cat>
            <c:strRef>
              <c:f>'Example Historical Change Tab'!$AC$15:$AE$15</c:f>
              <c:strCache>
                <c:ptCount val="3"/>
                <c:pt idx="0">
                  <c:v>Y1</c:v>
                </c:pt>
                <c:pt idx="1">
                  <c:v>Y2</c:v>
                </c:pt>
                <c:pt idx="2">
                  <c:v>Y3</c:v>
                </c:pt>
              </c:strCache>
            </c:strRef>
          </c:cat>
          <c:val>
            <c:numRef>
              <c:f>'Example Historical Change Tab'!$AC$17:$AE$17</c:f>
              <c:numCache>
                <c:formatCode>General</c:formatCode>
                <c:ptCount val="3"/>
                <c:pt idx="0">
                  <c:v>0.5</c:v>
                </c:pt>
                <c:pt idx="1">
                  <c:v>0.7</c:v>
                </c:pt>
                <c:pt idx="2">
                  <c:v>1.7</c:v>
                </c:pt>
              </c:numCache>
            </c:numRef>
          </c:val>
          <c:extLst>
            <c:ext xmlns:c16="http://schemas.microsoft.com/office/drawing/2014/chart" uri="{C3380CC4-5D6E-409C-BE32-E72D297353CC}">
              <c16:uniqueId val="{00000003-A3AF-40C4-A5C2-AB01D8C91B08}"/>
            </c:ext>
          </c:extLst>
        </c:ser>
        <c:ser>
          <c:idx val="2"/>
          <c:order val="2"/>
          <c:tx>
            <c:strRef>
              <c:f>'Example Historical Change Tab'!$AB$18</c:f>
              <c:strCache>
                <c:ptCount val="1"/>
                <c:pt idx="0">
                  <c:v>T&amp;E</c:v>
                </c:pt>
              </c:strCache>
            </c:strRef>
          </c:tx>
          <c:spPr>
            <a:solidFill>
              <a:srgbClr val="C00000"/>
            </a:solidFill>
            <a:ln>
              <a:noFill/>
            </a:ln>
            <a:effectLst/>
          </c:spPr>
          <c:invertIfNegative val="0"/>
          <c:cat>
            <c:strRef>
              <c:f>'Example Historical Change Tab'!$AC$15:$AE$15</c:f>
              <c:strCache>
                <c:ptCount val="3"/>
                <c:pt idx="0">
                  <c:v>Y1</c:v>
                </c:pt>
                <c:pt idx="1">
                  <c:v>Y2</c:v>
                </c:pt>
                <c:pt idx="2">
                  <c:v>Y3</c:v>
                </c:pt>
              </c:strCache>
            </c:strRef>
          </c:cat>
          <c:val>
            <c:numRef>
              <c:f>'Example Historical Change Tab'!$AC$18:$AE$18</c:f>
              <c:numCache>
                <c:formatCode>General</c:formatCode>
                <c:ptCount val="3"/>
                <c:pt idx="0">
                  <c:v>0.25</c:v>
                </c:pt>
                <c:pt idx="1">
                  <c:v>0.4</c:v>
                </c:pt>
                <c:pt idx="2">
                  <c:v>1.1000000000000001</c:v>
                </c:pt>
              </c:numCache>
            </c:numRef>
          </c:val>
          <c:extLst>
            <c:ext xmlns:c16="http://schemas.microsoft.com/office/drawing/2014/chart" uri="{C3380CC4-5D6E-409C-BE32-E72D297353CC}">
              <c16:uniqueId val="{00000005-A3AF-40C4-A5C2-AB01D8C91B08}"/>
            </c:ext>
          </c:extLst>
        </c:ser>
        <c:dLbls>
          <c:showLegendKey val="0"/>
          <c:showVal val="0"/>
          <c:showCatName val="0"/>
          <c:showSerName val="0"/>
          <c:showPercent val="0"/>
          <c:showBubbleSize val="0"/>
        </c:dLbls>
        <c:gapWidth val="150"/>
        <c:axId val="1441301512"/>
        <c:axId val="1441303560"/>
      </c:barChart>
      <c:catAx>
        <c:axId val="1441301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03560"/>
        <c:crosses val="autoZero"/>
        <c:auto val="1"/>
        <c:lblAlgn val="ctr"/>
        <c:lblOffset val="100"/>
        <c:noMultiLvlLbl val="0"/>
      </c:catAx>
      <c:valAx>
        <c:axId val="144130356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301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Weighted Scores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'Example Historical Change Tab'!$AB$16</c:f>
              <c:strCache>
                <c:ptCount val="1"/>
                <c:pt idx="0">
                  <c:v>CTI</c:v>
                </c:pt>
              </c:strCache>
            </c:strRef>
          </c:tx>
          <c:spPr>
            <a:solidFill>
              <a:srgbClr val="FFC000"/>
            </a:solidFill>
            <a:ln>
              <a:noFill/>
            </a:ln>
            <a:effectLst/>
          </c:spPr>
          <c:cat>
            <c:strRef>
              <c:f>'Example Historical Change Tab'!$AC$15:$AE$15</c:f>
              <c:strCache>
                <c:ptCount val="3"/>
                <c:pt idx="0">
                  <c:v>Y1</c:v>
                </c:pt>
                <c:pt idx="1">
                  <c:v>Y2</c:v>
                </c:pt>
                <c:pt idx="2">
                  <c:v>Y3</c:v>
                </c:pt>
              </c:strCache>
            </c:strRef>
          </c:cat>
          <c:val>
            <c:numRef>
              <c:f>'Example Historical Change Tab'!$AC$16:$AE$16</c:f>
              <c:numCache>
                <c:formatCode>General</c:formatCode>
                <c:ptCount val="3"/>
                <c:pt idx="0">
                  <c:v>0.35</c:v>
                </c:pt>
                <c:pt idx="1">
                  <c:v>0.45</c:v>
                </c:pt>
                <c:pt idx="2">
                  <c:v>0.7</c:v>
                </c:pt>
              </c:numCache>
            </c:numRef>
          </c:val>
          <c:extLst>
            <c:ext xmlns:c16="http://schemas.microsoft.com/office/drawing/2014/chart" uri="{C3380CC4-5D6E-409C-BE32-E72D297353CC}">
              <c16:uniqueId val="{00000001-F2CE-4B63-ABB9-E48F5EADFDF7}"/>
            </c:ext>
          </c:extLst>
        </c:ser>
        <c:ser>
          <c:idx val="1"/>
          <c:order val="1"/>
          <c:tx>
            <c:strRef>
              <c:f>'Example Historical Change Tab'!$AB$17</c:f>
              <c:strCache>
                <c:ptCount val="1"/>
                <c:pt idx="0">
                  <c:v>DM</c:v>
                </c:pt>
              </c:strCache>
            </c:strRef>
          </c:tx>
          <c:spPr>
            <a:solidFill>
              <a:srgbClr val="4472C4"/>
            </a:solidFill>
            <a:ln>
              <a:noFill/>
            </a:ln>
            <a:effectLst/>
          </c:spPr>
          <c:cat>
            <c:strRef>
              <c:f>'Example Historical Change Tab'!$AC$15:$AE$15</c:f>
              <c:strCache>
                <c:ptCount val="3"/>
                <c:pt idx="0">
                  <c:v>Y1</c:v>
                </c:pt>
                <c:pt idx="1">
                  <c:v>Y2</c:v>
                </c:pt>
                <c:pt idx="2">
                  <c:v>Y3</c:v>
                </c:pt>
              </c:strCache>
            </c:strRef>
          </c:cat>
          <c:val>
            <c:numRef>
              <c:f>'Example Historical Change Tab'!$AC$17:$AE$17</c:f>
              <c:numCache>
                <c:formatCode>General</c:formatCode>
                <c:ptCount val="3"/>
                <c:pt idx="0">
                  <c:v>0.5</c:v>
                </c:pt>
                <c:pt idx="1">
                  <c:v>0.7</c:v>
                </c:pt>
                <c:pt idx="2">
                  <c:v>1.7</c:v>
                </c:pt>
              </c:numCache>
            </c:numRef>
          </c:val>
          <c:extLst>
            <c:ext xmlns:c16="http://schemas.microsoft.com/office/drawing/2014/chart" uri="{C3380CC4-5D6E-409C-BE32-E72D297353CC}">
              <c16:uniqueId val="{00000003-F2CE-4B63-ABB9-E48F5EADFDF7}"/>
            </c:ext>
          </c:extLst>
        </c:ser>
        <c:ser>
          <c:idx val="2"/>
          <c:order val="2"/>
          <c:tx>
            <c:strRef>
              <c:f>'Example Historical Change Tab'!$AB$18</c:f>
              <c:strCache>
                <c:ptCount val="1"/>
                <c:pt idx="0">
                  <c:v>T&amp;E</c:v>
                </c:pt>
              </c:strCache>
            </c:strRef>
          </c:tx>
          <c:spPr>
            <a:solidFill>
              <a:srgbClr val="C00000"/>
            </a:solidFill>
            <a:ln>
              <a:noFill/>
            </a:ln>
            <a:effectLst/>
          </c:spPr>
          <c:cat>
            <c:strRef>
              <c:f>'Example Historical Change Tab'!$AC$15:$AE$15</c:f>
              <c:strCache>
                <c:ptCount val="3"/>
                <c:pt idx="0">
                  <c:v>Y1</c:v>
                </c:pt>
                <c:pt idx="1">
                  <c:v>Y2</c:v>
                </c:pt>
                <c:pt idx="2">
                  <c:v>Y3</c:v>
                </c:pt>
              </c:strCache>
            </c:strRef>
          </c:cat>
          <c:val>
            <c:numRef>
              <c:f>'Example Historical Change Tab'!$AC$18:$AE$18</c:f>
              <c:numCache>
                <c:formatCode>General</c:formatCode>
                <c:ptCount val="3"/>
                <c:pt idx="0">
                  <c:v>0.25</c:v>
                </c:pt>
                <c:pt idx="1">
                  <c:v>0.4</c:v>
                </c:pt>
                <c:pt idx="2">
                  <c:v>1.1000000000000001</c:v>
                </c:pt>
              </c:numCache>
            </c:numRef>
          </c:val>
          <c:extLst>
            <c:ext xmlns:c16="http://schemas.microsoft.com/office/drawing/2014/chart" uri="{C3380CC4-5D6E-409C-BE32-E72D297353CC}">
              <c16:uniqueId val="{00000005-F2CE-4B63-ABB9-E48F5EADFDF7}"/>
            </c:ext>
          </c:extLst>
        </c:ser>
        <c:dLbls>
          <c:showLegendKey val="0"/>
          <c:showVal val="0"/>
          <c:showCatName val="0"/>
          <c:showSerName val="0"/>
          <c:showPercent val="0"/>
          <c:showBubbleSize val="0"/>
        </c:dLbls>
        <c:axId val="1567326215"/>
        <c:axId val="364834312"/>
      </c:areaChart>
      <c:catAx>
        <c:axId val="1567326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834312"/>
        <c:crosses val="autoZero"/>
        <c:auto val="1"/>
        <c:lblAlgn val="ctr"/>
        <c:lblOffset val="100"/>
        <c:noMultiLvlLbl val="0"/>
      </c:catAx>
      <c:valAx>
        <c:axId val="364834312"/>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262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Y1 Weighted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Y1 Weighted</a:t>
          </a:r>
        </a:p>
      </cx:txPr>
    </cx:title>
    <cx:plotArea>
      <cx:plotAreaRegion>
        <cx:series layoutId="treemap" uniqueId="{A7760DB7-5A75-485B-BB3E-0546D0700FAE}">
          <cx:tx>
            <cx:txData>
              <cx:f>_xlchart.v1.1</cx:f>
              <cx:v>Y1</cx:v>
            </cx:txData>
          </cx:tx>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0"/>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1.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0</xdr:rowOff>
    </xdr:from>
    <xdr:to>
      <xdr:col>10</xdr:col>
      <xdr:colOff>361950</xdr:colOff>
      <xdr:row>58</xdr:row>
      <xdr:rowOff>0</xdr:rowOff>
    </xdr:to>
    <xdr:sp macro="" textlink="">
      <xdr:nvSpPr>
        <xdr:cNvPr id="39" name="TextBox 2">
          <a:extLst>
            <a:ext uri="{FF2B5EF4-FFF2-40B4-BE49-F238E27FC236}">
              <a16:creationId xmlns:a16="http://schemas.microsoft.com/office/drawing/2014/main" id="{DA7F7775-1674-55A8-8195-DEC4F61D1BE7}"/>
            </a:ext>
            <a:ext uri="{147F2762-F138-4A5C-976F-8EAC2B608ADB}">
              <a16:predDERef xmlns:a16="http://schemas.microsoft.com/office/drawing/2014/main" pred="{ACFEA6E5-89B3-5679-C46A-C2E44563E190}"/>
            </a:ext>
          </a:extLst>
        </xdr:cNvPr>
        <xdr:cNvSpPr txBox="1"/>
      </xdr:nvSpPr>
      <xdr:spPr>
        <a:xfrm>
          <a:off x="685800" y="1733550"/>
          <a:ext cx="6534150" cy="100012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600" b="1" u="sng">
              <a:latin typeface="+mn-lt"/>
              <a:ea typeface="+mn-lt"/>
              <a:cs typeface="+mn-lt"/>
            </a:rPr>
            <a:t>Introduction</a:t>
          </a:r>
          <a:endParaRPr lang="en-US" sz="1400" b="1" u="sng">
            <a:latin typeface="+mn-lt"/>
            <a:ea typeface="+mn-lt"/>
            <a:cs typeface="+mn-lt"/>
          </a:endParaRPr>
        </a:p>
        <a:p>
          <a:pPr marL="0" indent="0" algn="l"/>
          <a:endParaRPr lang="en-US" sz="1400" b="1">
            <a:latin typeface="+mn-lt"/>
            <a:ea typeface="+mn-lt"/>
            <a:cs typeface="+mn-lt"/>
          </a:endParaRPr>
        </a:p>
        <a:p>
          <a:pPr marL="0" indent="0" algn="l"/>
          <a:r>
            <a:rPr lang="en-US" sz="1400" b="1">
              <a:latin typeface="+mn-lt"/>
              <a:ea typeface="+mn-lt"/>
              <a:cs typeface="+mn-lt"/>
            </a:rPr>
            <a:t>Background </a:t>
          </a:r>
          <a:endParaRPr lang="en-US" sz="1100">
            <a:latin typeface="+mn-lt"/>
            <a:ea typeface="+mn-lt"/>
            <a:cs typeface="+mn-lt"/>
          </a:endParaRPr>
        </a:p>
        <a:p>
          <a:pPr marL="0" indent="0" algn="l"/>
          <a:endParaRPr lang="en-US" sz="1100">
            <a:latin typeface="+mn-lt"/>
            <a:ea typeface="+mn-lt"/>
            <a:cs typeface="+mn-lt"/>
          </a:endParaRPr>
        </a:p>
        <a:p>
          <a:pPr marL="0" indent="0" algn="l"/>
          <a:r>
            <a:rPr lang="en-US" sz="1100">
              <a:latin typeface="+mn-lt"/>
              <a:ea typeface="+mn-lt"/>
              <a:cs typeface="+mn-lt"/>
            </a:rPr>
            <a:t>The Center for Threat Informed Defense (t</a:t>
          </a:r>
          <a:r>
            <a:rPr lang="en-US" sz="1100" b="0" i="0" u="none" strike="noStrike">
              <a:solidFill>
                <a:srgbClr val="000000"/>
              </a:solidFill>
              <a:latin typeface="Calibri" panose="020F0502020204030204" pitchFamily="34" charset="0"/>
              <a:cs typeface="Calibri" panose="020F0502020204030204" pitchFamily="34" charset="0"/>
            </a:rPr>
            <a:t>he Center</a:t>
          </a:r>
          <a:r>
            <a:rPr lang="en-US" sz="1100">
              <a:latin typeface="+mn-lt"/>
              <a:ea typeface="+mn-lt"/>
              <a:cs typeface="+mn-lt"/>
            </a:rPr>
            <a:t>) contends that one of the most impactful ways to manage a security program is to prioritize the allocation of limited resources to reduce overall risk. As risk is the product of probability and impact, it is crucially important to have a thorough knowledge of actual threat actors, their capabilities, and their typical tactics, techniques, and procedures (TTPs). By understanding the adversary well, an organization can prioritize their defenses as well as pre-emptively assess themselves to identify gaps. This enables organizations to shift to a more proactive approach to security, constantly learning, assessing, and improving their security programs. The goal of this shift is to increase the cost and difficulty for the adversaries. Collaborating together as a community allows everyone to achieve more impact as a group than individual organizations working alone.  </a:t>
          </a:r>
          <a:endParaRPr lang="en-US" sz="1400" b="1">
            <a:latin typeface="+mn-lt"/>
            <a:ea typeface="+mn-lt"/>
            <a:cs typeface="+mn-lt"/>
          </a:endParaRPr>
        </a:p>
        <a:p>
          <a:pPr marL="0" indent="0" algn="l"/>
          <a:endParaRPr lang="en-US" sz="1400" b="1">
            <a:latin typeface="+mn-lt"/>
            <a:ea typeface="+mn-lt"/>
            <a:cs typeface="+mn-lt"/>
          </a:endParaRPr>
        </a:p>
        <a:p>
          <a:pPr marL="0" indent="0" algn="l"/>
          <a:r>
            <a:rPr lang="en-US" sz="1400" b="1">
              <a:latin typeface="+mn-lt"/>
              <a:ea typeface="+mn-lt"/>
              <a:cs typeface="+mn-lt"/>
            </a:rPr>
            <a:t>The M3TID Project</a:t>
          </a:r>
          <a:r>
            <a:rPr lang="en-US" sz="1400" b="0">
              <a:latin typeface="+mn-lt"/>
              <a:ea typeface="+mn-lt"/>
              <a:cs typeface="+mn-lt"/>
            </a:rPr>
            <a:t> </a:t>
          </a:r>
          <a:endParaRPr lang="en-US" sz="1100">
            <a:latin typeface="+mn-lt"/>
            <a:ea typeface="+mn-lt"/>
            <a:cs typeface="+mn-lt"/>
          </a:endParaRPr>
        </a:p>
        <a:p>
          <a:pPr marL="0" indent="0" algn="l"/>
          <a:endParaRPr lang="en-US" sz="1100">
            <a:latin typeface="+mn-lt"/>
            <a:ea typeface="+mn-lt"/>
            <a:cs typeface="+mn-lt"/>
          </a:endParaRPr>
        </a:p>
        <a:p>
          <a:pPr marL="0" indent="0" algn="l"/>
          <a:r>
            <a:rPr lang="en-US" sz="1100">
              <a:latin typeface="+mn-lt"/>
              <a:ea typeface="+mn-lt"/>
              <a:cs typeface="+mn-lt"/>
            </a:rPr>
            <a:t>The Measure, Maximize, Mature Threat Informed Defense (M3TID) project extends this concept of leveraging Threat understanding to improve a security program by working towards an actionable definition of Threat-Informed Defense (TID) and its associated key activities. The M3TID project is based on the hypothesis that applying Threat-Informed Defense will improve the efficiency of a security program and reduce organizational risk. The project will capture insights and best practices for what it means to be Threat-Informed across a Security Program, expanding the Dimensions of TID into key components that organizations should execute for a TID-based security program. For each of these components, the M3TID project will define discrete levels reflecting implementations of that component from least-to-most threat-informed. </a:t>
          </a:r>
        </a:p>
        <a:p>
          <a:pPr marL="0" indent="0" algn="l"/>
          <a:endParaRPr lang="en-US" sz="1100">
            <a:latin typeface="+mn-lt"/>
            <a:ea typeface="+mn-lt"/>
            <a:cs typeface="+mn-lt"/>
          </a:endParaRPr>
        </a:p>
        <a:p>
          <a:pPr marL="0" marR="0" indent="0" algn="l">
            <a:lnSpc>
              <a:spcPct val="100000"/>
            </a:lnSpc>
            <a:spcBef>
              <a:spcPts val="0"/>
            </a:spcBef>
            <a:spcAft>
              <a:spcPts val="0"/>
            </a:spcAft>
          </a:pPr>
          <a:r>
            <a:rPr lang="en-US" sz="1100">
              <a:latin typeface="+mn-lt"/>
              <a:ea typeface="+mn-lt"/>
              <a:cs typeface="+mn-lt"/>
            </a:rPr>
            <a:t>The intent of the M3TID project is that organizations, from security practitioners to executive leaders, will be able to leverage this measurement framework to better assess and understand their current position in terms of a TID-based security program. With this model, t</a:t>
          </a:r>
          <a:r>
            <a:rPr lang="en-US" sz="1100" b="0" i="0" u="none" strike="noStrike">
              <a:solidFill>
                <a:srgbClr val="000000"/>
              </a:solidFill>
              <a:latin typeface="Calibri" panose="020F0502020204030204" pitchFamily="34" charset="0"/>
              <a:cs typeface="Calibri" panose="020F0502020204030204" pitchFamily="34" charset="0"/>
            </a:rPr>
            <a:t>he Center</a:t>
          </a:r>
          <a:r>
            <a:rPr lang="en-US" sz="1100">
              <a:latin typeface="+mn-lt"/>
              <a:ea typeface="+mn-lt"/>
              <a:cs typeface="+mn-lt"/>
            </a:rPr>
            <a:t> can develop a Roadmap to guide key next steps or investments to help organizations improve their level of TID. With this first framework for measuring the degree to which threat information is guiding security practices, t</a:t>
          </a:r>
          <a:r>
            <a:rPr lang="en-US" sz="1100" b="0" i="0" u="none" strike="noStrike">
              <a:solidFill>
                <a:srgbClr val="000000"/>
              </a:solidFill>
              <a:latin typeface="Calibri" panose="020F0502020204030204" pitchFamily="34" charset="0"/>
              <a:cs typeface="Calibri" panose="020F0502020204030204" pitchFamily="34" charset="0"/>
            </a:rPr>
            <a:t>he Center</a:t>
          </a:r>
          <a:r>
            <a:rPr lang="en-US" sz="1100">
              <a:latin typeface="+mn-lt"/>
              <a:ea typeface="+mn-lt"/>
              <a:cs typeface="+mn-lt"/>
            </a:rPr>
            <a:t> can start to gather the data needed to refine the model to reflect the relative importance of each of these components in contributing to bottom-line cyber risk reduction.  </a:t>
          </a:r>
          <a:endParaRPr lang="en-US" sz="14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4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400" b="1" i="0" u="none" strike="noStrike">
              <a:solidFill>
                <a:srgbClr val="000000"/>
              </a:solidFill>
              <a:latin typeface="Calibri" panose="020F0502020204030204" pitchFamily="34" charset="0"/>
              <a:cs typeface="Calibri" panose="020F0502020204030204" pitchFamily="34" charset="0"/>
            </a:rPr>
            <a:t>Dimensions of TID</a:t>
          </a: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The Center for Threat-Informed Defense has historically described TID as a continuous process in which defenders and adversaries are constantly learning and evolving. To implement an effective Threat-Informed Defense, an organization must understand the threat and implement effective defensive measures. To understand the efficacy of existing or planned defensive measures and identify defensive gaps, an organization must evaluate their current posture, as well as potential new defensive measures, against the known threats. From a Defense perspective, this process takes place in three main Dimensions: </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Cyber Threat Intelligence (CTI) </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Defensive Measures</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Testing &amp; Evaluation </a:t>
          </a:r>
        </a:p>
      </xdr:txBody>
    </xdr:sp>
    <xdr:clientData/>
  </xdr:twoCellAnchor>
  <xdr:twoCellAnchor editAs="oneCell">
    <xdr:from>
      <xdr:col>1</xdr:col>
      <xdr:colOff>50800</xdr:colOff>
      <xdr:row>1</xdr:row>
      <xdr:rowOff>177800</xdr:rowOff>
    </xdr:from>
    <xdr:to>
      <xdr:col>4</xdr:col>
      <xdr:colOff>609600</xdr:colOff>
      <xdr:row>3</xdr:row>
      <xdr:rowOff>58458</xdr:rowOff>
    </xdr:to>
    <xdr:pic>
      <xdr:nvPicPr>
        <xdr:cNvPr id="2" name="Picture 1">
          <a:extLst>
            <a:ext uri="{FF2B5EF4-FFF2-40B4-BE49-F238E27FC236}">
              <a16:creationId xmlns:a16="http://schemas.microsoft.com/office/drawing/2014/main" id="{036E261B-78FF-C3AE-4AD2-3A09571CCC52}"/>
            </a:ext>
          </a:extLst>
        </xdr:cNvPr>
        <xdr:cNvPicPr>
          <a:picLocks noChangeAspect="1"/>
        </xdr:cNvPicPr>
      </xdr:nvPicPr>
      <xdr:blipFill>
        <a:blip xmlns:r="http://schemas.openxmlformats.org/officeDocument/2006/relationships" r:embed="rId1"/>
        <a:stretch>
          <a:fillRect/>
        </a:stretch>
      </xdr:blipFill>
      <xdr:spPr>
        <a:xfrm>
          <a:off x="723900" y="381000"/>
          <a:ext cx="2578100" cy="287058"/>
        </a:xfrm>
        <a:prstGeom prst="rect">
          <a:avLst/>
        </a:prstGeom>
      </xdr:spPr>
    </xdr:pic>
    <xdr:clientData/>
  </xdr:twoCellAnchor>
  <xdr:twoCellAnchor editAs="oneCell">
    <xdr:from>
      <xdr:col>3</xdr:col>
      <xdr:colOff>431800</xdr:colOff>
      <xdr:row>44</xdr:row>
      <xdr:rowOff>114300</xdr:rowOff>
    </xdr:from>
    <xdr:to>
      <xdr:col>7</xdr:col>
      <xdr:colOff>522528</xdr:colOff>
      <xdr:row>57</xdr:row>
      <xdr:rowOff>38100</xdr:rowOff>
    </xdr:to>
    <xdr:pic>
      <xdr:nvPicPr>
        <xdr:cNvPr id="4" name="Picture 3">
          <a:extLst>
            <a:ext uri="{FF2B5EF4-FFF2-40B4-BE49-F238E27FC236}">
              <a16:creationId xmlns:a16="http://schemas.microsoft.com/office/drawing/2014/main" id="{95673DFF-9519-C21F-A05E-01649B9CCE37}"/>
            </a:ext>
          </a:extLst>
        </xdr:cNvPr>
        <xdr:cNvPicPr>
          <a:picLocks noChangeAspect="1"/>
        </xdr:cNvPicPr>
      </xdr:nvPicPr>
      <xdr:blipFill>
        <a:blip xmlns:r="http://schemas.openxmlformats.org/officeDocument/2006/relationships" r:embed="rId2"/>
        <a:stretch>
          <a:fillRect/>
        </a:stretch>
      </xdr:blipFill>
      <xdr:spPr>
        <a:xfrm>
          <a:off x="2451100" y="9512300"/>
          <a:ext cx="2783128" cy="256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0</xdr:rowOff>
    </xdr:from>
    <xdr:to>
      <xdr:col>10</xdr:col>
      <xdr:colOff>361950</xdr:colOff>
      <xdr:row>42</xdr:row>
      <xdr:rowOff>171450</xdr:rowOff>
    </xdr:to>
    <xdr:sp macro="" textlink="">
      <xdr:nvSpPr>
        <xdr:cNvPr id="17" name="TextBox 2">
          <a:extLst>
            <a:ext uri="{FF2B5EF4-FFF2-40B4-BE49-F238E27FC236}">
              <a16:creationId xmlns:a16="http://schemas.microsoft.com/office/drawing/2014/main" id="{5A3743B3-F300-4EB8-882A-9E70FF63B516}"/>
            </a:ext>
            <a:ext uri="{147F2762-F138-4A5C-976F-8EAC2B608ADB}">
              <a16:predDERef xmlns:a16="http://schemas.microsoft.com/office/drawing/2014/main" pred="{28B24BC3-611B-4950-9739-43F8D048409B}"/>
            </a:ext>
          </a:extLst>
        </xdr:cNvPr>
        <xdr:cNvSpPr txBox="1"/>
      </xdr:nvSpPr>
      <xdr:spPr>
        <a:xfrm>
          <a:off x="676275" y="1676400"/>
          <a:ext cx="6448425" cy="66484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600" b="1" i="0" u="sng" strike="noStrike">
              <a:solidFill>
                <a:srgbClr val="000000"/>
              </a:solidFill>
              <a:latin typeface="Calibri" panose="020F0502020204030204" pitchFamily="34" charset="0"/>
              <a:cs typeface="Calibri" panose="020F0502020204030204" pitchFamily="34" charset="0"/>
            </a:rPr>
            <a:t>Usage Instructions</a:t>
          </a:r>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r>
            <a:rPr lang="en-US" sz="1400" b="1" i="0" u="none" strike="noStrike">
              <a:solidFill>
                <a:srgbClr val="000000"/>
              </a:solidFill>
              <a:latin typeface="Calibri" panose="020F0502020204030204" pitchFamily="34" charset="0"/>
              <a:cs typeface="Calibri" panose="020F0502020204030204" pitchFamily="34" charset="0"/>
            </a:rPr>
            <a:t>TID Best Practices Framework</a:t>
          </a:r>
          <a:r>
            <a:rPr lang="en-US" sz="1400" b="1">
              <a:latin typeface="+mn-lt"/>
              <a:ea typeface="+mn-lt"/>
              <a:cs typeface="+mn-lt"/>
            </a:rPr>
            <a:t> </a:t>
          </a:r>
          <a:endParaRPr lang="en-US" sz="1100">
            <a:latin typeface="+mn-lt"/>
            <a:ea typeface="+mn-lt"/>
            <a:cs typeface="+mn-lt"/>
          </a:endParaRPr>
        </a:p>
        <a:p>
          <a:pPr marL="0" indent="0" algn="l"/>
          <a:endParaRPr lang="en-US" sz="1100">
            <a:latin typeface="+mn-lt"/>
            <a:ea typeface="+mn-lt"/>
            <a:cs typeface="+mn-lt"/>
          </a:endParaRPr>
        </a:p>
        <a:p>
          <a:pPr marL="0" indent="0" algn="l"/>
          <a:r>
            <a:rPr lang="en-US" sz="1100">
              <a:latin typeface="+mn-lt"/>
              <a:ea typeface="+mn-lt"/>
              <a:cs typeface="+mn-lt"/>
            </a:rPr>
            <a:t>The M3</a:t>
          </a:r>
          <a:r>
            <a:rPr lang="en-US" sz="1100" b="0" i="0" u="none" strike="noStrike">
              <a:solidFill>
                <a:srgbClr val="000000"/>
              </a:solidFill>
              <a:latin typeface="Calibri" panose="020F0502020204030204" pitchFamily="34" charset="0"/>
              <a:cs typeface="Calibri" panose="020F0502020204030204" pitchFamily="34" charset="0"/>
            </a:rPr>
            <a:t>TID Project identified a set of 5 best practice components for each of the 3 Dimensions of TID. For each of those best practices, a spectrum of 5 maturity levels were defined to describe implementing that best practice from a least threat-informed to a most threat-informed implementation. </a:t>
          </a:r>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r>
            <a:rPr lang="en-US" sz="1400" b="1" i="0" u="none" strike="noStrike">
              <a:solidFill>
                <a:srgbClr val="000000"/>
              </a:solidFill>
              <a:latin typeface="Calibri" panose="020F0502020204030204" pitchFamily="34" charset="0"/>
              <a:cs typeface="Calibri" panose="020F0502020204030204" pitchFamily="34" charset="0"/>
            </a:rPr>
            <a:t>Self Assessment</a:t>
          </a: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The following tabs allow you to familiarize yourself with the Best Practices and their respective maturity levels:</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CTI Definition &amp; Scoring</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How well do you understand the Adversaries that may target your organization</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DM Definition &amp; Scoring</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How well do you understand and implement your defensive measures</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T&amp;E Definition &amp; Scoring</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          How well do you test and evaluate your defenses</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Conduct your initial self assessment in those same Definition &amp; Scoring tabs answering "yes" for any of the components if you have the people, processes, and technology in place and are actively acting on those respective components.  Also score your organization with what components are provided by 3rd parties, such as an MSP. Everything your company does or pays for gets rolled up into your score.</a:t>
          </a:r>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400" b="1" i="0" u="none" strike="noStrike">
            <a:solidFill>
              <a:srgbClr val="000000"/>
            </a:solidFill>
            <a:latin typeface="Calibri" panose="020F0502020204030204" pitchFamily="34" charset="0"/>
            <a:cs typeface="Calibri" panose="020F0502020204030204" pitchFamily="34" charset="0"/>
          </a:endParaRPr>
        </a:p>
        <a:p>
          <a:pPr marL="0" indent="0" algn="l"/>
          <a:r>
            <a:rPr lang="en-US" sz="1400" b="1" i="0" u="none" strike="noStrike">
              <a:solidFill>
                <a:srgbClr val="000000"/>
              </a:solidFill>
              <a:latin typeface="Calibri" panose="020F0502020204030204" pitchFamily="34" charset="0"/>
              <a:cs typeface="Calibri" panose="020F0502020204030204" pitchFamily="34" charset="0"/>
            </a:rPr>
            <a:t>Results</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Once your Self Assessment is complete, you can view your results and your overall TID Maturity graph on the</a:t>
          </a:r>
        </a:p>
        <a:p>
          <a:pPr marL="0" indent="0" algn="l"/>
          <a:r>
            <a:rPr lang="en-US" sz="1100" b="0" i="0" u="none" strike="noStrike">
              <a:solidFill>
                <a:srgbClr val="000000"/>
              </a:solidFill>
              <a:latin typeface="Calibri" panose="020F0502020204030204" pitchFamily="34" charset="0"/>
              <a:cs typeface="Calibri" panose="020F0502020204030204" pitchFamily="34" charset="0"/>
            </a:rPr>
            <a:t>Results tab.</a:t>
          </a:r>
        </a:p>
        <a:p>
          <a:pPr marL="0" indent="0" algn="l"/>
          <a:r>
            <a:rPr lang="en-US" sz="1100" b="0" i="0" u="none" strike="noStrike">
              <a:solidFill>
                <a:srgbClr val="000000"/>
              </a:solidFill>
              <a:latin typeface="Calibri" panose="020F0502020204030204" pitchFamily="34" charset="0"/>
              <a:cs typeface="Calibri" panose="020F0502020204030204" pitchFamily="34" charset="0"/>
            </a:rPr>
            <a:t>The overall TID Maturity score is calculated as a weighted average of the three dimension scores. The formula for the overall TID Maturity score is: 0.5*DM+0.3*CTI+0.2*T&amp;E. The Defensive Measures score is weighted at 50% because in order to have Threat-Informed Defense, you need Defense, CTI is weighted at 30% because you need to be Threat-Informed, and Test &amp; Evaluation is weighted at 20% because you need to test your capabilities.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editAs="oneCell">
    <xdr:from>
      <xdr:col>0</xdr:col>
      <xdr:colOff>660400</xdr:colOff>
      <xdr:row>2</xdr:row>
      <xdr:rowOff>127000</xdr:rowOff>
    </xdr:from>
    <xdr:to>
      <xdr:col>4</xdr:col>
      <xdr:colOff>457200</xdr:colOff>
      <xdr:row>3</xdr:row>
      <xdr:rowOff>196493</xdr:rowOff>
    </xdr:to>
    <xdr:pic>
      <xdr:nvPicPr>
        <xdr:cNvPr id="3" name="Graphic 2">
          <a:extLst>
            <a:ext uri="{FF2B5EF4-FFF2-40B4-BE49-F238E27FC236}">
              <a16:creationId xmlns:a16="http://schemas.microsoft.com/office/drawing/2014/main" id="{DEA1331D-7578-9FB3-6F90-4E471781963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0400" y="533400"/>
          <a:ext cx="2489200" cy="2726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143100</xdr:colOff>
      <xdr:row>0</xdr:row>
      <xdr:rowOff>125211</xdr:rowOff>
    </xdr:from>
    <xdr:to>
      <xdr:col>2</xdr:col>
      <xdr:colOff>226574</xdr:colOff>
      <xdr:row>1</xdr:row>
      <xdr:rowOff>160985</xdr:rowOff>
    </xdr:to>
    <xdr:pic>
      <xdr:nvPicPr>
        <xdr:cNvPr id="3" name="Graphic 2">
          <a:extLst>
            <a:ext uri="{FF2B5EF4-FFF2-40B4-BE49-F238E27FC236}">
              <a16:creationId xmlns:a16="http://schemas.microsoft.com/office/drawing/2014/main" id="{BB01BA00-2530-A146-BA90-5119E06EFE3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3100" y="125211"/>
          <a:ext cx="2122629" cy="2325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163286</xdr:colOff>
      <xdr:row>0</xdr:row>
      <xdr:rowOff>90713</xdr:rowOff>
    </xdr:from>
    <xdr:to>
      <xdr:col>2</xdr:col>
      <xdr:colOff>199486</xdr:colOff>
      <xdr:row>1</xdr:row>
      <xdr:rowOff>123677</xdr:rowOff>
    </xdr:to>
    <xdr:pic>
      <xdr:nvPicPr>
        <xdr:cNvPr id="3" name="Graphic 2">
          <a:extLst>
            <a:ext uri="{FF2B5EF4-FFF2-40B4-BE49-F238E27FC236}">
              <a16:creationId xmlns:a16="http://schemas.microsoft.com/office/drawing/2014/main" id="{8EA0D613-01B4-2141-BFED-97170F9CC5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3286" y="90713"/>
          <a:ext cx="2122629" cy="2325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98778</xdr:colOff>
      <xdr:row>0</xdr:row>
      <xdr:rowOff>112888</xdr:rowOff>
    </xdr:from>
    <xdr:to>
      <xdr:col>2</xdr:col>
      <xdr:colOff>175296</xdr:colOff>
      <xdr:row>1</xdr:row>
      <xdr:rowOff>147867</xdr:rowOff>
    </xdr:to>
    <xdr:pic>
      <xdr:nvPicPr>
        <xdr:cNvPr id="3" name="Graphic 2">
          <a:extLst>
            <a:ext uri="{FF2B5EF4-FFF2-40B4-BE49-F238E27FC236}">
              <a16:creationId xmlns:a16="http://schemas.microsoft.com/office/drawing/2014/main" id="{95192894-14EA-344E-B7DF-DF0FC838C2D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8778" y="112888"/>
          <a:ext cx="2122629" cy="2325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257175</xdr:colOff>
      <xdr:row>8</xdr:row>
      <xdr:rowOff>171450</xdr:rowOff>
    </xdr:from>
    <xdr:to>
      <xdr:col>12</xdr:col>
      <xdr:colOff>19050</xdr:colOff>
      <xdr:row>25</xdr:row>
      <xdr:rowOff>85725</xdr:rowOff>
    </xdr:to>
    <xdr:graphicFrame macro="">
      <xdr:nvGraphicFramePr>
        <xdr:cNvPr id="6" name="Chart 5">
          <a:extLst>
            <a:ext uri="{FF2B5EF4-FFF2-40B4-BE49-F238E27FC236}">
              <a16:creationId xmlns:a16="http://schemas.microsoft.com/office/drawing/2014/main" id="{F4E35B6C-2646-CC9C-C0CC-4F0A71DE21F2}"/>
            </a:ext>
            <a:ext uri="{147F2762-F138-4A5C-976F-8EAC2B608ADB}">
              <a16:predDERef xmlns:a16="http://schemas.microsoft.com/office/drawing/2014/main" pred="{AE70C32B-8F78-46E6-A164-98A3DD91B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342900</xdr:colOff>
      <xdr:row>8</xdr:row>
      <xdr:rowOff>66675</xdr:rowOff>
    </xdr:from>
    <xdr:to>
      <xdr:col>18</xdr:col>
      <xdr:colOff>523875</xdr:colOff>
      <xdr:row>26</xdr:row>
      <xdr:rowOff>104775</xdr:rowOff>
    </xdr:to>
    <xdr:graphicFrame macro="">
      <xdr:nvGraphicFramePr>
        <xdr:cNvPr id="4" name="Chart 14">
          <a:extLst>
            <a:ext uri="{FF2B5EF4-FFF2-40B4-BE49-F238E27FC236}">
              <a16:creationId xmlns:a16="http://schemas.microsoft.com/office/drawing/2014/main" id="{2A3BA4CA-7FC9-45C7-9268-07DC0EFA4EED}"/>
            </a:ext>
            <a:ext uri="{147F2762-F138-4A5C-976F-8EAC2B608ADB}">
              <a16:predDERef xmlns:a16="http://schemas.microsoft.com/office/drawing/2014/main" pred="{F4E35B6C-2646-CC9C-C0CC-4F0A71DE2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211666</xdr:colOff>
      <xdr:row>2</xdr:row>
      <xdr:rowOff>74084</xdr:rowOff>
    </xdr:from>
    <xdr:to>
      <xdr:col>1</xdr:col>
      <xdr:colOff>1498212</xdr:colOff>
      <xdr:row>3</xdr:row>
      <xdr:rowOff>42035</xdr:rowOff>
    </xdr:to>
    <xdr:pic>
      <xdr:nvPicPr>
        <xdr:cNvPr id="3" name="Graphic 2">
          <a:extLst>
            <a:ext uri="{FF2B5EF4-FFF2-40B4-BE49-F238E27FC236}">
              <a16:creationId xmlns:a16="http://schemas.microsoft.com/office/drawing/2014/main" id="{B51BC19F-60E5-A046-8127-4FBCEAE6463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1666" y="465667"/>
          <a:ext cx="2122629" cy="2325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588645</xdr:colOff>
      <xdr:row>0</xdr:row>
      <xdr:rowOff>184785</xdr:rowOff>
    </xdr:from>
    <xdr:to>
      <xdr:col>16</xdr:col>
      <xdr:colOff>466725</xdr:colOff>
      <xdr:row>13</xdr:row>
      <xdr:rowOff>224790</xdr:rowOff>
    </xdr:to>
    <xdr:graphicFrame macro="">
      <xdr:nvGraphicFramePr>
        <xdr:cNvPr id="7" name="Chart 1">
          <a:extLst>
            <a:ext uri="{FF2B5EF4-FFF2-40B4-BE49-F238E27FC236}">
              <a16:creationId xmlns:a16="http://schemas.microsoft.com/office/drawing/2014/main" id="{35A16B6C-FB68-A156-CD5A-1AF264611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570604</xdr:colOff>
      <xdr:row>15</xdr:row>
      <xdr:rowOff>55918</xdr:rowOff>
    </xdr:from>
    <xdr:to>
      <xdr:col>16</xdr:col>
      <xdr:colOff>342004</xdr:colOff>
      <xdr:row>29</xdr:row>
      <xdr:rowOff>37988</xdr:rowOff>
    </xdr:to>
    <xdr:graphicFrame macro="">
      <xdr:nvGraphicFramePr>
        <xdr:cNvPr id="52" name="Chart 1">
          <a:extLst>
            <a:ext uri="{FF2B5EF4-FFF2-40B4-BE49-F238E27FC236}">
              <a16:creationId xmlns:a16="http://schemas.microsoft.com/office/drawing/2014/main" id="{9680147D-9E3C-380D-2292-7D71B95E4BE7}"/>
            </a:ext>
            <a:ext uri="{147F2762-F138-4A5C-976F-8EAC2B608ADB}">
              <a16:predDERef xmlns:a16="http://schemas.microsoft.com/office/drawing/2014/main" pred="{35A16B6C-FB68-A156-CD5A-1AF264611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26</xdr:row>
      <xdr:rowOff>38100</xdr:rowOff>
    </xdr:from>
    <xdr:to>
      <xdr:col>9</xdr:col>
      <xdr:colOff>47625</xdr:colOff>
      <xdr:row>40</xdr:row>
      <xdr:rowOff>114300</xdr:rowOff>
    </xdr:to>
    <xdr:graphicFrame macro="">
      <xdr:nvGraphicFramePr>
        <xdr:cNvPr id="13" name="Chart 20">
          <a:extLst>
            <a:ext uri="{FF2B5EF4-FFF2-40B4-BE49-F238E27FC236}">
              <a16:creationId xmlns:a16="http://schemas.microsoft.com/office/drawing/2014/main" id="{50E49AF8-81B3-8800-AF3A-FB78BBB78CB3}"/>
            </a:ext>
            <a:ext uri="{147F2762-F138-4A5C-976F-8EAC2B608ADB}">
              <a16:predDERef xmlns:a16="http://schemas.microsoft.com/office/drawing/2014/main" pred="{9680147D-9E3C-380D-2292-7D71B95E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504825</xdr:colOff>
      <xdr:row>1</xdr:row>
      <xdr:rowOff>76200</xdr:rowOff>
    </xdr:from>
    <xdr:to>
      <xdr:col>26</xdr:col>
      <xdr:colOff>276225</xdr:colOff>
      <xdr:row>15</xdr:row>
      <xdr:rowOff>19050</xdr:rowOff>
    </xdr:to>
    <xdr:graphicFrame macro="">
      <xdr:nvGraphicFramePr>
        <xdr:cNvPr id="51" name="Chart 23">
          <a:extLst>
            <a:ext uri="{FF2B5EF4-FFF2-40B4-BE49-F238E27FC236}">
              <a16:creationId xmlns:a16="http://schemas.microsoft.com/office/drawing/2014/main" id="{99EBBBA9-B2B1-141D-F193-EEEDED61322F}"/>
            </a:ext>
            <a:ext uri="{147F2762-F138-4A5C-976F-8EAC2B608ADB}">
              <a16:predDERef xmlns:a16="http://schemas.microsoft.com/office/drawing/2014/main" pred="{50E49AF8-81B3-8800-AF3A-FB78BBB78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506730</xdr:colOff>
      <xdr:row>17</xdr:row>
      <xdr:rowOff>3810</xdr:rowOff>
    </xdr:from>
    <xdr:to>
      <xdr:col>26</xdr:col>
      <xdr:colOff>278130</xdr:colOff>
      <xdr:row>31</xdr:row>
      <xdr:rowOff>80010</xdr:rowOff>
    </xdr:to>
    <xdr:graphicFrame macro="">
      <xdr:nvGraphicFramePr>
        <xdr:cNvPr id="49" name="Chart 24">
          <a:extLst>
            <a:ext uri="{FF2B5EF4-FFF2-40B4-BE49-F238E27FC236}">
              <a16:creationId xmlns:a16="http://schemas.microsoft.com/office/drawing/2014/main" id="{76AA72A4-D926-FC75-BC86-977138F13B48}"/>
            </a:ext>
            <a:ext uri="{147F2762-F138-4A5C-976F-8EAC2B608ADB}">
              <a16:predDERef xmlns:a16="http://schemas.microsoft.com/office/drawing/2014/main" pred="{99EBBBA9-B2B1-141D-F193-EEEDED613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514350</xdr:colOff>
      <xdr:row>1</xdr:row>
      <xdr:rowOff>66675</xdr:rowOff>
    </xdr:from>
    <xdr:to>
      <xdr:col>32</xdr:col>
      <xdr:colOff>114300</xdr:colOff>
      <xdr:row>10</xdr:row>
      <xdr:rowOff>171450</xdr:rowOff>
    </xdr:to>
    <mc:AlternateContent xmlns:mc="http://schemas.openxmlformats.org/markup-compatibility/2006">
      <mc:Choice xmlns:cx1="http://schemas.microsoft.com/office/drawing/2015/9/8/chartex" Requires="cx1">
        <xdr:graphicFrame macro="">
          <xdr:nvGraphicFramePr>
            <xdr:cNvPr id="81" name="Chart 26">
              <a:extLst>
                <a:ext uri="{FF2B5EF4-FFF2-40B4-BE49-F238E27FC236}">
                  <a16:creationId xmlns:a16="http://schemas.microsoft.com/office/drawing/2014/main" id="{2F205FEB-F232-3A80-84CF-B2BBCB7497BD}"/>
                </a:ext>
                <a:ext uri="{147F2762-F138-4A5C-976F-8EAC2B608ADB}">
                  <a16:predDERef xmlns:a16="http://schemas.microsoft.com/office/drawing/2014/main" pred="{76AA72A4-D926-FC75-BC86-977138F13B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897350" y="333375"/>
              <a:ext cx="3714750" cy="1997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Steve Luke" id="{AA09914C-555A-4F1B-96E4-725172E117AE}" userId="S::SLUKE@MITRE.ORG::260a051f-23fc-40b2-8cc8-952300628d4e"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3-11-21T22:32:30.78" personId="{AA09914C-555A-4F1B-96E4-725172E117AE}" id="{267B42CC-3D32-4591-B85C-6107C0C7758F}">
    <text>I switched from "x" to 1 to enable a sumproduct calculation.</text>
  </threadedComment>
  <threadedComment ref="F3" dT="2023-11-21T22:30:39.10" personId="{AA09914C-555A-4F1B-96E4-725172E117AE}" id="{9F99F511-5A58-455E-AE5D-33A564CD6A1B}">
    <text>I like how this helps show the difference between a "4" from one "4" vs a "4" from a "3" and a "1". It also highlights the exact gaps to fill.</text>
  </threadedComment>
  <threadedComment ref="F5" dT="2023-11-21T22:54:33.26" personId="{AA09914C-555A-4F1B-96E4-725172E117AE}" id="{629034EB-D689-490F-9D70-C1B8D39AA307}">
    <text>Could add level definitions as comments in the relevant cell so onhover would pop them up.</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mitre-engenuity.org/cybersecurity/center-for-threat-informed-defense/our-work/top-attack-techniques/" TargetMode="External"/><Relationship Id="rId2" Type="http://schemas.openxmlformats.org/officeDocument/2006/relationships/hyperlink" Target="https://mitre-engenuity.org/cybersecurity/center-for-threat-informed-defense/our-work/threat-report-attck-mapper-tram/" TargetMode="External"/><Relationship Id="rId1" Type="http://schemas.openxmlformats.org/officeDocument/2006/relationships/hyperlink" Target="https://github.com/center-for-threat-informed-defense/cti-blueprints/wiki" TargetMode="External"/><Relationship Id="rId5" Type="http://schemas.openxmlformats.org/officeDocument/2006/relationships/drawing" Target="../drawings/drawing3.xml"/><Relationship Id="rId4" Type="http://schemas.openxmlformats.org/officeDocument/2006/relationships/hyperlink" Target="https://center-for-threat-informed-defense.github.io/summiting-the-pyramid/level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ngage.mitre.org/" TargetMode="External"/><Relationship Id="rId3" Type="http://schemas.openxmlformats.org/officeDocument/2006/relationships/hyperlink" Target="https://www.first.org/epss/" TargetMode="External"/><Relationship Id="rId7" Type="http://schemas.openxmlformats.org/officeDocument/2006/relationships/hyperlink" Target="https://center-for-threat-informed-defense.github.io/summiting-the-pyramid/definitions/" TargetMode="External"/><Relationship Id="rId2" Type="http://schemas.openxmlformats.org/officeDocument/2006/relationships/hyperlink" Target="https://mitre-engenuity.org/cybersecurity/center-for-threat-informed-defense/our-work/nist-800-53-control-mappings/" TargetMode="External"/><Relationship Id="rId1" Type="http://schemas.openxmlformats.org/officeDocument/2006/relationships/hyperlink" Target="https://d3fend.mitre.org/" TargetMode="External"/><Relationship Id="rId6" Type="http://schemas.openxmlformats.org/officeDocument/2006/relationships/hyperlink" Target="https://center-for-threat-informed-defense.github.io/summiting-the-pyramid/" TargetMode="External"/><Relationship Id="rId5" Type="http://schemas.openxmlformats.org/officeDocument/2006/relationships/hyperlink" Target="https://mitre-engenuity.org/cybersecurity/center-for-threat-informed-defense/our-work/atomic-data-sources/" TargetMode="External"/><Relationship Id="rId4" Type="http://schemas.openxmlformats.org/officeDocument/2006/relationships/hyperlink" Target="https://mitre-engenuity.org/cybersecurity/center-for-threat-informed-defense/our-work/mapping-attck-to-cve-for-impact/"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s://mitre-engenuity.org/cybersecurity/center-for-threat-informed-defense/our-work/attack-flow/" TargetMode="External"/><Relationship Id="rId2" Type="http://schemas.openxmlformats.org/officeDocument/2006/relationships/hyperlink" Target="https://github.com/center-for-threat-informed-defense/adversary_emulation_library" TargetMode="External"/><Relationship Id="rId1" Type="http://schemas.openxmlformats.org/officeDocument/2006/relationships/hyperlink" Target="https://caldera.mitre.org/" TargetMode="External"/><Relationship Id="rId6" Type="http://schemas.openxmlformats.org/officeDocument/2006/relationships/drawing" Target="../drawings/drawing5.xml"/><Relationship Id="rId5" Type="http://schemas.openxmlformats.org/officeDocument/2006/relationships/hyperlink" Target="https://posts.specterops.io/reactive-progress-and-tradecraft-innovation-b616f85b6c0a" TargetMode="External"/><Relationship Id="rId4" Type="http://schemas.openxmlformats.org/officeDocument/2006/relationships/hyperlink" Target="https://mitre-engenuity.org/cybersecurity/center-for-threat-informed-defense/our-work/micro-emulation-plan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BA68B-EA56-4231-A016-8CAB28D6E543}">
  <sheetPr>
    <tabColor rgb="FF7030A0"/>
  </sheetPr>
  <dimension ref="B5:B9"/>
  <sheetViews>
    <sheetView showGridLines="0" tabSelected="1" workbookViewId="0">
      <selection activeCell="N30" sqref="N30"/>
    </sheetView>
  </sheetViews>
  <sheetFormatPr baseColWidth="10" defaultColWidth="8.83203125" defaultRowHeight="16" x14ac:dyDescent="0.2"/>
  <cols>
    <col min="13" max="13" width="15.83203125" bestFit="1" customWidth="1"/>
    <col min="14" max="14" width="19" bestFit="1" customWidth="1"/>
  </cols>
  <sheetData>
    <row r="5" spans="2:2" ht="21" x14ac:dyDescent="0.25">
      <c r="B5" s="7" t="s">
        <v>0</v>
      </c>
    </row>
    <row r="6" spans="2:2" ht="21" x14ac:dyDescent="0.25">
      <c r="B6" s="7" t="s">
        <v>1</v>
      </c>
    </row>
    <row r="9" spans="2:2" x14ac:dyDescent="0.2">
      <c r="B9" s="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30B90-658B-423A-B35F-5CC52CE5E291}">
  <sheetPr>
    <tabColor rgb="FF7030A0"/>
  </sheetPr>
  <dimension ref="B6:D9"/>
  <sheetViews>
    <sheetView showGridLines="0" workbookViewId="0">
      <selection activeCell="O21" sqref="O21"/>
    </sheetView>
  </sheetViews>
  <sheetFormatPr baseColWidth="10" defaultColWidth="8.83203125" defaultRowHeight="16" x14ac:dyDescent="0.2"/>
  <sheetData>
    <row r="6" spans="2:4" ht="21" x14ac:dyDescent="0.25">
      <c r="D6" s="7"/>
    </row>
    <row r="7" spans="2:4" ht="21" x14ac:dyDescent="0.25">
      <c r="D7" s="7" t="s">
        <v>136</v>
      </c>
    </row>
    <row r="9" spans="2:4" x14ac:dyDescent="0.2">
      <c r="B9"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C89D5-CF90-48F8-A7B4-B8F94CFC9401}">
  <sheetPr>
    <tabColor theme="7" tint="-0.499984740745262"/>
  </sheetPr>
  <dimension ref="A1:L21"/>
  <sheetViews>
    <sheetView showGridLines="0" topLeftCell="A8" zoomScale="71" zoomScaleNormal="110" workbookViewId="0">
      <selection activeCell="C20" sqref="C20:F20"/>
    </sheetView>
  </sheetViews>
  <sheetFormatPr baseColWidth="10" defaultColWidth="9" defaultRowHeight="16" x14ac:dyDescent="0.2"/>
  <cols>
    <col min="1" max="1" width="15" customWidth="1"/>
    <col min="2" max="2" width="11.83203125" customWidth="1"/>
    <col min="3" max="3" width="54.33203125" customWidth="1"/>
    <col min="4" max="4" width="12" customWidth="1"/>
    <col min="5" max="5" width="40.6640625" customWidth="1"/>
    <col min="6" max="6" width="9.6640625" customWidth="1"/>
    <col min="7" max="7" width="37.6640625" customWidth="1"/>
    <col min="8" max="8" width="10.6640625" customWidth="1"/>
    <col min="9" max="9" width="32.1640625" customWidth="1"/>
    <col min="10" max="10" width="9.6640625" customWidth="1"/>
    <col min="11" max="11" width="41.5" customWidth="1"/>
    <col min="12" max="12" width="10.33203125" customWidth="1"/>
    <col min="14" max="14" width="31.5" customWidth="1"/>
  </cols>
  <sheetData>
    <row r="1" spans="1:12" x14ac:dyDescent="0.2">
      <c r="A1" s="4"/>
    </row>
    <row r="3" spans="1:12" ht="26" x14ac:dyDescent="0.3">
      <c r="C3" s="8" t="s">
        <v>2</v>
      </c>
      <c r="D3" s="8"/>
    </row>
    <row r="4" spans="1:12" s="6" customFormat="1" ht="26" x14ac:dyDescent="0.3">
      <c r="C4" s="32" t="s">
        <v>3</v>
      </c>
    </row>
    <row r="5" spans="1:12" s="6" customFormat="1" ht="26" x14ac:dyDescent="0.3">
      <c r="C5" s="32"/>
    </row>
    <row r="6" spans="1:12" ht="20.25" customHeight="1" x14ac:dyDescent="0.25">
      <c r="A6" s="29"/>
      <c r="B6" s="42"/>
      <c r="C6" s="74" t="s">
        <v>4</v>
      </c>
      <c r="D6" s="75"/>
      <c r="E6" s="75"/>
      <c r="F6" s="75"/>
      <c r="G6" s="75"/>
      <c r="H6" s="75"/>
      <c r="I6" s="75"/>
      <c r="J6" s="75"/>
      <c r="K6" s="75"/>
      <c r="L6" s="75"/>
    </row>
    <row r="7" spans="1:12" ht="21" x14ac:dyDescent="0.25">
      <c r="A7" s="29"/>
      <c r="B7" s="38"/>
      <c r="C7" s="76" t="s">
        <v>5</v>
      </c>
      <c r="D7" s="77"/>
      <c r="E7" s="76" t="s">
        <v>6</v>
      </c>
      <c r="F7" s="77"/>
      <c r="G7" s="76" t="s">
        <v>7</v>
      </c>
      <c r="H7" s="77"/>
      <c r="I7" s="76" t="s">
        <v>8</v>
      </c>
      <c r="J7" s="77"/>
      <c r="K7" s="76" t="s">
        <v>9</v>
      </c>
      <c r="L7" s="77"/>
    </row>
    <row r="8" spans="1:12" s="37" customFormat="1" ht="88" x14ac:dyDescent="0.25">
      <c r="A8" s="36"/>
      <c r="B8" s="39" t="s">
        <v>10</v>
      </c>
      <c r="C8" s="40" t="s">
        <v>11</v>
      </c>
      <c r="D8" s="41" t="s">
        <v>12</v>
      </c>
      <c r="E8" s="40" t="s">
        <v>13</v>
      </c>
      <c r="F8" s="41" t="s">
        <v>12</v>
      </c>
      <c r="G8" s="40" t="s">
        <v>14</v>
      </c>
      <c r="H8" s="41" t="s">
        <v>12</v>
      </c>
      <c r="I8" s="40" t="s">
        <v>15</v>
      </c>
      <c r="J8" s="41" t="s">
        <v>12</v>
      </c>
      <c r="K8" s="40" t="s">
        <v>16</v>
      </c>
      <c r="L8" s="41" t="s">
        <v>12</v>
      </c>
    </row>
    <row r="9" spans="1:12" ht="41.25" customHeight="1" x14ac:dyDescent="0.25">
      <c r="A9" s="54" t="s">
        <v>17</v>
      </c>
      <c r="B9" s="55">
        <v>0</v>
      </c>
      <c r="C9" s="56" t="s">
        <v>18</v>
      </c>
      <c r="D9" s="57"/>
      <c r="E9" s="56" t="s">
        <v>18</v>
      </c>
      <c r="F9" s="57"/>
      <c r="G9" s="56" t="s">
        <v>18</v>
      </c>
      <c r="H9" s="57"/>
      <c r="I9" s="56" t="s">
        <v>18</v>
      </c>
      <c r="J9" s="57"/>
      <c r="K9" s="58" t="s">
        <v>18</v>
      </c>
      <c r="L9" s="57"/>
    </row>
    <row r="10" spans="1:12" ht="66.75" customHeight="1" x14ac:dyDescent="0.25">
      <c r="A10" s="54" t="s">
        <v>19</v>
      </c>
      <c r="B10" s="54">
        <v>1</v>
      </c>
      <c r="C10" s="59" t="s">
        <v>129</v>
      </c>
      <c r="D10" s="60"/>
      <c r="E10" s="59" t="s">
        <v>137</v>
      </c>
      <c r="F10" s="60"/>
      <c r="G10" s="59" t="s">
        <v>20</v>
      </c>
      <c r="H10" s="60"/>
      <c r="I10" s="59" t="s">
        <v>133</v>
      </c>
      <c r="J10" s="61"/>
      <c r="K10" s="62" t="s">
        <v>21</v>
      </c>
      <c r="L10" s="60"/>
    </row>
    <row r="11" spans="1:12" ht="78" customHeight="1" x14ac:dyDescent="0.25">
      <c r="A11" s="54" t="s">
        <v>22</v>
      </c>
      <c r="B11" s="54">
        <v>1</v>
      </c>
      <c r="C11" s="59" t="s">
        <v>130</v>
      </c>
      <c r="D11" s="60"/>
      <c r="E11" s="59" t="s">
        <v>138</v>
      </c>
      <c r="F11" s="60"/>
      <c r="G11" s="63" t="s">
        <v>140</v>
      </c>
      <c r="H11" s="61"/>
      <c r="I11" s="59" t="s">
        <v>23</v>
      </c>
      <c r="J11" s="61"/>
      <c r="K11" s="62" t="s">
        <v>24</v>
      </c>
      <c r="L11" s="60"/>
    </row>
    <row r="12" spans="1:12" ht="84.75" customHeight="1" x14ac:dyDescent="0.25">
      <c r="A12" s="54" t="s">
        <v>25</v>
      </c>
      <c r="B12" s="54">
        <v>2</v>
      </c>
      <c r="C12" s="59" t="s">
        <v>131</v>
      </c>
      <c r="D12" s="60"/>
      <c r="E12" s="59" t="s">
        <v>145</v>
      </c>
      <c r="F12" s="60"/>
      <c r="G12" s="71" t="s">
        <v>141</v>
      </c>
      <c r="H12" s="61"/>
      <c r="I12" s="59" t="s">
        <v>134</v>
      </c>
      <c r="J12" s="61"/>
      <c r="K12" s="62" t="s">
        <v>143</v>
      </c>
      <c r="L12" s="60"/>
    </row>
    <row r="13" spans="1:12" ht="117.75" customHeight="1" x14ac:dyDescent="0.25">
      <c r="A13" s="64" t="s">
        <v>26</v>
      </c>
      <c r="B13" s="64">
        <v>2</v>
      </c>
      <c r="C13" s="65" t="s">
        <v>132</v>
      </c>
      <c r="D13" s="66"/>
      <c r="E13" s="59" t="s">
        <v>139</v>
      </c>
      <c r="F13" s="66"/>
      <c r="G13" s="65" t="s">
        <v>27</v>
      </c>
      <c r="H13" s="61"/>
      <c r="I13" s="65" t="s">
        <v>142</v>
      </c>
      <c r="J13" s="61"/>
      <c r="K13" s="67" t="s">
        <v>144</v>
      </c>
      <c r="L13" s="60"/>
    </row>
    <row r="14" spans="1:12" ht="69" customHeight="1" x14ac:dyDescent="0.25">
      <c r="A14" s="68" t="s">
        <v>28</v>
      </c>
      <c r="B14" s="69">
        <f>AVERAGE(D14,F14,H14,J14,L14)</f>
        <v>0</v>
      </c>
      <c r="C14" s="70" t="s">
        <v>29</v>
      </c>
      <c r="D14" s="70">
        <f>SUMIF(D9:D13,"yes",$B$9:$B$13)</f>
        <v>0</v>
      </c>
      <c r="E14" s="59" t="s">
        <v>30</v>
      </c>
      <c r="F14" s="59">
        <f>SUMIF(F9:F13,"yes",$B$9:$B$13)</f>
        <v>0</v>
      </c>
      <c r="G14" s="59" t="s">
        <v>31</v>
      </c>
      <c r="H14" s="59">
        <f>SUMIF(H9:H13,"yes",$B$9:$B$13)</f>
        <v>0</v>
      </c>
      <c r="I14" s="59" t="s">
        <v>32</v>
      </c>
      <c r="J14" s="59">
        <f>SUMIF(J9:J13,"yes",$B$9:$B$13)</f>
        <v>0</v>
      </c>
      <c r="K14" s="62" t="s">
        <v>33</v>
      </c>
      <c r="L14" s="59">
        <f>SUMIF(L9:L13,"yes",$B$9:$B$13)</f>
        <v>0</v>
      </c>
    </row>
    <row r="15" spans="1:12" ht="26" x14ac:dyDescent="0.3">
      <c r="A15" s="31"/>
      <c r="B15" s="31"/>
      <c r="C15" s="5"/>
      <c r="D15" s="5"/>
      <c r="E15" s="5"/>
      <c r="F15" s="5"/>
      <c r="G15" s="5"/>
      <c r="H15" s="5"/>
      <c r="I15" s="5"/>
      <c r="J15" s="5"/>
      <c r="K15" s="5"/>
      <c r="L15" s="5"/>
    </row>
    <row r="17" spans="3:6" ht="19" customHeight="1" x14ac:dyDescent="0.25">
      <c r="C17" s="72" t="s">
        <v>34</v>
      </c>
      <c r="D17" s="72"/>
      <c r="E17" s="72"/>
      <c r="F17" s="72"/>
    </row>
    <row r="18" spans="3:6" x14ac:dyDescent="0.2">
      <c r="C18" s="73" t="s">
        <v>35</v>
      </c>
      <c r="D18" s="73"/>
      <c r="E18" s="73"/>
      <c r="F18" s="73"/>
    </row>
    <row r="19" spans="3:6" x14ac:dyDescent="0.2">
      <c r="C19" s="73" t="s">
        <v>176</v>
      </c>
      <c r="D19" s="73"/>
      <c r="E19" s="73"/>
      <c r="F19" s="73"/>
    </row>
    <row r="20" spans="3:6" x14ac:dyDescent="0.2">
      <c r="C20" s="73" t="s">
        <v>177</v>
      </c>
      <c r="D20" s="73"/>
      <c r="E20" s="73"/>
      <c r="F20" s="73"/>
    </row>
    <row r="21" spans="3:6" x14ac:dyDescent="0.2">
      <c r="C21" s="73" t="s">
        <v>36</v>
      </c>
      <c r="D21" s="73"/>
      <c r="E21" s="73"/>
      <c r="F21" s="73"/>
    </row>
  </sheetData>
  <protectedRanges>
    <protectedRange sqref="D9:D13" name="Depth Input"/>
    <protectedRange sqref="F9:F13" name="Breadth Input"/>
    <protectedRange sqref="H9:H13" name="Source Input"/>
    <protectedRange sqref="J9:J13" name="Utilization Input"/>
    <protectedRange sqref="L9:L13" name="Dissemination Input"/>
  </protectedRanges>
  <mergeCells count="11">
    <mergeCell ref="C6:L6"/>
    <mergeCell ref="C7:D7"/>
    <mergeCell ref="E7:F7"/>
    <mergeCell ref="G7:H7"/>
    <mergeCell ref="I7:J7"/>
    <mergeCell ref="K7:L7"/>
    <mergeCell ref="C17:F17"/>
    <mergeCell ref="C18:F18"/>
    <mergeCell ref="C19:F19"/>
    <mergeCell ref="C20:F20"/>
    <mergeCell ref="C21:F21"/>
  </mergeCells>
  <dataValidations count="1">
    <dataValidation type="list" allowBlank="1" showInputMessage="1" showErrorMessage="1" sqref="D9:D13 F9:F13 H9:H13 J9:J13 L9:L13" xr:uid="{3CD70138-F1AC-428B-A8FC-FB021C4E8F76}">
      <formula1>"yes,no"</formula1>
    </dataValidation>
  </dataValidations>
  <hyperlinks>
    <hyperlink ref="C21" r:id="rId1" xr:uid="{3D69BB28-107D-4325-9460-77D240B55F11}"/>
    <hyperlink ref="C20" r:id="rId2" display="[3] https://mitre-engenuity.org/cybersecurity/center-for-threat-informed-defense/our-work/threat-report-attck-mapper-tram/" xr:uid="{2E192557-D1CC-4D93-A5DC-FF959F5553A1}"/>
    <hyperlink ref="C19" r:id="rId3" display="[2] https://mitre-engenuity.org/cybersecurity/center-for-threat-informed-defense/our-work/top-attack-techniques/" xr:uid="{A4EAF72E-A70C-41D6-B7EF-8D9CB9B65D38}"/>
    <hyperlink ref="C18" r:id="rId4" xr:uid="{E3EA1249-47A4-490F-BF52-4B17536085F8}"/>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21F1E-06BD-404F-9291-BC41919D14D7}">
  <sheetPr>
    <tabColor rgb="FF0070C0"/>
  </sheetPr>
  <dimension ref="A2:L25"/>
  <sheetViews>
    <sheetView showGridLines="0" topLeftCell="A3" zoomScale="70" zoomScaleNormal="70" workbookViewId="0">
      <selection activeCell="C23" sqref="C23:F23"/>
    </sheetView>
  </sheetViews>
  <sheetFormatPr baseColWidth="10" defaultColWidth="8.83203125" defaultRowHeight="16" x14ac:dyDescent="0.2"/>
  <cols>
    <col min="1" max="1" width="16" bestFit="1" customWidth="1"/>
    <col min="2" max="2" width="11.5" customWidth="1"/>
    <col min="3" max="3" width="41.6640625" customWidth="1"/>
    <col min="4" max="4" width="9.83203125" customWidth="1"/>
    <col min="5" max="5" width="47.6640625" customWidth="1"/>
    <col min="6" max="6" width="12" customWidth="1"/>
    <col min="7" max="7" width="39.1640625" customWidth="1"/>
    <col min="8" max="8" width="10.6640625" customWidth="1"/>
    <col min="9" max="9" width="42.33203125" customWidth="1"/>
    <col min="10" max="10" width="8.33203125" customWidth="1"/>
    <col min="11" max="11" width="44.6640625" customWidth="1"/>
    <col min="12" max="12" width="9.6640625" customWidth="1"/>
    <col min="14" max="14" width="25.6640625" customWidth="1"/>
  </cols>
  <sheetData>
    <row r="2" spans="1:12" x14ac:dyDescent="0.2">
      <c r="C2" s="4"/>
      <c r="D2" s="4"/>
    </row>
    <row r="3" spans="1:12" ht="26" x14ac:dyDescent="0.3">
      <c r="C3" s="8" t="s">
        <v>37</v>
      </c>
      <c r="D3" s="8"/>
    </row>
    <row r="4" spans="1:12" s="6" customFormat="1" ht="26" x14ac:dyDescent="0.3">
      <c r="C4" s="32" t="s">
        <v>38</v>
      </c>
    </row>
    <row r="6" spans="1:12" ht="21" x14ac:dyDescent="0.25">
      <c r="A6" s="29"/>
      <c r="B6" s="29"/>
      <c r="C6" s="78" t="s">
        <v>4</v>
      </c>
      <c r="D6" s="78"/>
      <c r="E6" s="78"/>
      <c r="F6" s="78"/>
      <c r="G6" s="78"/>
      <c r="H6" s="78"/>
      <c r="I6" s="78"/>
      <c r="J6" s="78"/>
      <c r="K6" s="78"/>
      <c r="L6" s="78"/>
    </row>
    <row r="7" spans="1:12" ht="21" x14ac:dyDescent="0.25">
      <c r="A7" s="29"/>
      <c r="B7" s="29"/>
      <c r="C7" s="79" t="s">
        <v>39</v>
      </c>
      <c r="D7" s="80"/>
      <c r="E7" s="79" t="s">
        <v>40</v>
      </c>
      <c r="F7" s="80"/>
      <c r="G7" s="79" t="s">
        <v>41</v>
      </c>
      <c r="H7" s="80"/>
      <c r="I7" s="79" t="s">
        <v>42</v>
      </c>
      <c r="J7" s="80"/>
      <c r="K7" s="79" t="s">
        <v>43</v>
      </c>
      <c r="L7" s="80"/>
    </row>
    <row r="8" spans="1:12" ht="110" x14ac:dyDescent="0.25">
      <c r="A8" s="29"/>
      <c r="B8" s="29" t="s">
        <v>44</v>
      </c>
      <c r="C8" s="47" t="s">
        <v>45</v>
      </c>
      <c r="D8" s="46" t="s">
        <v>12</v>
      </c>
      <c r="E8" s="47" t="s">
        <v>46</v>
      </c>
      <c r="F8" s="46" t="s">
        <v>12</v>
      </c>
      <c r="G8" s="47" t="s">
        <v>47</v>
      </c>
      <c r="H8" s="46" t="s">
        <v>12</v>
      </c>
      <c r="I8" s="47" t="s">
        <v>48</v>
      </c>
      <c r="J8" s="46" t="s">
        <v>12</v>
      </c>
      <c r="K8" s="47" t="s">
        <v>49</v>
      </c>
      <c r="L8" s="46" t="s">
        <v>12</v>
      </c>
    </row>
    <row r="9" spans="1:12" ht="36" customHeight="1" x14ac:dyDescent="0.25">
      <c r="A9" s="27" t="s">
        <v>17</v>
      </c>
      <c r="B9" s="27">
        <v>0</v>
      </c>
      <c r="C9" s="44" t="s">
        <v>18</v>
      </c>
      <c r="D9" s="48"/>
      <c r="E9" s="44" t="s">
        <v>18</v>
      </c>
      <c r="F9" s="48"/>
      <c r="G9" s="44" t="s">
        <v>18</v>
      </c>
      <c r="H9" s="48"/>
      <c r="I9" s="44" t="s">
        <v>18</v>
      </c>
      <c r="J9" s="48"/>
      <c r="K9" s="45" t="s">
        <v>18</v>
      </c>
      <c r="L9" s="48"/>
    </row>
    <row r="10" spans="1:12" ht="69" customHeight="1" x14ac:dyDescent="0.25">
      <c r="A10" s="27" t="s">
        <v>19</v>
      </c>
      <c r="B10" s="27">
        <v>1</v>
      </c>
      <c r="C10" s="18" t="s">
        <v>147</v>
      </c>
      <c r="D10" s="26"/>
      <c r="E10" s="18" t="s">
        <v>150</v>
      </c>
      <c r="F10" s="26"/>
      <c r="G10" s="18" t="s">
        <v>173</v>
      </c>
      <c r="H10" s="26"/>
      <c r="I10" s="18" t="s">
        <v>155</v>
      </c>
      <c r="J10" s="26"/>
      <c r="K10" s="19" t="s">
        <v>162</v>
      </c>
      <c r="L10" s="26"/>
    </row>
    <row r="11" spans="1:12" ht="90" customHeight="1" x14ac:dyDescent="0.25">
      <c r="A11" s="27" t="s">
        <v>22</v>
      </c>
      <c r="B11" s="27">
        <v>1</v>
      </c>
      <c r="C11" s="18" t="s">
        <v>148</v>
      </c>
      <c r="D11" s="26"/>
      <c r="E11" s="18" t="s">
        <v>151</v>
      </c>
      <c r="F11" s="26"/>
      <c r="G11" s="18" t="s">
        <v>174</v>
      </c>
      <c r="H11" s="26"/>
      <c r="I11" s="18" t="s">
        <v>156</v>
      </c>
      <c r="J11" s="26"/>
      <c r="K11" s="19" t="s">
        <v>161</v>
      </c>
      <c r="L11" s="26"/>
    </row>
    <row r="12" spans="1:12" ht="88" x14ac:dyDescent="0.25">
      <c r="A12" s="27" t="s">
        <v>25</v>
      </c>
      <c r="B12" s="27">
        <v>2</v>
      </c>
      <c r="C12" s="18" t="s">
        <v>149</v>
      </c>
      <c r="D12" s="26"/>
      <c r="E12" s="18" t="s">
        <v>152</v>
      </c>
      <c r="F12" s="26"/>
      <c r="G12" s="18" t="s">
        <v>175</v>
      </c>
      <c r="H12" s="26"/>
      <c r="I12" s="18" t="s">
        <v>157</v>
      </c>
      <c r="J12" s="26"/>
      <c r="K12" s="19" t="s">
        <v>160</v>
      </c>
      <c r="L12" s="26"/>
    </row>
    <row r="13" spans="1:12" ht="189" customHeight="1" x14ac:dyDescent="0.25">
      <c r="A13" s="28" t="s">
        <v>26</v>
      </c>
      <c r="B13" s="28">
        <v>2</v>
      </c>
      <c r="C13" s="18" t="s">
        <v>146</v>
      </c>
      <c r="D13" s="26"/>
      <c r="E13" s="18" t="s">
        <v>153</v>
      </c>
      <c r="F13" s="26"/>
      <c r="G13" s="18" t="s">
        <v>154</v>
      </c>
      <c r="H13" s="26"/>
      <c r="I13" s="18" t="s">
        <v>158</v>
      </c>
      <c r="J13" s="26"/>
      <c r="K13" s="19" t="s">
        <v>159</v>
      </c>
      <c r="L13" s="26"/>
    </row>
    <row r="14" spans="1:12" ht="69" customHeight="1" x14ac:dyDescent="0.25">
      <c r="A14" s="22" t="s">
        <v>50</v>
      </c>
      <c r="B14" s="24">
        <f>AVERAGE(D14,F14,H14,J14,L14)</f>
        <v>0</v>
      </c>
      <c r="C14" s="20" t="s">
        <v>51</v>
      </c>
      <c r="D14" s="18">
        <f>SUMIF(D9:D13,"yes",$B$9:$B$13)</f>
        <v>0</v>
      </c>
      <c r="E14" s="18" t="s">
        <v>52</v>
      </c>
      <c r="F14" s="18">
        <f>SUMIF(F9:F13,"yes",$B$9:$B$13)</f>
        <v>0</v>
      </c>
      <c r="G14" s="18" t="s">
        <v>53</v>
      </c>
      <c r="H14" s="18">
        <f>SUMIF(H9:H13,"yes",$B$9:$B$13)</f>
        <v>0</v>
      </c>
      <c r="I14" s="18" t="s">
        <v>54</v>
      </c>
      <c r="J14" s="18">
        <f>SUMIF(J9:J13,"yes",$B$9:$B$13)</f>
        <v>0</v>
      </c>
      <c r="K14" s="19" t="s">
        <v>55</v>
      </c>
      <c r="L14" s="18">
        <f>SUMIF(L9:L13,"yes",$B$9:$B$13)</f>
        <v>0</v>
      </c>
    </row>
    <row r="17" spans="3:6" ht="19" x14ac:dyDescent="0.25">
      <c r="C17" s="72" t="s">
        <v>34</v>
      </c>
      <c r="D17" s="72"/>
      <c r="E17" s="72"/>
      <c r="F17" s="72"/>
    </row>
    <row r="18" spans="3:6" ht="16" customHeight="1" x14ac:dyDescent="0.2">
      <c r="C18" s="73" t="s">
        <v>56</v>
      </c>
      <c r="D18" s="73"/>
      <c r="E18" s="73"/>
      <c r="F18" s="73"/>
    </row>
    <row r="19" spans="3:6" x14ac:dyDescent="0.2">
      <c r="C19" s="73" t="s">
        <v>135</v>
      </c>
      <c r="D19" s="73"/>
      <c r="E19" s="73"/>
      <c r="F19" s="73"/>
    </row>
    <row r="20" spans="3:6" x14ac:dyDescent="0.2">
      <c r="C20" s="73" t="s">
        <v>57</v>
      </c>
      <c r="D20" s="73"/>
      <c r="E20" s="73"/>
      <c r="F20" s="73"/>
    </row>
    <row r="21" spans="3:6" x14ac:dyDescent="0.2">
      <c r="C21" s="73" t="s">
        <v>178</v>
      </c>
      <c r="D21" s="73"/>
      <c r="E21" s="73"/>
      <c r="F21" s="73"/>
    </row>
    <row r="22" spans="3:6" x14ac:dyDescent="0.2">
      <c r="C22" s="73" t="s">
        <v>179</v>
      </c>
      <c r="D22" s="73"/>
      <c r="E22" s="73"/>
      <c r="F22" s="73"/>
    </row>
    <row r="23" spans="3:6" x14ac:dyDescent="0.2">
      <c r="C23" s="73" t="s">
        <v>58</v>
      </c>
      <c r="D23" s="73"/>
      <c r="E23" s="73"/>
      <c r="F23" s="73"/>
    </row>
    <row r="24" spans="3:6" x14ac:dyDescent="0.2">
      <c r="C24" s="73" t="s">
        <v>59</v>
      </c>
      <c r="D24" s="73"/>
      <c r="E24" s="73"/>
      <c r="F24" s="73"/>
    </row>
    <row r="25" spans="3:6" x14ac:dyDescent="0.2">
      <c r="C25" s="73" t="s">
        <v>60</v>
      </c>
      <c r="D25" s="73"/>
      <c r="E25" s="73"/>
      <c r="F25" s="73"/>
    </row>
  </sheetData>
  <protectedRanges>
    <protectedRange sqref="D9:D13 F9:F13 H9:H13 J9:J13 L9:L13" name="DM Input"/>
  </protectedRanges>
  <mergeCells count="15">
    <mergeCell ref="C6:L6"/>
    <mergeCell ref="C7:D7"/>
    <mergeCell ref="E7:F7"/>
    <mergeCell ref="G7:H7"/>
    <mergeCell ref="I7:J7"/>
    <mergeCell ref="K7:L7"/>
    <mergeCell ref="C23:F23"/>
    <mergeCell ref="C24:F24"/>
    <mergeCell ref="C25:F25"/>
    <mergeCell ref="C17:F17"/>
    <mergeCell ref="C18:F18"/>
    <mergeCell ref="C19:F19"/>
    <mergeCell ref="C20:F20"/>
    <mergeCell ref="C21:F21"/>
    <mergeCell ref="C22:F22"/>
  </mergeCells>
  <dataValidations count="1">
    <dataValidation type="list" allowBlank="1" showInputMessage="1" showErrorMessage="1" sqref="D9:D13 H9:H13 F9:F13 J9:J13 L9:L13" xr:uid="{C6279A5D-D924-445C-9B43-75781785D130}">
      <formula1>"yes,no"</formula1>
    </dataValidation>
  </dataValidations>
  <hyperlinks>
    <hyperlink ref="C18" r:id="rId1" xr:uid="{9A9EBAF9-4CF8-48F1-9897-FF88B620BCC9}"/>
    <hyperlink ref="C19" r:id="rId2" display="[2] https://mitre-engenuity.org/cybersecurity/center-for-threat-informed-defense/our-work/nist-800-53-control-mappings/" xr:uid="{BC02007E-E9E5-4589-BE76-4AAA80D987A9}"/>
    <hyperlink ref="C20" r:id="rId3" xr:uid="{FA3D2F92-F664-4613-81DD-729CFE590BCA}"/>
    <hyperlink ref="C21" r:id="rId4" display="[4] https://mitre-engenuity.org/cybersecurity/center-for-threat-informed-defense/our-work/mapping-attck-to-cve-for-impact/" xr:uid="{71A85C83-08E6-4851-8750-329D38D29058}"/>
    <hyperlink ref="C22" r:id="rId5" display="[5] https://mitre-engenuity.org/cybersecurity/center-for-threat-informed-defense/our-work/atomic-data-sources/" xr:uid="{CF818E72-59E9-4E8C-98A4-979902DAAB69}"/>
    <hyperlink ref="C23" r:id="rId6" xr:uid="{357017CF-5A9D-4D91-A993-C72C85980C74}"/>
    <hyperlink ref="C24" r:id="rId7" xr:uid="{95B96929-4FD6-4EE0-9CE1-FC332B439501}"/>
    <hyperlink ref="C25" r:id="rId8" xr:uid="{132BF764-517B-4307-9F09-B332EA9B4E26}"/>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D4B9-D798-482F-96E1-925BBFE72B2A}">
  <sheetPr>
    <tabColor rgb="FFC00000"/>
  </sheetPr>
  <dimension ref="A3:L22"/>
  <sheetViews>
    <sheetView showGridLines="0" topLeftCell="C1" zoomScale="90" zoomScaleNormal="90" workbookViewId="0">
      <selection activeCell="F2" sqref="F2"/>
    </sheetView>
  </sheetViews>
  <sheetFormatPr baseColWidth="10" defaultColWidth="8.83203125" defaultRowHeight="16" x14ac:dyDescent="0.2"/>
  <cols>
    <col min="1" max="1" width="16" bestFit="1" customWidth="1"/>
    <col min="2" max="2" width="10.83203125" customWidth="1"/>
    <col min="3" max="3" width="45.6640625" customWidth="1"/>
    <col min="4" max="4" width="7.6640625" customWidth="1"/>
    <col min="5" max="5" width="37.6640625" customWidth="1"/>
    <col min="6" max="6" width="9.1640625" customWidth="1"/>
    <col min="7" max="7" width="37.83203125" customWidth="1"/>
    <col min="8" max="8" width="9.1640625" customWidth="1"/>
    <col min="9" max="9" width="40.33203125" customWidth="1"/>
    <col min="10" max="10" width="9.83203125" customWidth="1"/>
    <col min="11" max="11" width="41.6640625" customWidth="1"/>
    <col min="12" max="12" width="10.6640625" customWidth="1"/>
  </cols>
  <sheetData>
    <row r="3" spans="1:12" ht="26" x14ac:dyDescent="0.3">
      <c r="C3" s="8" t="s">
        <v>61</v>
      </c>
      <c r="D3" s="8"/>
    </row>
    <row r="4" spans="1:12" s="6" customFormat="1" ht="26" x14ac:dyDescent="0.3">
      <c r="C4" s="32" t="s">
        <v>62</v>
      </c>
    </row>
    <row r="6" spans="1:12" ht="21" x14ac:dyDescent="0.25">
      <c r="A6" s="38"/>
      <c r="B6" s="51"/>
      <c r="C6" s="81" t="s">
        <v>4</v>
      </c>
      <c r="D6" s="82"/>
      <c r="E6" s="82"/>
      <c r="F6" s="82"/>
      <c r="G6" s="82"/>
      <c r="H6" s="82"/>
      <c r="I6" s="82"/>
      <c r="J6" s="82"/>
      <c r="K6" s="82"/>
      <c r="L6" s="83"/>
    </row>
    <row r="7" spans="1:12" ht="21" x14ac:dyDescent="0.25">
      <c r="A7" s="38"/>
      <c r="B7" s="51"/>
      <c r="C7" s="84" t="s">
        <v>63</v>
      </c>
      <c r="D7" s="85"/>
      <c r="E7" s="86" t="s">
        <v>64</v>
      </c>
      <c r="F7" s="85"/>
      <c r="G7" s="86" t="s">
        <v>65</v>
      </c>
      <c r="H7" s="85"/>
      <c r="I7" s="86" t="s">
        <v>66</v>
      </c>
      <c r="J7" s="85"/>
      <c r="K7" s="86" t="s">
        <v>67</v>
      </c>
      <c r="L7" s="87"/>
    </row>
    <row r="8" spans="1:12" ht="66" x14ac:dyDescent="0.25">
      <c r="A8" s="38"/>
      <c r="B8" s="38" t="s">
        <v>44</v>
      </c>
      <c r="C8" s="52" t="s">
        <v>68</v>
      </c>
      <c r="D8" s="53" t="s">
        <v>12</v>
      </c>
      <c r="E8" s="52" t="s">
        <v>69</v>
      </c>
      <c r="F8" s="53" t="s">
        <v>12</v>
      </c>
      <c r="G8" s="52" t="s">
        <v>70</v>
      </c>
      <c r="H8" s="53" t="s">
        <v>12</v>
      </c>
      <c r="I8" s="52" t="s">
        <v>71</v>
      </c>
      <c r="J8" s="53" t="s">
        <v>12</v>
      </c>
      <c r="K8" s="52" t="s">
        <v>72</v>
      </c>
      <c r="L8" s="53" t="s">
        <v>12</v>
      </c>
    </row>
    <row r="9" spans="1:12" ht="22" x14ac:dyDescent="0.25">
      <c r="A9" s="43" t="s">
        <v>17</v>
      </c>
      <c r="B9" s="43">
        <v>0</v>
      </c>
      <c r="C9" s="44" t="s">
        <v>18</v>
      </c>
      <c r="D9" s="48"/>
      <c r="E9" s="44" t="s">
        <v>18</v>
      </c>
      <c r="F9" s="48"/>
      <c r="G9" s="44" t="s">
        <v>18</v>
      </c>
      <c r="H9" s="48"/>
      <c r="I9" s="44" t="s">
        <v>18</v>
      </c>
      <c r="J9" s="48"/>
      <c r="K9" s="45" t="s">
        <v>18</v>
      </c>
      <c r="L9" s="48"/>
    </row>
    <row r="10" spans="1:12" ht="57" customHeight="1" x14ac:dyDescent="0.25">
      <c r="A10" s="27" t="s">
        <v>19</v>
      </c>
      <c r="B10" s="27">
        <v>1</v>
      </c>
      <c r="C10" s="18" t="s">
        <v>169</v>
      </c>
      <c r="D10" s="26"/>
      <c r="E10" s="18" t="s">
        <v>73</v>
      </c>
      <c r="F10" s="26"/>
      <c r="G10" s="18" t="s">
        <v>74</v>
      </c>
      <c r="H10" s="26"/>
      <c r="I10" s="18" t="s">
        <v>164</v>
      </c>
      <c r="J10" s="26"/>
      <c r="K10" s="19" t="s">
        <v>75</v>
      </c>
      <c r="L10" s="26"/>
    </row>
    <row r="11" spans="1:12" ht="75" customHeight="1" x14ac:dyDescent="0.25">
      <c r="A11" s="27" t="s">
        <v>22</v>
      </c>
      <c r="B11" s="27">
        <v>1</v>
      </c>
      <c r="C11" s="18" t="s">
        <v>170</v>
      </c>
      <c r="D11" s="26"/>
      <c r="E11" s="18" t="s">
        <v>76</v>
      </c>
      <c r="F11" s="26"/>
      <c r="G11" s="18" t="s">
        <v>168</v>
      </c>
      <c r="H11" s="26"/>
      <c r="I11" s="18" t="s">
        <v>165</v>
      </c>
      <c r="J11" s="26"/>
      <c r="K11" s="19" t="s">
        <v>163</v>
      </c>
      <c r="L11" s="26"/>
    </row>
    <row r="12" spans="1:12" ht="78.75" customHeight="1" x14ac:dyDescent="0.25">
      <c r="A12" s="27" t="s">
        <v>25</v>
      </c>
      <c r="B12" s="27">
        <v>2</v>
      </c>
      <c r="C12" s="18" t="s">
        <v>171</v>
      </c>
      <c r="D12" s="26"/>
      <c r="E12" s="18" t="s">
        <v>77</v>
      </c>
      <c r="F12" s="26"/>
      <c r="G12" s="18" t="s">
        <v>78</v>
      </c>
      <c r="H12" s="26"/>
      <c r="I12" s="18" t="s">
        <v>167</v>
      </c>
      <c r="J12" s="26"/>
      <c r="K12" s="19" t="s">
        <v>79</v>
      </c>
      <c r="L12" s="26"/>
    </row>
    <row r="13" spans="1:12" ht="88.5" customHeight="1" x14ac:dyDescent="0.25">
      <c r="A13" s="28" t="s">
        <v>26</v>
      </c>
      <c r="B13" s="28">
        <v>2</v>
      </c>
      <c r="C13" s="18" t="s">
        <v>172</v>
      </c>
      <c r="D13" s="26"/>
      <c r="E13" s="18" t="s">
        <v>80</v>
      </c>
      <c r="F13" s="26"/>
      <c r="G13" s="18" t="s">
        <v>81</v>
      </c>
      <c r="H13" s="26"/>
      <c r="I13" s="18" t="s">
        <v>166</v>
      </c>
      <c r="J13" s="26"/>
      <c r="K13" s="19" t="s">
        <v>82</v>
      </c>
      <c r="L13" s="26"/>
    </row>
    <row r="14" spans="1:12" ht="51.75" customHeight="1" x14ac:dyDescent="0.25">
      <c r="A14" s="21" t="s">
        <v>83</v>
      </c>
      <c r="B14" s="23">
        <f>AVERAGE(D14,F14,H14,J14,L14)</f>
        <v>0</v>
      </c>
      <c r="C14" s="20" t="s">
        <v>84</v>
      </c>
      <c r="D14" s="18">
        <f>SUMIF(D9:D13,"yes",$B$9:$B$13)</f>
        <v>0</v>
      </c>
      <c r="E14" s="18" t="s">
        <v>85</v>
      </c>
      <c r="F14" s="18">
        <f>SUMIF(F9:F13,"yes",$B$9:$B$13)</f>
        <v>0</v>
      </c>
      <c r="G14" s="18" t="s">
        <v>86</v>
      </c>
      <c r="H14" s="18">
        <f>SUMIF(H9:H13,"yes",$B$9:$B$13)</f>
        <v>0</v>
      </c>
      <c r="I14" s="18" t="s">
        <v>87</v>
      </c>
      <c r="J14" s="18">
        <f>SUMIF(J9:J13,"yes",$B$9:$B$13)</f>
        <v>0</v>
      </c>
      <c r="K14" s="19" t="s">
        <v>88</v>
      </c>
      <c r="L14" s="18">
        <f>SUMIF(L9:L13,"yes",$B$9:$B$13)</f>
        <v>0</v>
      </c>
    </row>
    <row r="17" spans="3:6" ht="19" x14ac:dyDescent="0.25">
      <c r="C17" s="72" t="s">
        <v>34</v>
      </c>
      <c r="D17" s="72"/>
      <c r="E17" s="72"/>
      <c r="F17" s="72"/>
    </row>
    <row r="18" spans="3:6" ht="16" customHeight="1" x14ac:dyDescent="0.2">
      <c r="C18" s="73" t="s">
        <v>89</v>
      </c>
      <c r="D18" s="73"/>
      <c r="E18" s="73"/>
      <c r="F18" s="73"/>
    </row>
    <row r="19" spans="3:6" x14ac:dyDescent="0.2">
      <c r="C19" s="88" t="s">
        <v>90</v>
      </c>
      <c r="D19" s="88"/>
      <c r="E19" s="88"/>
      <c r="F19" s="88"/>
    </row>
    <row r="20" spans="3:6" x14ac:dyDescent="0.2">
      <c r="C20" s="73" t="s">
        <v>180</v>
      </c>
      <c r="D20" s="73"/>
      <c r="E20" s="73"/>
      <c r="F20" s="73"/>
    </row>
    <row r="21" spans="3:6" x14ac:dyDescent="0.2">
      <c r="C21" s="73" t="s">
        <v>181</v>
      </c>
      <c r="D21" s="73"/>
      <c r="E21" s="73"/>
      <c r="F21" s="73"/>
    </row>
    <row r="22" spans="3:6" x14ac:dyDescent="0.2">
      <c r="C22" s="73" t="s">
        <v>91</v>
      </c>
      <c r="D22" s="73"/>
      <c r="E22" s="73"/>
      <c r="F22" s="73"/>
    </row>
  </sheetData>
  <protectedRanges>
    <protectedRange sqref="D9:D13 F9:F13 H9:H13 J9:J13 L9:L13" name="TE Input"/>
  </protectedRanges>
  <mergeCells count="12">
    <mergeCell ref="C22:F22"/>
    <mergeCell ref="C6:L6"/>
    <mergeCell ref="C7:D7"/>
    <mergeCell ref="E7:F7"/>
    <mergeCell ref="G7:H7"/>
    <mergeCell ref="I7:J7"/>
    <mergeCell ref="K7:L7"/>
    <mergeCell ref="C17:F17"/>
    <mergeCell ref="C18:F18"/>
    <mergeCell ref="C19:F19"/>
    <mergeCell ref="C20:F20"/>
    <mergeCell ref="C21:F21"/>
  </mergeCells>
  <dataValidations count="1">
    <dataValidation type="list" allowBlank="1" showInputMessage="1" showErrorMessage="1" sqref="D9:D13 F9:F13 H9:H13 L9:L13 J9:J13" xr:uid="{1AAA1699-EA7E-467C-B70E-4DF1B75BAEF1}">
      <formula1>"yes,no"</formula1>
    </dataValidation>
  </dataValidations>
  <hyperlinks>
    <hyperlink ref="C18" r:id="rId1" xr:uid="{D61793AA-EA6D-4627-A061-5E21BD0605D9}"/>
    <hyperlink ref="C19" r:id="rId2" xr:uid="{169E7A20-0090-4D6C-BF7A-02EC33F5D95C}"/>
    <hyperlink ref="C20" r:id="rId3" display="[3] https://mitre-engenuity.org/cybersecurity/center-for-threat-informed-defense/our-work/attack-flow/" xr:uid="{7F25465C-B2F1-4F54-AEEB-8F8307A1E761}"/>
    <hyperlink ref="C21" r:id="rId4" display="[4] https://mitre-engenuity.org/cybersecurity/center-for-threat-informed-defense/our-work/micro-emulation-plans/" xr:uid="{61A7C054-16FA-43FF-9709-3415A6CB7EF4}"/>
    <hyperlink ref="C22" r:id="rId5" xr:uid="{B3D42F13-E969-48CE-A25E-03744EDAC918}"/>
  </hyperlink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556C2-D792-40B3-A9A2-3800B74AE325}">
  <sheetPr>
    <tabColor rgb="FFA06FA6"/>
  </sheetPr>
  <dimension ref="B1:K59"/>
  <sheetViews>
    <sheetView showGridLines="0" zoomScale="120" zoomScaleNormal="120" workbookViewId="0">
      <selection activeCell="B8" sqref="B8"/>
    </sheetView>
  </sheetViews>
  <sheetFormatPr baseColWidth="10" defaultColWidth="11" defaultRowHeight="15.75" customHeight="1" x14ac:dyDescent="0.2"/>
  <cols>
    <col min="2" max="2" width="36" customWidth="1"/>
    <col min="3" max="3" width="2.33203125" customWidth="1"/>
    <col min="4" max="4" width="2.5" customWidth="1"/>
    <col min="5" max="5" width="2.6640625" customWidth="1"/>
    <col min="6" max="6" width="2.5" customWidth="1"/>
    <col min="7" max="7" width="14.1640625" customWidth="1"/>
    <col min="8" max="8" width="7.1640625" customWidth="1"/>
  </cols>
  <sheetData>
    <row r="1" spans="2:8" ht="16" customHeight="1" x14ac:dyDescent="0.2">
      <c r="B1" s="89"/>
      <c r="C1" s="89"/>
      <c r="D1" s="89"/>
      <c r="E1" s="89"/>
      <c r="F1" s="89"/>
      <c r="G1" s="89"/>
    </row>
    <row r="3" spans="2:8" ht="21" x14ac:dyDescent="0.25">
      <c r="C3" s="7" t="s">
        <v>0</v>
      </c>
      <c r="G3" s="7"/>
    </row>
    <row r="4" spans="2:8" ht="21" x14ac:dyDescent="0.25">
      <c r="C4" s="7" t="s">
        <v>92</v>
      </c>
      <c r="G4" s="7"/>
    </row>
    <row r="8" spans="2:8" ht="16" x14ac:dyDescent="0.2">
      <c r="B8" s="11" t="s">
        <v>93</v>
      </c>
      <c r="C8" s="11" t="s">
        <v>94</v>
      </c>
      <c r="D8" s="11" t="s">
        <v>95</v>
      </c>
      <c r="E8" s="11" t="s">
        <v>96</v>
      </c>
      <c r="F8" s="11" t="s">
        <v>97</v>
      </c>
      <c r="G8" s="11" t="s">
        <v>98</v>
      </c>
      <c r="H8" s="33"/>
    </row>
    <row r="9" spans="2:8" ht="21" x14ac:dyDescent="0.25">
      <c r="B9" s="49" t="s">
        <v>99</v>
      </c>
      <c r="C9" s="99"/>
      <c r="D9" s="100"/>
      <c r="E9" s="100"/>
      <c r="F9" s="101"/>
      <c r="G9" s="50">
        <f>((0.5*G16)+(0.3*G10)+(0.2*G22))/((0.5*6)+(0.3*6)+(0.2*6))</f>
        <v>0</v>
      </c>
      <c r="H9" s="34"/>
    </row>
    <row r="10" spans="2:8" ht="19" x14ac:dyDescent="0.25">
      <c r="B10" s="15" t="s">
        <v>100</v>
      </c>
      <c r="C10" s="96"/>
      <c r="D10" s="97"/>
      <c r="E10" s="97"/>
      <c r="F10" s="98"/>
      <c r="G10" s="15">
        <f>AVERAGE(G11:G15)</f>
        <v>0</v>
      </c>
      <c r="H10" s="35"/>
    </row>
    <row r="11" spans="2:8" ht="16" x14ac:dyDescent="0.2">
      <c r="B11" s="10" t="s">
        <v>5</v>
      </c>
      <c r="C11" s="9" t="str">
        <f>IF('CTI Definition &amp; Scoring'!D10="yes","x","")</f>
        <v/>
      </c>
      <c r="D11" s="9" t="str">
        <f>IF('CTI Definition &amp; Scoring'!D11="yes","x","")</f>
        <v/>
      </c>
      <c r="E11" s="9" t="str">
        <f>IF('CTI Definition &amp; Scoring'!D12="yes","x","")</f>
        <v/>
      </c>
      <c r="F11" s="9" t="str">
        <f>IF('CTI Definition &amp; Scoring'!D13="yes","x","")</f>
        <v/>
      </c>
      <c r="G11" s="9">
        <f>'CTI Definition &amp; Scoring'!D14</f>
        <v>0</v>
      </c>
    </row>
    <row r="12" spans="2:8" ht="16" x14ac:dyDescent="0.2">
      <c r="B12" s="10" t="s">
        <v>6</v>
      </c>
      <c r="C12" s="9" t="str">
        <f>IF('CTI Definition &amp; Scoring'!F10="yes","x","")</f>
        <v/>
      </c>
      <c r="D12" s="9" t="str">
        <f>IF('CTI Definition &amp; Scoring'!F11="yes","x","")</f>
        <v/>
      </c>
      <c r="E12" s="9" t="str">
        <f>IF('CTI Definition &amp; Scoring'!F12="yes","x","")</f>
        <v/>
      </c>
      <c r="F12" s="9" t="str">
        <f>IF('CTI Definition &amp; Scoring'!F13="yes","x","")</f>
        <v/>
      </c>
      <c r="G12" s="9">
        <f>'CTI Definition &amp; Scoring'!F14</f>
        <v>0</v>
      </c>
    </row>
    <row r="13" spans="2:8" ht="16" x14ac:dyDescent="0.2">
      <c r="B13" s="10" t="s">
        <v>7</v>
      </c>
      <c r="C13" s="9" t="str">
        <f>IF('CTI Definition &amp; Scoring'!H10="yes","x","")</f>
        <v/>
      </c>
      <c r="D13" s="9" t="str">
        <f>IF('CTI Definition &amp; Scoring'!H11="yes","x","")</f>
        <v/>
      </c>
      <c r="E13" s="9" t="str">
        <f>IF('CTI Definition &amp; Scoring'!H12="yes","x","")</f>
        <v/>
      </c>
      <c r="F13" s="9" t="str">
        <f>IF('CTI Definition &amp; Scoring'!H13="yes","x","")</f>
        <v/>
      </c>
      <c r="G13" s="9">
        <f>'CTI Definition &amp; Scoring'!H14</f>
        <v>0</v>
      </c>
    </row>
    <row r="14" spans="2:8" ht="16" x14ac:dyDescent="0.2">
      <c r="B14" s="10" t="s">
        <v>8</v>
      </c>
      <c r="C14" s="9" t="str">
        <f>IF('CTI Definition &amp; Scoring'!J10="yes","x","")</f>
        <v/>
      </c>
      <c r="D14" s="9" t="str">
        <f>IF('CTI Definition &amp; Scoring'!J11="yes","x","")</f>
        <v/>
      </c>
      <c r="E14" s="9" t="str">
        <f>IF('CTI Definition &amp; Scoring'!J12="yes","x","")</f>
        <v/>
      </c>
      <c r="F14" s="9" t="str">
        <f>IF('CTI Definition &amp; Scoring'!J13="yes","x","")</f>
        <v/>
      </c>
      <c r="G14" s="9">
        <f>'CTI Definition &amp; Scoring'!J14</f>
        <v>0</v>
      </c>
    </row>
    <row r="15" spans="2:8" ht="16" x14ac:dyDescent="0.2">
      <c r="B15" s="10" t="s">
        <v>9</v>
      </c>
      <c r="C15" s="9" t="str">
        <f>IF('CTI Definition &amp; Scoring'!L10="yes","x","")</f>
        <v/>
      </c>
      <c r="D15" s="9" t="str">
        <f>IF('CTI Definition &amp; Scoring'!L11="yes","x","")</f>
        <v/>
      </c>
      <c r="E15" s="9" t="str">
        <f>IF('CTI Definition &amp; Scoring'!L12="yes","x","")</f>
        <v/>
      </c>
      <c r="F15" s="9" t="str">
        <f>IF('CTI Definition &amp; Scoring'!L13="yes","x","")</f>
        <v/>
      </c>
      <c r="G15" s="9">
        <f>'CTI Definition &amp; Scoring'!L14</f>
        <v>0</v>
      </c>
    </row>
    <row r="16" spans="2:8" ht="18" customHeight="1" x14ac:dyDescent="0.25">
      <c r="B16" s="17" t="s">
        <v>101</v>
      </c>
      <c r="C16" s="93"/>
      <c r="D16" s="94"/>
      <c r="E16" s="94"/>
      <c r="F16" s="95"/>
      <c r="G16" s="17">
        <f>AVERAGE(G17:G21)</f>
        <v>0</v>
      </c>
      <c r="H16" s="35"/>
    </row>
    <row r="17" spans="2:9" ht="16" x14ac:dyDescent="0.2">
      <c r="B17" s="10" t="s">
        <v>102</v>
      </c>
      <c r="C17" s="9" t="str">
        <f>IF('DM Definition &amp; Scoring'!D10="yes","x","")</f>
        <v/>
      </c>
      <c r="D17" s="9" t="str">
        <f>IF('DM Definition &amp; Scoring'!D11="yes","x","")</f>
        <v/>
      </c>
      <c r="E17" s="30" t="str">
        <f>IF('DM Definition &amp; Scoring'!D12="yes","x","")</f>
        <v/>
      </c>
      <c r="F17" s="9" t="str">
        <f>IF('DM Definition &amp; Scoring'!D13="yes","x","")</f>
        <v/>
      </c>
      <c r="G17" s="9">
        <f>'DM Definition &amp; Scoring'!D14</f>
        <v>0</v>
      </c>
    </row>
    <row r="18" spans="2:9" ht="16" x14ac:dyDescent="0.2">
      <c r="B18" s="10" t="s">
        <v>40</v>
      </c>
      <c r="C18" s="9" t="str">
        <f>IF('DM Definition &amp; Scoring'!F10="yes","x","")</f>
        <v/>
      </c>
      <c r="D18" s="9" t="str">
        <f>IF('DM Definition &amp; Scoring'!F11="yes","x","")</f>
        <v/>
      </c>
      <c r="E18" s="30" t="str">
        <f>IF('DM Definition &amp; Scoring'!F12="yes","x","")</f>
        <v/>
      </c>
      <c r="F18" s="9" t="str">
        <f>IF('DM Definition &amp; Scoring'!F13="yes","x","")</f>
        <v/>
      </c>
      <c r="G18" s="9">
        <f>'DM Definition &amp; Scoring'!F14</f>
        <v>0</v>
      </c>
    </row>
    <row r="19" spans="2:9" ht="16" x14ac:dyDescent="0.2">
      <c r="B19" s="10" t="s">
        <v>41</v>
      </c>
      <c r="C19" s="9" t="str">
        <f>IF('DM Definition &amp; Scoring'!H10="yes","x","")</f>
        <v/>
      </c>
      <c r="D19" s="9" t="str">
        <f>IF('DM Definition &amp; Scoring'!H11="yes","x","")</f>
        <v/>
      </c>
      <c r="E19" s="30" t="str">
        <f>IF('DM Definition &amp; Scoring'!H12="yes","x","")</f>
        <v/>
      </c>
      <c r="F19" s="9" t="str">
        <f>IF('DM Definition &amp; Scoring'!H13="yes","x","")</f>
        <v/>
      </c>
      <c r="G19" s="9">
        <f>'DM Definition &amp; Scoring'!H14</f>
        <v>0</v>
      </c>
    </row>
    <row r="20" spans="2:9" ht="16" x14ac:dyDescent="0.2">
      <c r="B20" s="10" t="s">
        <v>42</v>
      </c>
      <c r="C20" s="9" t="str">
        <f>IF('DM Definition &amp; Scoring'!J10="yes","x","")</f>
        <v/>
      </c>
      <c r="D20" s="9" t="str">
        <f>IF('DM Definition &amp; Scoring'!J11="yes","x","")</f>
        <v/>
      </c>
      <c r="E20" s="30" t="str">
        <f>IF('DM Definition &amp; Scoring'!J12="yes","x","")</f>
        <v/>
      </c>
      <c r="F20" s="9" t="str">
        <f>IF('DM Definition &amp; Scoring'!J13="yes","x","")</f>
        <v/>
      </c>
      <c r="G20" s="9">
        <f>'DM Definition &amp; Scoring'!J14</f>
        <v>0</v>
      </c>
    </row>
    <row r="21" spans="2:9" ht="16" x14ac:dyDescent="0.2">
      <c r="B21" s="10" t="s">
        <v>103</v>
      </c>
      <c r="C21" s="9" t="str">
        <f>IF('DM Definition &amp; Scoring'!L10="yes","x","")</f>
        <v/>
      </c>
      <c r="D21" s="9" t="str">
        <f>IF('DM Definition &amp; Scoring'!L11="yes","x","")</f>
        <v/>
      </c>
      <c r="E21" s="30" t="str">
        <f>IF('DM Definition &amp; Scoring'!L12="yes","x","")</f>
        <v/>
      </c>
      <c r="F21" s="9" t="str">
        <f>IF('DM Definition &amp; Scoring'!L13="yes","x","")</f>
        <v/>
      </c>
      <c r="G21" s="9">
        <f>'DM Definition &amp; Scoring'!L14</f>
        <v>0</v>
      </c>
    </row>
    <row r="22" spans="2:9" ht="18" customHeight="1" x14ac:dyDescent="0.25">
      <c r="B22" s="16" t="s">
        <v>104</v>
      </c>
      <c r="C22" s="90"/>
      <c r="D22" s="91"/>
      <c r="E22" s="91"/>
      <c r="F22" s="92"/>
      <c r="G22" s="16">
        <f>AVERAGE(G23:G27)</f>
        <v>0</v>
      </c>
      <c r="H22" s="35"/>
    </row>
    <row r="23" spans="2:9" ht="16" x14ac:dyDescent="0.2">
      <c r="B23" s="10" t="s">
        <v>63</v>
      </c>
      <c r="C23" s="9" t="str">
        <f>IF('T&amp;E Definition &amp; Scoring'!D10="yes","x","")</f>
        <v/>
      </c>
      <c r="D23" s="9" t="str">
        <f>IF('T&amp;E Definition &amp; Scoring'!D11="yes","x","")</f>
        <v/>
      </c>
      <c r="E23" s="9" t="str">
        <f>IF('T&amp;E Definition &amp; Scoring'!D12="yes","x","")</f>
        <v/>
      </c>
      <c r="F23" s="9" t="str">
        <f>IF('T&amp;E Definition &amp; Scoring'!D13="yes","x","")</f>
        <v/>
      </c>
      <c r="G23" s="9">
        <f>'T&amp;E Definition &amp; Scoring'!D14</f>
        <v>0</v>
      </c>
    </row>
    <row r="24" spans="2:9" ht="16" x14ac:dyDescent="0.2">
      <c r="B24" s="10" t="s">
        <v>64</v>
      </c>
      <c r="C24" s="9" t="str">
        <f>IF('T&amp;E Definition &amp; Scoring'!F10="yes","x","")</f>
        <v/>
      </c>
      <c r="D24" s="9" t="str">
        <f>IF('T&amp;E Definition &amp; Scoring'!F11="yes","x","")</f>
        <v/>
      </c>
      <c r="E24" s="9" t="str">
        <f>IF('T&amp;E Definition &amp; Scoring'!F12="yes","x","")</f>
        <v/>
      </c>
      <c r="F24" s="9" t="str">
        <f>IF('T&amp;E Definition &amp; Scoring'!F13="yes","x","")</f>
        <v/>
      </c>
      <c r="G24" s="9">
        <f>'T&amp;E Definition &amp; Scoring'!F14</f>
        <v>0</v>
      </c>
    </row>
    <row r="25" spans="2:9" ht="16" x14ac:dyDescent="0.2">
      <c r="B25" s="10" t="s">
        <v>65</v>
      </c>
      <c r="C25" s="9" t="str">
        <f>IF('T&amp;E Definition &amp; Scoring'!H10="yes","x","")</f>
        <v/>
      </c>
      <c r="D25" s="9" t="str">
        <f>IF('T&amp;E Definition &amp; Scoring'!H11="yes","x","")</f>
        <v/>
      </c>
      <c r="E25" s="9" t="str">
        <f>IF('T&amp;E Definition &amp; Scoring'!H12="yes","x","")</f>
        <v/>
      </c>
      <c r="F25" s="9" t="str">
        <f>IF('T&amp;E Definition &amp; Scoring'!H13="yes","x","")</f>
        <v/>
      </c>
      <c r="G25" s="9">
        <f>'T&amp;E Definition &amp; Scoring'!H14</f>
        <v>0</v>
      </c>
    </row>
    <row r="26" spans="2:9" ht="16" x14ac:dyDescent="0.2">
      <c r="B26" s="10" t="s">
        <v>66</v>
      </c>
      <c r="C26" s="9" t="str">
        <f>IF('T&amp;E Definition &amp; Scoring'!J10="yes","x","")</f>
        <v/>
      </c>
      <c r="D26" s="9" t="str">
        <f>IF('T&amp;E Definition &amp; Scoring'!J11="yes","x","")</f>
        <v/>
      </c>
      <c r="E26" s="9" t="str">
        <f>IF('T&amp;E Definition &amp; Scoring'!J12="yes","x","")</f>
        <v/>
      </c>
      <c r="F26" s="9" t="str">
        <f>IF('T&amp;E Definition &amp; Scoring'!J13="yes","x","")</f>
        <v/>
      </c>
      <c r="G26" s="9">
        <f>'T&amp;E Definition &amp; Scoring'!J14</f>
        <v>0</v>
      </c>
    </row>
    <row r="27" spans="2:9" ht="16" x14ac:dyDescent="0.2">
      <c r="B27" s="10" t="s">
        <v>67</v>
      </c>
      <c r="C27" s="9" t="str">
        <f>IF('T&amp;E Definition &amp; Scoring'!L10="yes","x","")</f>
        <v/>
      </c>
      <c r="D27" s="9" t="str">
        <f>IF('T&amp;E Definition &amp; Scoring'!L11="yes","x","")</f>
        <v/>
      </c>
      <c r="E27" s="9" t="str">
        <f>IF('T&amp;E Definition &amp; Scoring'!L12="yes","x","")</f>
        <v/>
      </c>
      <c r="F27" s="9" t="str">
        <f>IF('T&amp;E Definition &amp; Scoring'!L13="yes","x","")</f>
        <v/>
      </c>
      <c r="G27" s="9">
        <f>'T&amp;E Definition &amp; Scoring'!L14</f>
        <v>0</v>
      </c>
    </row>
    <row r="29" spans="2:9" ht="16" hidden="1" x14ac:dyDescent="0.2">
      <c r="G29" t="s">
        <v>105</v>
      </c>
    </row>
    <row r="30" spans="2:9" ht="16" hidden="1" x14ac:dyDescent="0.2">
      <c r="G30" t="s">
        <v>106</v>
      </c>
      <c r="H30" t="s">
        <v>107</v>
      </c>
      <c r="I30" t="s">
        <v>108</v>
      </c>
    </row>
    <row r="31" spans="2:9" ht="16" hidden="1" customHeight="1" x14ac:dyDescent="0.2">
      <c r="F31">
        <v>1</v>
      </c>
      <c r="G31">
        <f>'CTI Definition &amp; Scoring'!D14</f>
        <v>0</v>
      </c>
      <c r="H31">
        <f>'DM Definition &amp; Scoring'!D14</f>
        <v>0</v>
      </c>
      <c r="I31">
        <f>'T&amp;E Definition &amp; Scoring'!D14</f>
        <v>0</v>
      </c>
    </row>
    <row r="32" spans="2:9" ht="16" hidden="1" customHeight="1" x14ac:dyDescent="0.2">
      <c r="F32">
        <v>2</v>
      </c>
      <c r="G32">
        <f>'CTI Definition &amp; Scoring'!F14</f>
        <v>0</v>
      </c>
      <c r="H32">
        <f>'DM Definition &amp; Scoring'!F14</f>
        <v>0</v>
      </c>
      <c r="I32">
        <f>'T&amp;E Definition &amp; Scoring'!F14</f>
        <v>0</v>
      </c>
    </row>
    <row r="33" spans="2:11" ht="16" hidden="1" customHeight="1" x14ac:dyDescent="0.2">
      <c r="F33">
        <v>3</v>
      </c>
      <c r="G33">
        <f>'CTI Definition &amp; Scoring'!H14</f>
        <v>0</v>
      </c>
      <c r="H33">
        <f>'DM Definition &amp; Scoring'!H14</f>
        <v>0</v>
      </c>
      <c r="I33">
        <f>'T&amp;E Definition &amp; Scoring'!H14</f>
        <v>0</v>
      </c>
    </row>
    <row r="34" spans="2:11" ht="16" hidden="1" customHeight="1" x14ac:dyDescent="0.2">
      <c r="F34">
        <v>4</v>
      </c>
      <c r="G34">
        <f>'CTI Definition &amp; Scoring'!J14</f>
        <v>0</v>
      </c>
      <c r="H34">
        <f>'DM Definition &amp; Scoring'!J14</f>
        <v>0</v>
      </c>
      <c r="I34">
        <f>'T&amp;E Definition &amp; Scoring'!J14</f>
        <v>0</v>
      </c>
    </row>
    <row r="35" spans="2:11" ht="16" hidden="1" customHeight="1" x14ac:dyDescent="0.2">
      <c r="F35">
        <v>5</v>
      </c>
      <c r="G35">
        <f>'CTI Definition &amp; Scoring'!L14</f>
        <v>0</v>
      </c>
      <c r="H35">
        <f>'DM Definition &amp; Scoring'!L14</f>
        <v>0</v>
      </c>
      <c r="I35">
        <f>'T&amp;E Definition &amp; Scoring'!L14</f>
        <v>0</v>
      </c>
    </row>
    <row r="36" spans="2:11" ht="16" customHeight="1" x14ac:dyDescent="0.2"/>
    <row r="37" spans="2:11" ht="16" x14ac:dyDescent="0.2"/>
    <row r="38" spans="2:11" ht="16" x14ac:dyDescent="0.2"/>
    <row r="39" spans="2:11" ht="16" x14ac:dyDescent="0.2"/>
    <row r="40" spans="2:11" ht="16" x14ac:dyDescent="0.2"/>
    <row r="41" spans="2:11" ht="16" x14ac:dyDescent="0.2"/>
    <row r="42" spans="2:11" ht="16" x14ac:dyDescent="0.2"/>
    <row r="43" spans="2:11" ht="16" x14ac:dyDescent="0.2">
      <c r="K43" s="2"/>
    </row>
    <row r="44" spans="2:11" ht="16" x14ac:dyDescent="0.2">
      <c r="I44" s="1"/>
      <c r="K44" s="2"/>
    </row>
    <row r="45" spans="2:11" ht="16" x14ac:dyDescent="0.2">
      <c r="K45" s="2"/>
    </row>
    <row r="46" spans="2:11" ht="16" x14ac:dyDescent="0.2">
      <c r="B46" s="12"/>
      <c r="C46" s="12"/>
      <c r="D46" s="12"/>
      <c r="E46" s="12"/>
      <c r="F46" s="12"/>
      <c r="K46" s="2"/>
    </row>
    <row r="47" spans="2:11" ht="16" x14ac:dyDescent="0.2">
      <c r="K47" s="2"/>
    </row>
    <row r="48" spans="2:11" ht="16" x14ac:dyDescent="0.2">
      <c r="K48" s="2"/>
    </row>
    <row r="49" spans="7:11" ht="16" x14ac:dyDescent="0.2">
      <c r="K49" s="3"/>
    </row>
    <row r="50" spans="7:11" ht="16" x14ac:dyDescent="0.2">
      <c r="K50" s="3"/>
    </row>
    <row r="51" spans="7:11" ht="16" x14ac:dyDescent="0.2">
      <c r="K51" s="2"/>
    </row>
    <row r="52" spans="7:11" ht="16" x14ac:dyDescent="0.2">
      <c r="K52" s="2"/>
    </row>
    <row r="53" spans="7:11" ht="16" x14ac:dyDescent="0.2">
      <c r="G53" s="3"/>
    </row>
    <row r="54" spans="7:11" ht="16" x14ac:dyDescent="0.2">
      <c r="G54" s="3"/>
      <c r="H54" s="25"/>
    </row>
    <row r="56" spans="7:11" ht="16" x14ac:dyDescent="0.2">
      <c r="G56" s="3"/>
    </row>
    <row r="57" spans="7:11" ht="16" x14ac:dyDescent="0.2">
      <c r="G57" s="3"/>
    </row>
    <row r="58" spans="7:11" ht="16" x14ac:dyDescent="0.2">
      <c r="G58" s="3"/>
    </row>
    <row r="59" spans="7:11" ht="16" x14ac:dyDescent="0.2">
      <c r="G59" s="3"/>
    </row>
  </sheetData>
  <mergeCells count="5">
    <mergeCell ref="B1:G1"/>
    <mergeCell ref="C22:F22"/>
    <mergeCell ref="C16:F16"/>
    <mergeCell ref="C10:F10"/>
    <mergeCell ref="C9:F9"/>
  </mergeCells>
  <conditionalFormatting sqref="C11:F11">
    <cfRule type="colorScale" priority="8">
      <colorScale>
        <cfvo type="min"/>
        <cfvo type="percentile" val="50"/>
        <cfvo type="max"/>
        <color rgb="FFF8696B"/>
        <color rgb="FFFFEB84"/>
        <color rgb="FF63BE7B"/>
      </colorScale>
    </cfRule>
  </conditionalFormatting>
  <conditionalFormatting sqref="C11:F15">
    <cfRule type="containsText" dxfId="2" priority="5" operator="containsText" text="x">
      <formula>NOT(ISERROR(SEARCH("x",C11)))</formula>
    </cfRule>
  </conditionalFormatting>
  <conditionalFormatting sqref="C12:F15">
    <cfRule type="colorScale" priority="6">
      <colorScale>
        <cfvo type="min"/>
        <cfvo type="percentile" val="50"/>
        <cfvo type="max"/>
        <color rgb="FFF8696B"/>
        <color rgb="FFFFEB84"/>
        <color rgb="FF63BE7B"/>
      </colorScale>
    </cfRule>
  </conditionalFormatting>
  <conditionalFormatting sqref="C17:F21">
    <cfRule type="containsText" dxfId="1" priority="3" operator="containsText" text="x">
      <formula>NOT(ISERROR(SEARCH("x",C17)))</formula>
    </cfRule>
    <cfRule type="colorScale" priority="4">
      <colorScale>
        <cfvo type="min"/>
        <cfvo type="percentile" val="50"/>
        <cfvo type="max"/>
        <color rgb="FFF8696B"/>
        <color rgb="FFFFEB84"/>
        <color rgb="FF63BE7B"/>
      </colorScale>
    </cfRule>
  </conditionalFormatting>
  <conditionalFormatting sqref="C23:F27">
    <cfRule type="containsText" dxfId="0" priority="1" operator="containsText" text="x">
      <formula>NOT(ISERROR(SEARCH("x",C23)))</formula>
    </cfRule>
    <cfRule type="colorScale" priority="2">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CF52-8F41-4930-8692-CA614BA32862}">
  <sheetPr>
    <tabColor theme="9" tint="-0.249977111117893"/>
  </sheetPr>
  <dimension ref="A1:AF24"/>
  <sheetViews>
    <sheetView showGridLines="0" zoomScaleNormal="100" workbookViewId="0">
      <selection activeCell="R5" sqref="R5"/>
    </sheetView>
  </sheetViews>
  <sheetFormatPr baseColWidth="10" defaultColWidth="9" defaultRowHeight="16" x14ac:dyDescent="0.2"/>
  <cols>
    <col min="1" max="1" width="35" bestFit="1" customWidth="1"/>
    <col min="2" max="6" width="9" hidden="1" customWidth="1"/>
  </cols>
  <sheetData>
    <row r="1" spans="1:32" ht="21" x14ac:dyDescent="0.25">
      <c r="A1" s="13" t="s">
        <v>109</v>
      </c>
      <c r="B1" s="14">
        <f>(B8*((0.66*B2)+(0.34*B14)))/(10*((0.66*10)+(0.34*10)))</f>
        <v>1.264E-2</v>
      </c>
      <c r="G1" s="9" t="s">
        <v>110</v>
      </c>
      <c r="H1" s="9" t="s">
        <v>111</v>
      </c>
      <c r="I1" s="9" t="s">
        <v>112</v>
      </c>
    </row>
    <row r="2" spans="1:32" ht="19" x14ac:dyDescent="0.25">
      <c r="A2" s="15" t="s">
        <v>100</v>
      </c>
      <c r="B2" s="15">
        <f>AVERAGE(B3:B7)</f>
        <v>1.4</v>
      </c>
      <c r="C2">
        <v>1</v>
      </c>
      <c r="D2">
        <v>2</v>
      </c>
      <c r="E2">
        <v>3</v>
      </c>
      <c r="F2">
        <v>4</v>
      </c>
      <c r="G2" s="9"/>
      <c r="H2" s="9"/>
      <c r="I2" s="9"/>
    </row>
    <row r="3" spans="1:32" x14ac:dyDescent="0.2">
      <c r="A3" s="10" t="s">
        <v>113</v>
      </c>
      <c r="B3" s="9">
        <f>G3</f>
        <v>2</v>
      </c>
      <c r="C3">
        <v>1</v>
      </c>
      <c r="D3">
        <v>1</v>
      </c>
      <c r="E3">
        <v>1</v>
      </c>
      <c r="F3">
        <v>1</v>
      </c>
      <c r="G3" s="9">
        <v>2</v>
      </c>
      <c r="H3" s="9">
        <v>2</v>
      </c>
      <c r="I3" s="9">
        <v>4</v>
      </c>
    </row>
    <row r="4" spans="1:32" x14ac:dyDescent="0.2">
      <c r="A4" s="10" t="s">
        <v>114</v>
      </c>
      <c r="B4" s="9">
        <f>G4</f>
        <v>2</v>
      </c>
      <c r="C4">
        <v>1</v>
      </c>
      <c r="D4">
        <v>1</v>
      </c>
      <c r="E4">
        <v>1</v>
      </c>
      <c r="F4">
        <v>1</v>
      </c>
      <c r="G4" s="9">
        <v>2</v>
      </c>
      <c r="H4" s="9">
        <v>2</v>
      </c>
      <c r="I4" s="9">
        <v>2</v>
      </c>
    </row>
    <row r="5" spans="1:32" x14ac:dyDescent="0.2">
      <c r="A5" s="10" t="s">
        <v>115</v>
      </c>
      <c r="B5" s="9">
        <f>G5</f>
        <v>1</v>
      </c>
      <c r="C5">
        <v>1</v>
      </c>
      <c r="D5">
        <v>1</v>
      </c>
      <c r="E5">
        <v>1</v>
      </c>
      <c r="G5" s="9">
        <v>1</v>
      </c>
      <c r="H5" s="9">
        <v>3</v>
      </c>
      <c r="I5" s="9">
        <v>4</v>
      </c>
    </row>
    <row r="6" spans="1:32" x14ac:dyDescent="0.2">
      <c r="A6" s="10" t="s">
        <v>116</v>
      </c>
      <c r="B6" s="9">
        <f>G6</f>
        <v>1</v>
      </c>
      <c r="C6">
        <v>1</v>
      </c>
      <c r="D6">
        <v>1</v>
      </c>
      <c r="E6">
        <v>1</v>
      </c>
      <c r="G6" s="9">
        <v>1</v>
      </c>
      <c r="H6" s="9">
        <v>1</v>
      </c>
      <c r="I6" s="9">
        <v>2</v>
      </c>
    </row>
    <row r="7" spans="1:32" x14ac:dyDescent="0.2">
      <c r="A7" s="10" t="s">
        <v>117</v>
      </c>
      <c r="B7" s="9">
        <f>G7</f>
        <v>1</v>
      </c>
      <c r="C7">
        <v>1</v>
      </c>
      <c r="D7">
        <v>1</v>
      </c>
      <c r="E7">
        <v>1</v>
      </c>
      <c r="F7">
        <v>1</v>
      </c>
      <c r="G7" s="9">
        <v>1</v>
      </c>
      <c r="H7" s="9">
        <v>1</v>
      </c>
      <c r="I7" s="9">
        <v>2</v>
      </c>
    </row>
    <row r="8" spans="1:32" ht="18.75" customHeight="1" x14ac:dyDescent="0.25">
      <c r="A8" s="17" t="s">
        <v>101</v>
      </c>
      <c r="B8" s="17">
        <f>AVERAGE(B9:B13)</f>
        <v>1</v>
      </c>
      <c r="C8" s="102"/>
      <c r="D8" s="89"/>
      <c r="E8" s="89"/>
      <c r="F8" s="89"/>
      <c r="G8" s="9"/>
      <c r="H8" s="9"/>
      <c r="I8" s="9"/>
    </row>
    <row r="9" spans="1:32" x14ac:dyDescent="0.2">
      <c r="A9" s="10" t="s">
        <v>118</v>
      </c>
      <c r="B9" s="9">
        <f>G9</f>
        <v>2</v>
      </c>
      <c r="C9">
        <v>1</v>
      </c>
      <c r="D9">
        <v>1</v>
      </c>
      <c r="E9">
        <v>1</v>
      </c>
      <c r="F9">
        <v>1</v>
      </c>
      <c r="G9" s="9">
        <v>2</v>
      </c>
      <c r="H9" s="9">
        <v>2</v>
      </c>
      <c r="I9" s="9">
        <v>4</v>
      </c>
    </row>
    <row r="10" spans="1:32" x14ac:dyDescent="0.2">
      <c r="A10" s="10" t="s">
        <v>119</v>
      </c>
      <c r="B10" s="9">
        <f>G10</f>
        <v>1</v>
      </c>
      <c r="C10">
        <v>1</v>
      </c>
      <c r="D10">
        <v>1</v>
      </c>
      <c r="E10">
        <v>1</v>
      </c>
      <c r="F10">
        <v>1</v>
      </c>
      <c r="G10" s="9">
        <v>1</v>
      </c>
      <c r="H10" s="9">
        <v>1</v>
      </c>
      <c r="I10" s="9">
        <v>4</v>
      </c>
    </row>
    <row r="11" spans="1:32" x14ac:dyDescent="0.2">
      <c r="A11" s="10" t="s">
        <v>120</v>
      </c>
      <c r="B11" s="9">
        <f>G11</f>
        <v>1</v>
      </c>
      <c r="C11">
        <v>1</v>
      </c>
      <c r="D11">
        <v>1</v>
      </c>
      <c r="E11">
        <v>1</v>
      </c>
      <c r="F11">
        <v>1</v>
      </c>
      <c r="G11" s="9">
        <v>1</v>
      </c>
      <c r="H11" s="9">
        <v>3</v>
      </c>
      <c r="I11" s="9">
        <v>4</v>
      </c>
    </row>
    <row r="12" spans="1:32" x14ac:dyDescent="0.2">
      <c r="A12" s="10" t="s">
        <v>121</v>
      </c>
      <c r="B12" s="9">
        <f>G12</f>
        <v>1</v>
      </c>
      <c r="C12">
        <v>1</v>
      </c>
      <c r="D12">
        <v>1</v>
      </c>
      <c r="E12">
        <v>1</v>
      </c>
      <c r="F12">
        <v>1</v>
      </c>
      <c r="G12" s="9">
        <v>1</v>
      </c>
      <c r="H12" s="9">
        <v>1</v>
      </c>
      <c r="I12" s="9">
        <v>4</v>
      </c>
    </row>
    <row r="13" spans="1:32" x14ac:dyDescent="0.2">
      <c r="A13" s="10" t="s">
        <v>122</v>
      </c>
      <c r="B13" s="9">
        <f>G13</f>
        <v>0</v>
      </c>
      <c r="G13" s="9">
        <v>0</v>
      </c>
      <c r="H13" s="9">
        <v>0</v>
      </c>
      <c r="I13" s="9">
        <v>1</v>
      </c>
    </row>
    <row r="14" spans="1:32" ht="18.75" customHeight="1" x14ac:dyDescent="0.25">
      <c r="A14" s="16" t="s">
        <v>104</v>
      </c>
      <c r="B14" s="16">
        <f>AVERAGE(B15:B19)</f>
        <v>1</v>
      </c>
      <c r="C14" s="102"/>
      <c r="D14" s="89"/>
      <c r="E14" s="89"/>
      <c r="F14" s="89"/>
      <c r="G14" s="9"/>
      <c r="H14" s="9"/>
      <c r="I14" s="9"/>
    </row>
    <row r="15" spans="1:32" x14ac:dyDescent="0.2">
      <c r="A15" s="10" t="s">
        <v>123</v>
      </c>
      <c r="B15" s="9">
        <f>G15</f>
        <v>2</v>
      </c>
      <c r="C15">
        <v>1</v>
      </c>
      <c r="D15">
        <v>1</v>
      </c>
      <c r="E15">
        <v>1</v>
      </c>
      <c r="F15">
        <v>1</v>
      </c>
      <c r="G15" s="9">
        <v>2</v>
      </c>
      <c r="H15" s="9">
        <v>4</v>
      </c>
      <c r="I15" s="9">
        <v>6</v>
      </c>
      <c r="AB15" s="9"/>
      <c r="AC15" s="9" t="s">
        <v>110</v>
      </c>
      <c r="AD15" s="9" t="s">
        <v>111</v>
      </c>
      <c r="AE15" s="9" t="s">
        <v>112</v>
      </c>
      <c r="AF15" s="9" t="s">
        <v>124</v>
      </c>
    </row>
    <row r="16" spans="1:32" x14ac:dyDescent="0.2">
      <c r="A16" s="10" t="s">
        <v>125</v>
      </c>
      <c r="B16" s="9">
        <f>G16</f>
        <v>1</v>
      </c>
      <c r="C16">
        <v>1</v>
      </c>
      <c r="G16" s="9">
        <v>1</v>
      </c>
      <c r="H16" s="9">
        <v>2</v>
      </c>
      <c r="I16" s="9">
        <v>4</v>
      </c>
      <c r="AB16" s="10" t="s">
        <v>106</v>
      </c>
      <c r="AC16" s="9">
        <f>$AF$16*AVERAGE(G3:G7)</f>
        <v>0.35</v>
      </c>
      <c r="AD16" s="9">
        <f>$AF$16*AVERAGE(H3:H7)</f>
        <v>0.45</v>
      </c>
      <c r="AE16" s="9">
        <f>$AF$16*AVERAGE(I3:I7)</f>
        <v>0.7</v>
      </c>
      <c r="AF16" s="9">
        <v>0.25</v>
      </c>
    </row>
    <row r="17" spans="1:32" x14ac:dyDescent="0.2">
      <c r="A17" s="10" t="s">
        <v>126</v>
      </c>
      <c r="B17" s="9">
        <f>G17</f>
        <v>0</v>
      </c>
      <c r="C17">
        <v>1</v>
      </c>
      <c r="E17">
        <v>1</v>
      </c>
      <c r="G17" s="9">
        <v>0</v>
      </c>
      <c r="H17" s="9">
        <v>0</v>
      </c>
      <c r="I17" s="9">
        <v>4</v>
      </c>
      <c r="AB17" s="10" t="s">
        <v>107</v>
      </c>
      <c r="AC17" s="9">
        <f>$AF$17*AVERAGE(G9:G13)</f>
        <v>0.5</v>
      </c>
      <c r="AD17" s="9">
        <f>$AF$17*AVERAGE(H9:H13)</f>
        <v>0.7</v>
      </c>
      <c r="AE17" s="9">
        <f>$AF$17*AVERAGE(I9:I13)</f>
        <v>1.7</v>
      </c>
      <c r="AF17" s="9">
        <v>0.5</v>
      </c>
    </row>
    <row r="18" spans="1:32" x14ac:dyDescent="0.2">
      <c r="A18" s="10" t="s">
        <v>127</v>
      </c>
      <c r="B18" s="9">
        <f>G18</f>
        <v>1</v>
      </c>
      <c r="D18">
        <v>1</v>
      </c>
      <c r="G18" s="9">
        <v>1</v>
      </c>
      <c r="H18" s="9">
        <v>1</v>
      </c>
      <c r="I18" s="9">
        <v>4</v>
      </c>
      <c r="AB18" s="10" t="s">
        <v>108</v>
      </c>
      <c r="AC18" s="9">
        <f>$AF$18*AVERAGE(G15:G19)</f>
        <v>0.25</v>
      </c>
      <c r="AD18" s="9">
        <f>$AF$18*AVERAGE(H15:H19)</f>
        <v>0.4</v>
      </c>
      <c r="AE18" s="9">
        <f>$AF$18*AVERAGE(I15:I19)</f>
        <v>1.1000000000000001</v>
      </c>
      <c r="AF18" s="9">
        <v>0.25</v>
      </c>
    </row>
    <row r="19" spans="1:32" x14ac:dyDescent="0.2">
      <c r="A19" s="10" t="s">
        <v>128</v>
      </c>
      <c r="B19" s="9">
        <f>G19</f>
        <v>1</v>
      </c>
      <c r="G19" s="9">
        <v>1</v>
      </c>
      <c r="H19" s="9">
        <v>1</v>
      </c>
      <c r="I19" s="9">
        <v>4</v>
      </c>
    </row>
    <row r="21" spans="1:32" x14ac:dyDescent="0.2">
      <c r="A21" s="9"/>
      <c r="B21" s="9"/>
      <c r="C21" s="9"/>
      <c r="D21" s="9"/>
      <c r="E21" s="9"/>
      <c r="F21" s="9"/>
      <c r="G21" s="9" t="s">
        <v>110</v>
      </c>
      <c r="H21" s="9" t="s">
        <v>111</v>
      </c>
      <c r="I21" s="9" t="s">
        <v>112</v>
      </c>
    </row>
    <row r="22" spans="1:32" x14ac:dyDescent="0.2">
      <c r="A22" s="10" t="s">
        <v>106</v>
      </c>
      <c r="B22" s="9"/>
      <c r="C22" s="9"/>
      <c r="D22" s="9"/>
      <c r="E22" s="9"/>
      <c r="F22" s="9"/>
      <c r="G22" s="9">
        <f>AVERAGE(G3:G7)</f>
        <v>1.4</v>
      </c>
      <c r="H22" s="9">
        <f t="shared" ref="H22" si="0">AVERAGE(H3:H7)</f>
        <v>1.8</v>
      </c>
      <c r="I22" s="9">
        <f>AVERAGE(I3:I7)</f>
        <v>2.8</v>
      </c>
    </row>
    <row r="23" spans="1:32" x14ac:dyDescent="0.2">
      <c r="A23" s="10" t="s">
        <v>107</v>
      </c>
      <c r="B23" s="9"/>
      <c r="C23" s="9"/>
      <c r="D23" s="9"/>
      <c r="E23" s="9"/>
      <c r="F23" s="9"/>
      <c r="G23" s="9">
        <f>AVERAGE(G9:G13)</f>
        <v>1</v>
      </c>
      <c r="H23" s="9">
        <f t="shared" ref="H23" si="1">AVERAGE(H9:H13)</f>
        <v>1.4</v>
      </c>
      <c r="I23" s="9">
        <f>AVERAGE(I9:I13)</f>
        <v>3.4</v>
      </c>
    </row>
    <row r="24" spans="1:32" x14ac:dyDescent="0.2">
      <c r="A24" s="10" t="s">
        <v>108</v>
      </c>
      <c r="B24" s="9"/>
      <c r="C24" s="9"/>
      <c r="D24" s="9"/>
      <c r="E24" s="9"/>
      <c r="F24" s="9"/>
      <c r="G24" s="9">
        <f>AVERAGE(G15:G19)</f>
        <v>1</v>
      </c>
      <c r="H24" s="9">
        <f t="shared" ref="H24" si="2">AVERAGE(H15:H19)</f>
        <v>1.6</v>
      </c>
      <c r="I24" s="9">
        <f>AVERAGE(I15:I19)</f>
        <v>4.4000000000000004</v>
      </c>
    </row>
  </sheetData>
  <mergeCells count="2">
    <mergeCell ref="C14:F14"/>
    <mergeCell ref="C8:F8"/>
  </mergeCells>
  <conditionalFormatting sqref="C15:F19 C9:F13 C3:F7 C8 C14">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_x0020__x0026__x0020_Time xmlns="0ca01121-da18-407e-86a0-e0ab1b6c7d8c" xsi:nil="true"/>
    <ProjectNum xmlns="0ca01121-da18-407e-86a0-e0ab1b6c7d8c" xsi:nil="true"/>
    <TotalCost xmlns="0ca01121-da18-407e-86a0-e0ab1b6c7d8c" xsi:nil="true"/>
    <Participants xmlns="0ca01121-da18-407e-86a0-e0ab1b6c7d8c" xsi:nil="true"/>
    <_Flow_SignoffStatus xmlns="0ca01121-da18-407e-86a0-e0ab1b6c7d8c" xsi:nil="true"/>
    <lcf76f155ced4ddcb4097134ff3c332f xmlns="0ca01121-da18-407e-86a0-e0ab1b6c7d8c">
      <Terms xmlns="http://schemas.microsoft.com/office/infopath/2007/PartnerControls"/>
    </lcf76f155ced4ddcb4097134ff3c332f>
    <TaxCatchAll xmlns="ec3e3de1-934b-464b-893a-587ae869df79" xsi:nil="true"/>
    <MasterListID xmlns="0ca01121-da18-407e-86a0-e0ab1b6c7d8c" xsi:nil="true"/>
    <ProjectName xmlns="0ca01121-da18-407e-86a0-e0ab1b6c7d8c" xsi:nil="true"/>
    <CostPer xmlns="0ca01121-da18-407e-86a0-e0ab1b6c7d8c" xsi:nil="true"/>
    <CTID_x0020_Document_x0020_Type xmlns="ec3e3de1-934b-464b-893a-587ae869df79" xsi:nil="true"/>
    <Year xmlns="0ca01121-da18-407e-86a0-e0ab1b6c7d8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D8A6B6F9FE2E45B0EDBAAD5FAF1312" ma:contentTypeVersion="30" ma:contentTypeDescription="Create a new document." ma:contentTypeScope="" ma:versionID="cdabf2d9c607084c2efdc54b3c77fc14">
  <xsd:schema xmlns:xsd="http://www.w3.org/2001/XMLSchema" xmlns:xs="http://www.w3.org/2001/XMLSchema" xmlns:p="http://schemas.microsoft.com/office/2006/metadata/properties" xmlns:ns2="0ca01121-da18-407e-86a0-e0ab1b6c7d8c" xmlns:ns3="ec3e3de1-934b-464b-893a-587ae869df79" targetNamespace="http://schemas.microsoft.com/office/2006/metadata/properties" ma:root="true" ma:fieldsID="7d8d7a14514ea57b08cc3c233c6eb78f" ns2:_="" ns3:_="">
    <xsd:import namespace="0ca01121-da18-407e-86a0-e0ab1b6c7d8c"/>
    <xsd:import namespace="ec3e3de1-934b-464b-893a-587ae869df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Date_x0020__x0026__x0020_Time" minOccurs="0"/>
                <xsd:element ref="ns2:_Flow_SignoffStatus" minOccurs="0"/>
                <xsd:element ref="ns2:MediaLengthInSeconds" minOccurs="0"/>
                <xsd:element ref="ns2:ProjectNum" minOccurs="0"/>
                <xsd:element ref="ns2:ProjectName" minOccurs="0"/>
                <xsd:element ref="ns2:TotalCost" minOccurs="0"/>
                <xsd:element ref="ns2:CostPer" minOccurs="0"/>
                <xsd:element ref="ns2:Participants" minOccurs="0"/>
                <xsd:element ref="ns2:MasterListID" minOccurs="0"/>
                <xsd:element ref="ns2:lcf76f155ced4ddcb4097134ff3c332f" minOccurs="0"/>
                <xsd:element ref="ns3:TaxCatchAll" minOccurs="0"/>
                <xsd:element ref="ns2:MediaServiceObjectDetectorVersions" minOccurs="0"/>
                <xsd:element ref="ns2:MediaServiceSearchProperties" minOccurs="0"/>
                <xsd:element ref="ns3:CTID_x0020_Document_x0020_Type" minOccurs="0"/>
                <xsd:element ref="ns2: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a01121-da18-407e-86a0-e0ab1b6c7d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Date_x0020__x0026__x0020_Time" ma:index="20" nillable="true" ma:displayName="Date &amp; Time" ma:format="DateTime" ma:internalName="Date_x0020__x0026__x0020_Time">
      <xsd:simpleType>
        <xsd:restriction base="dms:DateTime"/>
      </xsd:simpleType>
    </xsd:element>
    <xsd:element name="_Flow_SignoffStatus" ma:index="21" nillable="true" ma:displayName="Sign-off status" ma:internalName="Sign_x002d_off_x0020_status">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ProjectNum" ma:index="23" nillable="true" ma:displayName="ProjectNum" ma:format="Dropdown" ma:internalName="ProjectNum">
      <xsd:simpleType>
        <xsd:restriction base="dms:Text">
          <xsd:maxLength value="255"/>
        </xsd:restriction>
      </xsd:simpleType>
    </xsd:element>
    <xsd:element name="ProjectName" ma:index="24" nillable="true" ma:displayName="ProjectName" ma:format="Dropdown" ma:internalName="ProjectName">
      <xsd:simpleType>
        <xsd:restriction base="dms:Text">
          <xsd:maxLength value="255"/>
        </xsd:restriction>
      </xsd:simpleType>
    </xsd:element>
    <xsd:element name="TotalCost" ma:index="25" nillable="true" ma:displayName="TotalCost" ma:format="Dropdown" ma:internalName="TotalCost" ma:percentage="FALSE">
      <xsd:simpleType>
        <xsd:restriction base="dms:Number"/>
      </xsd:simpleType>
    </xsd:element>
    <xsd:element name="CostPer" ma:index="26" nillable="true" ma:displayName="CostPer" ma:format="Dropdown" ma:internalName="CostPer" ma:percentage="FALSE">
      <xsd:simpleType>
        <xsd:restriction base="dms:Number"/>
      </xsd:simpleType>
    </xsd:element>
    <xsd:element name="Participants" ma:index="27" nillable="true" ma:displayName="Participants" ma:format="Dropdown" ma:internalName="Participants">
      <xsd:simpleType>
        <xsd:restriction base="dms:Text">
          <xsd:maxLength value="255"/>
        </xsd:restriction>
      </xsd:simpleType>
    </xsd:element>
    <xsd:element name="MasterListID" ma:index="28" nillable="true" ma:displayName="MasterListID" ma:description="ID from Idea List" ma:format="Dropdown" ma:internalName="MasterListID">
      <xsd:simpleType>
        <xsd:restriction base="dms:Text">
          <xsd:maxLength value="255"/>
        </xsd:restrictio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be199ec9-f948-46d8-add9-965b56454a1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element name="Year" ma:index="35" nillable="true" ma:displayName="Year" ma:format="Dropdown" ma:internalName="Yea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3e3de1-934b-464b-893a-587ae869df7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31" nillable="true" ma:displayName="Taxonomy Catch All Column" ma:hidden="true" ma:list="{89777bb9-7d06-4ef1-97f6-a98b9b4c613f}" ma:internalName="TaxCatchAll" ma:showField="CatchAllData" ma:web="ec3e3de1-934b-464b-893a-587ae869df79">
      <xsd:complexType>
        <xsd:complexContent>
          <xsd:extension base="dms:MultiChoiceLookup">
            <xsd:sequence>
              <xsd:element name="Value" type="dms:Lookup" maxOccurs="unbounded" minOccurs="0" nillable="true"/>
            </xsd:sequence>
          </xsd:extension>
        </xsd:complexContent>
      </xsd:complexType>
    </xsd:element>
    <xsd:element name="CTID_x0020_Document_x0020_Type" ma:index="34" nillable="true" ma:displayName="CTID Document Type" ma:format="Dropdown" ma:internalName="CTID_x0020_Document_x0020_Type">
      <xsd:simpleType>
        <xsd:restriction base="dms:Choice">
          <xsd:enumeration value="Account Statement"/>
          <xsd:enumeration value="Agreement"/>
          <xsd:enumeration value="Invoice"/>
          <xsd:enumeration value="R&amp;D Project Statement"/>
          <xsd:enumeration value="Marketing &amp; Communication"/>
          <xsd:enumeration value="Process Document (SOP)"/>
          <xsd:enumeration value="Tax Receipts"/>
          <xsd:enumeration value="Othe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58925F-D5D4-4A21-A3F8-4F4F994D07A1}">
  <ds:schemaRefs>
    <ds:schemaRef ds:uri="http://purl.org/dc/dcmitype/"/>
    <ds:schemaRef ds:uri="http://www.w3.org/XML/1998/namespace"/>
    <ds:schemaRef ds:uri="http://schemas.microsoft.com/office/2006/documentManagement/types"/>
    <ds:schemaRef ds:uri="http://schemas.microsoft.com/office/2006/metadata/properties"/>
    <ds:schemaRef ds:uri="ec3e3de1-934b-464b-893a-587ae869df79"/>
    <ds:schemaRef ds:uri="http://purl.org/dc/elements/1.1/"/>
    <ds:schemaRef ds:uri="http://schemas.microsoft.com/office/infopath/2007/PartnerControls"/>
    <ds:schemaRef ds:uri="http://purl.org/dc/terms/"/>
    <ds:schemaRef ds:uri="0ca01121-da18-407e-86a0-e0ab1b6c7d8c"/>
    <ds:schemaRef ds:uri="http://schemas.openxmlformats.org/package/2006/metadata/core-properties"/>
  </ds:schemaRefs>
</ds:datastoreItem>
</file>

<file path=customXml/itemProps2.xml><?xml version="1.0" encoding="utf-8"?>
<ds:datastoreItem xmlns:ds="http://schemas.openxmlformats.org/officeDocument/2006/customXml" ds:itemID="{5956FEDD-9DDB-4F2B-ABC6-9AD5780E60BB}">
  <ds:schemaRefs>
    <ds:schemaRef ds:uri="http://schemas.microsoft.com/sharepoint/v3/contenttype/forms"/>
  </ds:schemaRefs>
</ds:datastoreItem>
</file>

<file path=customXml/itemProps3.xml><?xml version="1.0" encoding="utf-8"?>
<ds:datastoreItem xmlns:ds="http://schemas.openxmlformats.org/officeDocument/2006/customXml" ds:itemID="{6B7A62D9-89CE-4114-8B5E-E9BC074208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a01121-da18-407e-86a0-e0ab1b6c7d8c"/>
    <ds:schemaRef ds:uri="ec3e3de1-934b-464b-893a-587ae869df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Usage Instructions</vt:lpstr>
      <vt:lpstr>CTI Definition &amp; Scoring</vt:lpstr>
      <vt:lpstr>DM Definition &amp; Scoring</vt:lpstr>
      <vt:lpstr>T&amp;E Definition &amp; Scoring</vt:lpstr>
      <vt:lpstr>Results</vt:lpstr>
      <vt:lpstr>Example Historical Change Tab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Ivy Oeltjenbruns</dc:creator>
  <cp:keywords/>
  <dc:description/>
  <cp:lastModifiedBy>Mark Haase</cp:lastModifiedBy>
  <cp:revision/>
  <dcterms:created xsi:type="dcterms:W3CDTF">2023-11-02T17:27:33Z</dcterms:created>
  <dcterms:modified xsi:type="dcterms:W3CDTF">2025-03-19T14:37:11Z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0x01010052D8A6B6F9FE2E45B0EDBAAD5FAF1312</vt:lpwstr>
  </property>
  <property fmtid="{D5CDD505-2E9C-101B-9397-08002B2CF9AE}" pid="3" name="MediaServiceImageTags">
    <vt:lpwstr/>
  </property>
</Properties>
</file>