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ioeltjenbruns/Desktop/"/>
    </mc:Choice>
  </mc:AlternateContent>
  <xr:revisionPtr revIDLastSave="0" documentId="13_ncr:1_{9EA18EE6-379A-8240-9121-200D6665FAF9}" xr6:coauthVersionLast="47" xr6:coauthVersionMax="47" xr10:uidLastSave="{00000000-0000-0000-0000-000000000000}"/>
  <bookViews>
    <workbookView xWindow="34560" yWindow="-5960" windowWidth="51200" windowHeight="28300" xr2:uid="{A6CEF9E4-12E6-4945-8009-89B93494DE93}"/>
  </bookViews>
  <sheets>
    <sheet name="Introduction" sheetId="11" r:id="rId1"/>
    <sheet name="Usage Instructions" sheetId="15" r:id="rId2"/>
    <sheet name="CTI Definition &amp; Scoring" sheetId="19" r:id="rId3"/>
    <sheet name="DM Definition &amp; Scoring" sheetId="21" r:id="rId4"/>
    <sheet name="T&amp;E Definition &amp; Scoring" sheetId="20" r:id="rId5"/>
    <sheet name="Results" sheetId="22" r:id="rId6"/>
    <sheet name="Example Historical Change Tab" sheetId="17" r:id="rId7"/>
  </sheets>
  <definedNames>
    <definedName name="_xlchart.v1.0" hidden="1">'Example Historical Change Tab'!$AB$16:$AB$18</definedName>
    <definedName name="_xlchart.v1.1" hidden="1">'Example Historical Change Tab'!$AC$15</definedName>
    <definedName name="_xlchart.v1.2" hidden="1">'Example Historical Change Tab'!$AC$16:$AC$18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22" l="1"/>
  <c r="D25" i="22"/>
  <c r="F24" i="22"/>
  <c r="F27" i="22"/>
  <c r="F26" i="22"/>
  <c r="F25" i="22"/>
  <c r="F23" i="22"/>
  <c r="E27" i="22"/>
  <c r="E26" i="22"/>
  <c r="E25" i="22"/>
  <c r="E24" i="22"/>
  <c r="E23" i="22"/>
  <c r="D26" i="22"/>
  <c r="D24" i="22"/>
  <c r="D23" i="22"/>
  <c r="C27" i="22"/>
  <c r="C26" i="22"/>
  <c r="C25" i="22"/>
  <c r="C24" i="22"/>
  <c r="C23" i="22"/>
  <c r="E21" i="22"/>
  <c r="F19" i="22"/>
  <c r="F18" i="22"/>
  <c r="F21" i="22"/>
  <c r="F20" i="22"/>
  <c r="F17" i="22"/>
  <c r="E20" i="22"/>
  <c r="E19" i="22"/>
  <c r="E18" i="22"/>
  <c r="E17" i="22"/>
  <c r="D21" i="22"/>
  <c r="D20" i="22"/>
  <c r="D19" i="22"/>
  <c r="D18" i="22"/>
  <c r="D17" i="22"/>
  <c r="C21" i="22"/>
  <c r="C20" i="22"/>
  <c r="C19" i="22"/>
  <c r="C18" i="22"/>
  <c r="C17" i="22"/>
  <c r="F11" i="22"/>
  <c r="F13" i="22"/>
  <c r="C13" i="22"/>
  <c r="C14" i="22"/>
  <c r="C15" i="22"/>
  <c r="C12" i="22"/>
  <c r="D15" i="22"/>
  <c r="D14" i="22"/>
  <c r="D13" i="22"/>
  <c r="D12" i="22"/>
  <c r="E15" i="22"/>
  <c r="E14" i="22"/>
  <c r="E13" i="22"/>
  <c r="E12" i="22"/>
  <c r="F15" i="22"/>
  <c r="F14" i="22"/>
  <c r="F12" i="22"/>
  <c r="E11" i="22"/>
  <c r="D11" i="22"/>
  <c r="C11" i="22"/>
  <c r="D14" i="20"/>
  <c r="D14" i="19"/>
  <c r="G11" i="22" s="1"/>
  <c r="H22" i="17"/>
  <c r="I22" i="17"/>
  <c r="H23" i="17"/>
  <c r="I23" i="17"/>
  <c r="H24" i="17"/>
  <c r="I24" i="17"/>
  <c r="G24" i="17"/>
  <c r="G23" i="17"/>
  <c r="G22" i="17"/>
  <c r="AC16" i="17"/>
  <c r="AC17" i="17"/>
  <c r="AC18" i="17"/>
  <c r="L14" i="21"/>
  <c r="J14" i="21"/>
  <c r="H14" i="21"/>
  <c r="F14" i="21"/>
  <c r="D14" i="21"/>
  <c r="L14" i="20"/>
  <c r="J14" i="20"/>
  <c r="H14" i="20"/>
  <c r="F14" i="20"/>
  <c r="L14" i="19"/>
  <c r="G15" i="22" s="1"/>
  <c r="J14" i="19"/>
  <c r="G14" i="22" s="1"/>
  <c r="H14" i="19"/>
  <c r="G13" i="22" s="1"/>
  <c r="F14" i="19"/>
  <c r="G12" i="22" s="1"/>
  <c r="G31" i="22" l="1"/>
  <c r="I32" i="22"/>
  <c r="G24" i="22"/>
  <c r="I33" i="22"/>
  <c r="G25" i="22"/>
  <c r="I34" i="22"/>
  <c r="G26" i="22"/>
  <c r="I35" i="22"/>
  <c r="G27" i="22"/>
  <c r="I31" i="22"/>
  <c r="G23" i="22"/>
  <c r="G22" i="22" s="1"/>
  <c r="H31" i="22"/>
  <c r="G17" i="22"/>
  <c r="H32" i="22"/>
  <c r="G18" i="22"/>
  <c r="H33" i="22"/>
  <c r="G19" i="22"/>
  <c r="H34" i="22"/>
  <c r="G20" i="22"/>
  <c r="H35" i="22"/>
  <c r="G21" i="22"/>
  <c r="G16" i="22"/>
  <c r="G32" i="22"/>
  <c r="G34" i="22"/>
  <c r="B14" i="21"/>
  <c r="G35" i="22"/>
  <c r="B14" i="19"/>
  <c r="G33" i="22"/>
  <c r="B14" i="20"/>
  <c r="B3" i="17"/>
  <c r="B13" i="17"/>
  <c r="B12" i="17"/>
  <c r="B11" i="17"/>
  <c r="B10" i="17"/>
  <c r="B9" i="17"/>
  <c r="B8" i="17" s="1"/>
  <c r="B19" i="17"/>
  <c r="B18" i="17"/>
  <c r="B17" i="17"/>
  <c r="B16" i="17"/>
  <c r="B15" i="17"/>
  <c r="B7" i="17"/>
  <c r="B6" i="17"/>
  <c r="B5" i="17"/>
  <c r="B4" i="17"/>
  <c r="G10" i="22" l="1"/>
  <c r="AD17" i="17"/>
  <c r="AD16" i="17"/>
  <c r="B14" i="17"/>
  <c r="AD18" i="17"/>
  <c r="B2" i="17"/>
  <c r="G9" i="22" l="1"/>
  <c r="B1" i="17"/>
  <c r="AE16" i="17"/>
  <c r="AE17" i="17"/>
  <c r="AE18"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tc={267B42CC-3D32-4591-B85C-6107C0C7758F}</author>
    <author>tc={9F99F511-5A58-455E-AE5D-33A564CD6A1B}</author>
    <author>tc={629034EB-D689-490F-9D70-C1B8D39AA307}</author>
  </authors>
  <commentList>
    <comment ref="E3" authorId="0" shapeId="0" xr:uid="{267B42CC-3D32-4591-B85C-6107C0C7758F}">
      <text>
        <t>[Threaded comment]
Your version of Excel allows you to read this threaded comment; however, any edits to it will get removed if the file is opened in a newer version of Excel. Learn more: https://go.microsoft.com/fwlink/?linkid=870924
Comment:
    I switched from "x" to 1 to enable a sumproduct calculation.</t>
      </text>
    </comment>
    <comment ref="F3" authorId="1" shapeId="0" xr:uid="{9F99F511-5A58-455E-AE5D-33A564CD6A1B}">
      <text>
        <t>[Threaded comment]
Your version of Excel allows you to read this threaded comment; however, any edits to it will get removed if the file is opened in a newer version of Excel. Learn more: https://go.microsoft.com/fwlink/?linkid=870924
Comment:
    I like how this helps show the difference between a "4" from one "4" vs a "4" from a "3" and a "1". It also highlights the exact gaps to fill.</t>
      </text>
    </comment>
    <comment ref="F5" authorId="2" shapeId="0" xr:uid="{629034EB-D689-490F-9D70-C1B8D39AA307}">
      <text>
        <t>[Threaded comment]
Your version of Excel allows you to read this threaded comment; however, any edits to it will get removed if the file is opened in a newer version of Excel. Learn more: https://go.microsoft.com/fwlink/?linkid=870924
Comment:
    Could add level definitions as comments in the relevant cell so onhover would pop them up.</t>
      </text>
    </comment>
  </commentList>
</comments>
</file>

<file path=xl/sharedStrings.xml><?xml version="1.0" encoding="utf-8"?>
<sst xmlns="http://schemas.openxmlformats.org/spreadsheetml/2006/main" count="255" uniqueCount="181">
  <si>
    <t>Measuring Threat-Informed Defense</t>
  </si>
  <si>
    <t>Best Practices Assessment Tool</t>
  </si>
  <si>
    <t>Cyber Threat Intelligence - Best Practices and Maturity Levels</t>
  </si>
  <si>
    <t>How well do you understand the Adversaries that may target your organization</t>
  </si>
  <si>
    <t>Components</t>
  </si>
  <si>
    <t>I.1 - Depth of Threat Data</t>
  </si>
  <si>
    <t>I.2 - Breadth of Threat Information</t>
  </si>
  <si>
    <t>I.3 - Relevance of Threat Data</t>
  </si>
  <si>
    <t>I.4 - Utilization of Threat Information</t>
  </si>
  <si>
    <t>I.5 - Dissemination of Threat Reporting</t>
  </si>
  <si>
    <t>Score Value</t>
  </si>
  <si>
    <t>What level of information (roughly relative to the Pyramid of Pain) is being used to track adversaries. [1]</t>
  </si>
  <si>
    <t>Input Here</t>
  </si>
  <si>
    <t xml:space="preserve">Complementary to the depth component score, roughly how many relevant Techniques are understood at that level of depth. </t>
  </si>
  <si>
    <t xml:space="preserve">Where is the threat information coming from and how timely is it  </t>
  </si>
  <si>
    <t xml:space="preserve">How is the threat information being used by an organization  </t>
  </si>
  <si>
    <t>What threat information is passed along within an organization [4]</t>
  </si>
  <si>
    <t>Level 1</t>
  </si>
  <si>
    <t>None</t>
  </si>
  <si>
    <t>Level 2</t>
  </si>
  <si>
    <t>Ephemeral IOCs: hashes, IPs, domains: data sources an adversary can change easily</t>
  </si>
  <si>
    <t xml:space="preserve">Single Technique </t>
  </si>
  <si>
    <t>Generic reports or freely available reporting</t>
  </si>
  <si>
    <t xml:space="preserve">Lightly / occasionally read  </t>
  </si>
  <si>
    <t xml:space="preserve">Tactical reporting with highly perishable information (IOCs)  </t>
  </si>
  <si>
    <t>Level 3</t>
  </si>
  <si>
    <t>Tools / Software used by adversaries: tools or software which can be swapped or modified by an adversary to evade detection</t>
  </si>
  <si>
    <t xml:space="preserve">Multiple Techniques </t>
  </si>
  <si>
    <t>Internal reports</t>
  </si>
  <si>
    <t xml:space="preserve">Regularly ingested for analysis  </t>
  </si>
  <si>
    <t xml:space="preserve">Tactical reporting focused on adversary behavior (TTPs)  </t>
  </si>
  <si>
    <t>Level 4</t>
  </si>
  <si>
    <t>Techniques and Tactics used by adversaries: the techniques and behaviors that are harder to change for an adversary</t>
  </si>
  <si>
    <t xml:space="preserve">All top-priority Techniques relevant to the organization </t>
  </si>
  <si>
    <t>Recent, in-depth reporting (often requires a subscription)</t>
  </si>
  <si>
    <t xml:space="preserve">Analyzed automatically [3] and/or by trained analysts  </t>
  </si>
  <si>
    <t xml:space="preserve">Operational reporting on pertinent security trends  </t>
  </si>
  <si>
    <t>Level 5</t>
  </si>
  <si>
    <t>Low-variance adversary behaviors and associated observables: specific actions most implementations of a technique must use so it is very difficult for an adversary to change or avoid</t>
  </si>
  <si>
    <t>All Techniques relevant to the organization [2]</t>
  </si>
  <si>
    <t xml:space="preserve">Customized briefings  </t>
  </si>
  <si>
    <t xml:space="preserve">Contextualized in disseminated reports for other internal stakeholders to operationalize  </t>
  </si>
  <si>
    <t xml:space="preserve">Strategic reporting on business impacts of security trends  </t>
  </si>
  <si>
    <t>CTI Total</t>
  </si>
  <si>
    <t>Depth of Threat Data Total Score:</t>
  </si>
  <si>
    <t>Breadth of Threat Information Total Score:</t>
  </si>
  <si>
    <t>Relevance of Threat Data Total Score:</t>
  </si>
  <si>
    <t>Utilization of Threat Information Total Score:</t>
  </si>
  <si>
    <t>Dissemination of Threat Reporting Total Score:</t>
  </si>
  <si>
    <t>References</t>
  </si>
  <si>
    <t>[1] https://center-for-threat-informed-defense.github.io/summiting-the-pyramid/levels/</t>
  </si>
  <si>
    <t>[2] https://mitre-engenuity.org/cybersecurity/center-for-threat-informed-defense/our-work/top-attack-techniques/</t>
  </si>
  <si>
    <t>[3] https://mitre-engenuity.org/cybersecurity/center-for-threat-informed-defense/our-work/threat-report-attck-mapper-tram/</t>
  </si>
  <si>
    <t>[4] https://github.com/center-for-threat-informed-defense/cti-blueprints/wiki</t>
  </si>
  <si>
    <t>Defensive Measures - Best Practices and Maturity Levels</t>
  </si>
  <si>
    <t>How well do you understand and implement your defensive measures</t>
  </si>
  <si>
    <t>D.1 - Foundational Security [1]</t>
  </si>
  <si>
    <t>D.2 - Data Collection</t>
  </si>
  <si>
    <t>D.3 - Detection Engineering</t>
  </si>
  <si>
    <t>D.4 - Incident Response</t>
  </si>
  <si>
    <t>D.5 - Deception Operations [8]</t>
  </si>
  <si>
    <t>Score #</t>
  </si>
  <si>
    <t>The degree to which threat informs and prioritizes preventative security measures.</t>
  </si>
  <si>
    <t>Is the right data being collected based on the needs identified from analysis of threat intelligence?</t>
  </si>
  <si>
    <t>How much are detection analytics designed, tested, and tuned to optimize precision, recall, and robustness for relevant malicious behaviors?</t>
  </si>
  <si>
    <t>How automated, strategic, and effective are responsive measures against top-priority threats?</t>
  </si>
  <si>
    <t>How extensive and effective are deception operations to enable defensive objectives and the collection of new threat intelligence?</t>
  </si>
  <si>
    <t xml:space="preserve">Ad Hoc patching, limited asset inventory, basic security measures </t>
  </si>
  <si>
    <t xml:space="preserve">Minimal visibility (e.g., single network sensor at network boundary) </t>
  </si>
  <si>
    <t>Import rules / analytics from open repository</t>
  </si>
  <si>
    <t xml:space="preserve">Ad Hoc, Manual, Reactive </t>
  </si>
  <si>
    <t xml:space="preserve">Sandboxing of suspicious executables (e.g., email attachment detonation before delivery) </t>
  </si>
  <si>
    <t>Several mitigations and security controls [2] connected to relevant threats implemented, key attack surfaces and critical assets identified</t>
  </si>
  <si>
    <t xml:space="preserve">Compliant with best practices for network and devices (e.g., logs collected from each device according to the manufacturer’s recommendations) </t>
  </si>
  <si>
    <t xml:space="preserve">Prioritize and tune imported rules / analytics from repository </t>
  </si>
  <si>
    <t xml:space="preserve">Playbook-enabled, partially automated </t>
  </si>
  <si>
    <t>1 to several Honey* (pot, token, document…) deployed and monitored, enabling detection of malicious use and early warning</t>
  </si>
  <si>
    <t>Knowledge of threat informs a risk management process to prioritize a set of mitigations and controls</t>
  </si>
  <si>
    <t xml:space="preserve">Threat-informed detection requirements guide sensor configuration and deployment [5] (e.g., additional Sysmon configuration driven by detection needs for ATT&amp;CK Techniques) </t>
  </si>
  <si>
    <t xml:space="preserve">Testing and tuning of custom detection analytics </t>
  </si>
  <si>
    <t>Informed by knowledge of threat actor (e.g., initial detection leads to follow-on investigation to detect other malicious actions expected in the campaign based on CTI). Proactive hunts are conducted driven by threat information rather than only alerts from existing analytics.</t>
  </si>
  <si>
    <t xml:space="preserve">Honey network deployed and monitored </t>
  </si>
  <si>
    <t xml:space="preserve">Prioritized [3] automated patching [4], attack surfaces understood, full asset inventory mapped to business operations and threats, hygiene best-practices implemented </t>
  </si>
  <si>
    <t xml:space="preserve">Threat-Optimized (Sensors evaluated, configured, and deployed to meet all threat-informed detection needs) </t>
  </si>
  <si>
    <t>Detection analytics developed based on knowledge of low-variance behaviors, customized to reduce false positives while maintaining robust [6] recall [7]</t>
  </si>
  <si>
    <t xml:space="preserve">Strategic, holistic, optimized to deter future events (e.g., with an understanding of the full campaign and the adversary’s likely reaction to defensive response, the defenders take decisive and coordinated actions that effectively evict the adversary such that it is not easy for them to return) </t>
  </si>
  <si>
    <t xml:space="preserve">Intentional, long-term deception operations in a realistic honey network </t>
  </si>
  <si>
    <t>DM Total</t>
  </si>
  <si>
    <t>Foundational Security Total Score:</t>
  </si>
  <si>
    <t>Data Collection Total Score:</t>
  </si>
  <si>
    <t>Detection Engineering Total Score:</t>
  </si>
  <si>
    <t>Incident Response Total Score:</t>
  </si>
  <si>
    <t>Deception Operations Total Score:</t>
  </si>
  <si>
    <t>[1] https://d3fend.mitre.org/</t>
  </si>
  <si>
    <t>[2] https://mitre-engenuity.org/cybersecurity/center-for-threat-informed-defense/our-work/nist-800-53-control-mappings/</t>
  </si>
  <si>
    <t>[3] https://www.first.org/epss/</t>
  </si>
  <si>
    <t>[4] https://mitre-engenuity.org/cybersecurity/center-for-threat-informed-defense/our-work/mapping-attck-to-cve-for-impact/</t>
  </si>
  <si>
    <t>[5] https://mitre-engenuity.org/cybersecurity/center-for-threat-informed-defense/our-work/atomic-data-sources/</t>
  </si>
  <si>
    <t>[6] https://center-for-threat-informed-defense.github.io/summiting-the-pyramid/</t>
  </si>
  <si>
    <t>[7] https://center-for-threat-informed-defense.github.io/summiting-the-pyramid/definitions/</t>
  </si>
  <si>
    <t>[8] https://engage.mitre.org/</t>
  </si>
  <si>
    <t>Test &amp; Evaluation - Best Practices and Maturity Levels</t>
  </si>
  <si>
    <t>How well do you test and evaluate your defenses</t>
  </si>
  <si>
    <t>T.1 - Type of Testing</t>
  </si>
  <si>
    <t>T.2 - Frequency of Testing</t>
  </si>
  <si>
    <t>T.3 - Test Planning</t>
  </si>
  <si>
    <t>T.4 - Test Execution</t>
  </si>
  <si>
    <t>T.5 - Test Results</t>
  </si>
  <si>
    <t>Are cybersecurity tests focused on helping defenders improve against prioritized threats?</t>
  </si>
  <si>
    <t>Do your tests keep pace with changing adversaries and defended technologies?</t>
  </si>
  <si>
    <t>Are tests coordinated and prioritized on the most relevant threat behaviors?</t>
  </si>
  <si>
    <t>Does testing cover adversary TTPs in addition to traditional IOCs?</t>
  </si>
  <si>
    <t>How effectively do test results cause improvements in defensive measures?</t>
  </si>
  <si>
    <t xml:space="preserve">Security Control / Risk Assessment (reactive, compliance-focused) </t>
  </si>
  <si>
    <t>Annual or Ad hoc</t>
  </si>
  <si>
    <t>Ad hoc</t>
  </si>
  <si>
    <t xml:space="preserve">Scanners or other tooling, not threat-focused </t>
  </si>
  <si>
    <t>Results generated</t>
  </si>
  <si>
    <t xml:space="preserve">Vulnerability Assessment / Penetration Test (reactive, threat-focused) </t>
  </si>
  <si>
    <t>Semi-Annual</t>
  </si>
  <si>
    <t>Deliberately planned and scoped, informed by Threat Actor or prioritized TTPs [3]</t>
  </si>
  <si>
    <t xml:space="preserve">Commodity tooling, IOC-focused </t>
  </si>
  <si>
    <t>Results generated, leadership interest, actions taken</t>
  </si>
  <si>
    <t>Adversary Emulation (proactive, threat-focused) [1] [2]</t>
  </si>
  <si>
    <t>Monthly</t>
  </si>
  <si>
    <t xml:space="preserve">Collaboratively planned with Defenders, focused on known gaps and validating coverage </t>
  </si>
  <si>
    <t>Commodity tooling, TTP-focused, minimum 1 implementation of a technique [4]</t>
  </si>
  <si>
    <t xml:space="preserve">Results formally tracked; findings drive detection improvements and architectural changes </t>
  </si>
  <si>
    <t xml:space="preserve">Purple Teaming (proactive, threat-focused, collaborative) </t>
  </si>
  <si>
    <t>Continous</t>
  </si>
  <si>
    <t xml:space="preserve">Collaboratively planned with Defenders, linked to organizational Metrics or KPIs </t>
  </si>
  <si>
    <t xml:space="preserve">Commodity or Custom tooling, TTP-focused, multiple (including evasive [5]) implementations of a technique </t>
  </si>
  <si>
    <t xml:space="preserve">Results formally tracked; findings drive organizational programs, hiring, training, and other significant investments </t>
  </si>
  <si>
    <t>T&amp;E Total</t>
  </si>
  <si>
    <t>Type of Testing Total Score:</t>
  </si>
  <si>
    <t>Frequency of Testing Total Score:</t>
  </si>
  <si>
    <t>Test Planning Total Score:</t>
  </si>
  <si>
    <t>Test Execution Total Score:</t>
  </si>
  <si>
    <t>Test Results Total Score:</t>
  </si>
  <si>
    <t>[1] https://caldera.mitre.org/</t>
  </si>
  <si>
    <t>[2] https://github.com/center-for-threat-informed-defense/adversary_emulation_library</t>
  </si>
  <si>
    <t>[3] https://mitre-engenuity.org/cybersecurity/center-for-threat-informed-defense/our-work/attack-flow/</t>
  </si>
  <si>
    <t>[4] https://mitre-engenuity.org/cybersecurity/center-for-threat-informed-defense/our-work/micro-emulation-plans/</t>
  </si>
  <si>
    <t>[5] https://posts.specterops.io/reactive-progress-and-tradecraft-innovation-b616f85b6c0a</t>
  </si>
  <si>
    <t>Assessment Results</t>
  </si>
  <si>
    <t>TID Dimension / Practice</t>
  </si>
  <si>
    <t>L2</t>
  </si>
  <si>
    <t>L3</t>
  </si>
  <si>
    <t>L4</t>
  </si>
  <si>
    <t>L5</t>
  </si>
  <si>
    <t>Maturity Score</t>
  </si>
  <si>
    <t>Overall TID Maturity (weighted)</t>
  </si>
  <si>
    <t>Cyber Threat Intelligence Maturity</t>
  </si>
  <si>
    <t>Defensive Measures Maturity</t>
  </si>
  <si>
    <t>D.1 - Foundational security</t>
  </si>
  <si>
    <t>D.5 - Deception Operations</t>
  </si>
  <si>
    <t>Test &amp; Evaluation Maturity</t>
  </si>
  <si>
    <t>Threat-Informed</t>
  </si>
  <si>
    <t>CTI</t>
  </si>
  <si>
    <t>DM</t>
  </si>
  <si>
    <t>T&amp;E</t>
  </si>
  <si>
    <t>Overall TID Maturity</t>
  </si>
  <si>
    <t>Y1</t>
  </si>
  <si>
    <t>Y2</t>
  </si>
  <si>
    <t>Y3</t>
  </si>
  <si>
    <t>Completeness of Threat Data</t>
  </si>
  <si>
    <t>Breadth of Threat Information</t>
  </si>
  <si>
    <t>Relevance of Threat Data</t>
  </si>
  <si>
    <t>Utilization of Threat Information</t>
  </si>
  <si>
    <t>Dissemination of Threat Reporting</t>
  </si>
  <si>
    <t>Foundational security</t>
  </si>
  <si>
    <t>Data Collection</t>
  </si>
  <si>
    <t>Detection Engineering</t>
  </si>
  <si>
    <t>Incident Response</t>
  </si>
  <si>
    <t>Deception Operations</t>
  </si>
  <si>
    <t>Type of Testing</t>
  </si>
  <si>
    <t>%%%</t>
  </si>
  <si>
    <t>Frequency of Testing</t>
  </si>
  <si>
    <t>Test Planning</t>
  </si>
  <si>
    <t>Test Execution</t>
  </si>
  <si>
    <t>Test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</si>
</sst>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2"/>
      <color theme="1"/>
      <name val="Calibri"/>
      <family val="2"/>
      <scheme val="minor"/>
    </font>
    <font>
      <sz val="12"/>
      <color theme="1"/>
      <name val="Calibri"/>
      <family val="2"/>
      <scheme val="minor"/>
    </font>
    <font>
      <b/>
      <sz val="12"/>
      <color theme="1"/>
      <name val="Calibri"/>
      <family val="2"/>
      <scheme val="minor"/>
    </font>
    <font>
      <sz val="20"/>
      <color rgb="FF000000"/>
      <name val="Calibri"/>
      <family val="2"/>
    </font>
    <font>
      <sz val="20"/>
      <color theme="1"/>
      <name val="Calibri"/>
      <family val="2"/>
      <scheme val="minor"/>
    </font>
    <font>
      <b/>
      <sz val="16"/>
      <color theme="1"/>
      <name val="Calibri"/>
      <family val="2"/>
      <scheme val="minor"/>
    </font>
    <font>
      <b/>
      <sz val="20"/>
      <color theme="1"/>
      <name val="Calibri"/>
      <family val="2"/>
      <scheme val="minor"/>
    </font>
    <font>
      <i/>
      <sz val="12"/>
      <color theme="1"/>
      <name val="Calibri"/>
      <family val="2"/>
      <scheme val="minor"/>
    </font>
    <font>
      <sz val="12"/>
      <color rgb="FF000000"/>
      <name val="Calibri"/>
      <family val="2"/>
      <scheme val="minor"/>
    </font>
    <font>
      <b/>
      <sz val="16"/>
      <color theme="0"/>
      <name val="Calibri"/>
      <family val="2"/>
      <scheme val="minor"/>
    </font>
    <font>
      <sz val="14"/>
      <color theme="0"/>
      <name val="Calibri"/>
      <family val="2"/>
      <scheme val="minor"/>
    </font>
    <font>
      <sz val="16"/>
      <color theme="1"/>
      <name val="Calibri"/>
      <family val="2"/>
      <scheme val="minor"/>
    </font>
    <font>
      <b/>
      <sz val="16"/>
      <color rgb="FFFFFFFF"/>
      <name val="Calibri"/>
      <family val="2"/>
    </font>
    <font>
      <sz val="16"/>
      <color rgb="FF000000"/>
      <name val="Calibri"/>
      <family val="2"/>
    </font>
    <font>
      <sz val="16"/>
      <color rgb="FF000000"/>
      <name val="Calibri"/>
      <family val="2"/>
      <scheme val="minor"/>
    </font>
    <font>
      <sz val="16"/>
      <color theme="0"/>
      <name val="Calibri"/>
      <family val="2"/>
    </font>
    <font>
      <sz val="11"/>
      <color rgb="FF444444"/>
      <name val="Consolas"/>
      <family val="2"/>
    </font>
    <font>
      <b/>
      <sz val="16"/>
      <color theme="7" tint="0.39997558519241921"/>
      <name val="Calibri"/>
      <family val="2"/>
    </font>
    <font>
      <u/>
      <sz val="12"/>
      <color theme="10"/>
      <name val="Calibri"/>
      <family val="2"/>
      <scheme val="minor"/>
    </font>
    <font>
      <i/>
      <sz val="16"/>
      <color theme="1"/>
      <name val="Calibri"/>
      <family val="2"/>
      <scheme val="minor"/>
    </font>
    <font>
      <i/>
      <sz val="16"/>
      <color rgb="FFFFFFFF"/>
      <name val="Calibri"/>
      <family val="2"/>
    </font>
    <font>
      <sz val="14"/>
      <color theme="1"/>
      <name val="Calibri"/>
      <family val="2"/>
      <scheme val="minor"/>
    </font>
  </fonts>
  <fills count="10">
    <fill>
      <patternFill patternType="none"/>
    </fill>
    <fill>
      <patternFill patternType="gray125"/>
    </fill>
    <fill>
      <patternFill patternType="solid">
        <fgColor rgb="FF404040"/>
        <bgColor rgb="FF000000"/>
      </patternFill>
    </fill>
    <fill>
      <patternFill patternType="solid">
        <fgColor theme="0"/>
        <bgColor indexed="64"/>
      </patternFill>
    </fill>
    <fill>
      <patternFill patternType="solid">
        <fgColor rgb="FFA06FA6"/>
        <bgColor indexed="64"/>
      </patternFill>
    </fill>
    <fill>
      <patternFill patternType="solid">
        <fgColor rgb="FF0070C0"/>
        <bgColor indexed="64"/>
      </patternFill>
    </fill>
    <fill>
      <patternFill patternType="solid">
        <fgColor theme="7" tint="-0.249977111117893"/>
        <bgColor indexed="64"/>
      </patternFill>
    </fill>
    <fill>
      <patternFill patternType="solid">
        <fgColor rgb="FFC00000"/>
        <bgColor indexed="64"/>
      </patternFill>
    </fill>
    <fill>
      <patternFill patternType="solid">
        <fgColor theme="7" tint="0.39997558519241921"/>
        <bgColor indexed="64"/>
      </patternFill>
    </fill>
    <fill>
      <patternFill patternType="solid">
        <fgColor rgb="FFFFD966"/>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rgb="FF000000"/>
      </bottom>
      <diagonal/>
    </border>
    <border>
      <left/>
      <right/>
      <top style="thin">
        <color rgb="FF000000"/>
      </top>
      <bottom style="thin">
        <color rgb="FF000000"/>
      </bottom>
      <diagonal/>
    </border>
    <border>
      <left style="thin">
        <color indexed="64"/>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1"/>
      </left>
      <right style="thin">
        <color rgb="FF000000"/>
      </right>
      <top style="thin">
        <color theme="1"/>
      </top>
      <bottom style="thin">
        <color rgb="FF000000"/>
      </bottom>
      <diagonal/>
    </border>
    <border>
      <left style="thin">
        <color rgb="FF000000"/>
      </left>
      <right style="thin">
        <color rgb="FF000000"/>
      </right>
      <top style="thin">
        <color theme="1"/>
      </top>
      <bottom style="thin">
        <color rgb="FF000000"/>
      </bottom>
      <diagonal/>
    </border>
    <border>
      <left style="thin">
        <color rgb="FF000000"/>
      </left>
      <right style="thin">
        <color theme="1"/>
      </right>
      <top style="thin">
        <color theme="1"/>
      </top>
      <bottom style="thin">
        <color rgb="FF000000"/>
      </bottom>
      <diagonal/>
    </border>
    <border>
      <left style="thin">
        <color theme="1"/>
      </left>
      <right/>
      <top style="thin">
        <color rgb="FF000000"/>
      </top>
      <bottom style="thin">
        <color theme="1"/>
      </bottom>
      <diagonal/>
    </border>
    <border>
      <left/>
      <right style="thin">
        <color rgb="FF000000"/>
      </right>
      <top style="thin">
        <color rgb="FF000000"/>
      </top>
      <bottom style="thin">
        <color theme="1"/>
      </bottom>
      <diagonal/>
    </border>
    <border>
      <left style="thin">
        <color rgb="FF000000"/>
      </left>
      <right/>
      <top style="thin">
        <color rgb="FF000000"/>
      </top>
      <bottom style="thin">
        <color theme="1"/>
      </bottom>
      <diagonal/>
    </border>
    <border>
      <left/>
      <right style="thin">
        <color theme="1"/>
      </right>
      <top style="thin">
        <color rgb="FF000000"/>
      </top>
      <bottom style="thin">
        <color theme="1"/>
      </bottom>
      <diagonal/>
    </border>
  </borders>
  <cellStyleXfs count="3">
    <xf numFmtId="0" fontId="0" fillId="0" borderId="0"/>
    <xf numFmtId="9" fontId="1" fillId="0" borderId="0" applyFont="0" applyFill="0" applyBorder="0" applyAlignment="0" applyProtection="0"/>
    <xf numFmtId="0" fontId="18" fillId="0" borderId="0" applyNumberFormat="0" applyFill="0" applyBorder="0" applyAlignment="0" applyProtection="0"/>
  </cellStyleXfs>
  <cellXfs count="93">
    <xf numFmtId="0" fontId="0" fillId="0" borderId="0" xfId="0"/>
    <xf numFmtId="2" fontId="0" fillId="0" borderId="0" xfId="0" applyNumberFormat="1"/>
    <xf numFmtId="9" fontId="0" fillId="0" borderId="0" xfId="1" applyFont="1"/>
    <xf numFmtId="9"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 xfId="0" applyBorder="1"/>
    <xf numFmtId="0" fontId="0" fillId="3" borderId="1" xfId="0" applyFill="1" applyBorder="1"/>
    <xf numFmtId="0" fontId="7" fillId="0" borderId="1" xfId="0" applyFont="1" applyBorder="1"/>
    <xf numFmtId="0" fontId="8" fillId="0" borderId="0" xfId="0" applyFont="1"/>
    <xf numFmtId="0" fontId="9" fillId="4" borderId="1" xfId="0" applyFont="1" applyFill="1" applyBorder="1"/>
    <xf numFmtId="9" fontId="9" fillId="4" borderId="1" xfId="0" applyNumberFormat="1" applyFont="1" applyFill="1" applyBorder="1"/>
    <xf numFmtId="0" fontId="10" fillId="6" borderId="1" xfId="0" applyFont="1" applyFill="1" applyBorder="1"/>
    <xf numFmtId="0" fontId="10" fillId="7" borderId="1" xfId="0" applyFont="1" applyFill="1" applyBorder="1"/>
    <xf numFmtId="0" fontId="10" fillId="5" borderId="1" xfId="0" applyFont="1" applyFill="1" applyBorder="1"/>
    <xf numFmtId="0" fontId="11" fillId="0" borderId="1" xfId="0" applyFont="1" applyBorder="1" applyAlignment="1">
      <alignment wrapText="1"/>
    </xf>
    <xf numFmtId="0" fontId="11" fillId="0" borderId="4" xfId="0" applyFont="1" applyBorder="1" applyAlignment="1">
      <alignment wrapText="1"/>
    </xf>
    <xf numFmtId="0" fontId="14" fillId="0" borderId="1" xfId="0" applyFont="1" applyBorder="1" applyAlignment="1">
      <alignment wrapText="1"/>
    </xf>
    <xf numFmtId="0" fontId="11" fillId="0" borderId="3" xfId="0" applyFont="1" applyBorder="1" applyAlignment="1">
      <alignment wrapText="1"/>
    </xf>
    <xf numFmtId="0" fontId="11" fillId="0" borderId="5" xfId="0" applyFont="1" applyBorder="1" applyAlignment="1">
      <alignment wrapText="1"/>
    </xf>
    <xf numFmtId="0" fontId="15" fillId="6" borderId="1" xfId="0" applyFont="1" applyFill="1" applyBorder="1"/>
    <xf numFmtId="0" fontId="11" fillId="0" borderId="6" xfId="0" applyFont="1" applyBorder="1" applyAlignment="1">
      <alignment wrapText="1"/>
    </xf>
    <xf numFmtId="0" fontId="15" fillId="7" borderId="1" xfId="0" applyFont="1" applyFill="1" applyBorder="1"/>
    <xf numFmtId="0" fontId="15" fillId="5" borderId="1" xfId="0" applyFont="1" applyFill="1" applyBorder="1"/>
    <xf numFmtId="164" fontId="15" fillId="6" borderId="1" xfId="0" applyNumberFormat="1" applyFont="1" applyFill="1" applyBorder="1"/>
    <xf numFmtId="164" fontId="15" fillId="7" borderId="1" xfId="0" applyNumberFormat="1" applyFont="1" applyFill="1" applyBorder="1"/>
    <xf numFmtId="164" fontId="15" fillId="5" borderId="1" xfId="0" applyNumberFormat="1" applyFont="1" applyFill="1" applyBorder="1"/>
    <xf numFmtId="0" fontId="16" fillId="0" borderId="0" xfId="0" applyFont="1"/>
    <xf numFmtId="49" fontId="11" fillId="8" borderId="1" xfId="0" applyNumberFormat="1" applyFont="1" applyFill="1" applyBorder="1" applyAlignment="1">
      <alignment wrapText="1"/>
    </xf>
    <xf numFmtId="49" fontId="11" fillId="8" borderId="3" xfId="0" applyNumberFormat="1" applyFont="1" applyFill="1" applyBorder="1" applyAlignment="1">
      <alignment wrapText="1"/>
    </xf>
    <xf numFmtId="49" fontId="11" fillId="9" borderId="1" xfId="0" applyNumberFormat="1" applyFont="1" applyFill="1" applyBorder="1" applyAlignment="1">
      <alignment wrapText="1"/>
    </xf>
    <xf numFmtId="0" fontId="13" fillId="0" borderId="8" xfId="0" applyFont="1" applyBorder="1" applyAlignment="1">
      <alignment wrapText="1"/>
    </xf>
    <xf numFmtId="0" fontId="13" fillId="0" borderId="9" xfId="0" applyFont="1" applyBorder="1" applyAlignment="1">
      <alignment wrapText="1"/>
    </xf>
    <xf numFmtId="0" fontId="12" fillId="2" borderId="7" xfId="0" applyFont="1" applyFill="1" applyBorder="1"/>
    <xf numFmtId="0" fontId="0" fillId="0" borderId="4" xfId="0" applyBorder="1"/>
    <xf numFmtId="0" fontId="13" fillId="0" borderId="0" xfId="0" applyFont="1"/>
    <xf numFmtId="0" fontId="19" fillId="0" borderId="0" xfId="0" applyFont="1"/>
    <xf numFmtId="0" fontId="7" fillId="0" borderId="0" xfId="0" applyFont="1"/>
    <xf numFmtId="9" fontId="9" fillId="0" borderId="0" xfId="0" applyNumberFormat="1" applyFont="1"/>
    <xf numFmtId="9" fontId="10" fillId="0" borderId="0" xfId="0" applyNumberFormat="1" applyFont="1"/>
    <xf numFmtId="0" fontId="12" fillId="2" borderId="7" xfId="0" applyFont="1" applyFill="1" applyBorder="1" applyAlignment="1">
      <alignment horizontal="left"/>
    </xf>
    <xf numFmtId="0" fontId="0" fillId="0" borderId="0" xfId="0" applyAlignment="1">
      <alignment horizontal="left"/>
    </xf>
    <xf numFmtId="0" fontId="12" fillId="2" borderId="1" xfId="0" applyFont="1" applyFill="1" applyBorder="1"/>
    <xf numFmtId="0" fontId="12" fillId="2" borderId="1" xfId="0" applyFont="1" applyFill="1" applyBorder="1" applyAlignment="1">
      <alignment horizontal="left" wrapText="1"/>
    </xf>
    <xf numFmtId="0" fontId="20" fillId="2" borderId="1" xfId="0" applyFont="1" applyFill="1" applyBorder="1" applyAlignment="1">
      <alignment horizontal="left" wrapText="1"/>
    </xf>
    <xf numFmtId="0" fontId="17" fillId="2" borderId="1" xfId="0" applyFont="1" applyFill="1" applyBorder="1" applyAlignment="1">
      <alignment horizontal="left" wrapText="1"/>
    </xf>
    <xf numFmtId="0" fontId="12" fillId="2" borderId="11" xfId="0" applyFont="1" applyFill="1" applyBorder="1"/>
    <xf numFmtId="0" fontId="13" fillId="0" borderId="7" xfId="0" applyFont="1" applyBorder="1" applyAlignment="1">
      <alignment wrapText="1"/>
    </xf>
    <xf numFmtId="0" fontId="11" fillId="0" borderId="12" xfId="0" applyFont="1" applyBorder="1" applyAlignment="1">
      <alignment wrapText="1"/>
    </xf>
    <xf numFmtId="49" fontId="11" fillId="8" borderId="12" xfId="0" applyNumberFormat="1" applyFont="1" applyFill="1" applyBorder="1" applyAlignment="1">
      <alignment wrapText="1"/>
    </xf>
    <xf numFmtId="0" fontId="11" fillId="0" borderId="13" xfId="0" applyFont="1" applyBorder="1" applyAlignment="1">
      <alignment wrapText="1"/>
    </xf>
    <xf numFmtId="0" fontId="17" fillId="2" borderId="1" xfId="0" applyFont="1" applyFill="1" applyBorder="1" applyAlignment="1">
      <alignment wrapText="1"/>
    </xf>
    <xf numFmtId="0" fontId="20" fillId="2" borderId="1" xfId="0" applyFont="1" applyFill="1" applyBorder="1" applyAlignment="1">
      <alignment wrapText="1"/>
    </xf>
    <xf numFmtId="49" fontId="11" fillId="9" borderId="12" xfId="0" applyNumberFormat="1" applyFont="1" applyFill="1" applyBorder="1" applyAlignment="1">
      <alignment wrapText="1"/>
    </xf>
    <xf numFmtId="0" fontId="9" fillId="4" borderId="12" xfId="0" applyFont="1" applyFill="1" applyBorder="1"/>
    <xf numFmtId="9" fontId="9" fillId="4" borderId="12" xfId="0" applyNumberFormat="1" applyFont="1" applyFill="1" applyBorder="1"/>
    <xf numFmtId="0" fontId="12" fillId="2" borderId="4" xfId="0" applyFont="1" applyFill="1" applyBorder="1"/>
    <xf numFmtId="0" fontId="20" fillId="2" borderId="12" xfId="0" applyFont="1" applyFill="1" applyBorder="1" applyAlignment="1">
      <alignment wrapText="1"/>
    </xf>
    <xf numFmtId="0" fontId="17" fillId="2" borderId="12" xfId="0" applyFont="1" applyFill="1" applyBorder="1" applyAlignment="1">
      <alignment wrapText="1"/>
    </xf>
    <xf numFmtId="0" fontId="21" fillId="0" borderId="0" xfId="0" applyFont="1" applyAlignment="1">
      <alignment horizontal="left"/>
    </xf>
    <xf numFmtId="0" fontId="18" fillId="0" borderId="0" xfId="2" applyAlignment="1">
      <alignment horizontal="left"/>
    </xf>
    <xf numFmtId="0" fontId="12" fillId="2" borderId="11" xfId="0" applyFont="1" applyFill="1" applyBorder="1" applyAlignment="1">
      <alignment horizontal="center" vertical="center"/>
    </xf>
    <xf numFmtId="0" fontId="12" fillId="2" borderId="0" xfId="0" applyFont="1" applyFill="1" applyAlignment="1">
      <alignment horizontal="center" vertical="center"/>
    </xf>
    <xf numFmtId="0" fontId="12" fillId="2" borderId="4" xfId="0" applyFont="1" applyFill="1" applyBorder="1" applyAlignment="1">
      <alignment horizontal="left" vertical="center" wrapText="1"/>
    </xf>
    <xf numFmtId="0" fontId="12" fillId="2" borderId="6" xfId="0" applyFont="1" applyFill="1" applyBorder="1" applyAlignment="1">
      <alignment horizontal="left" vertical="center" wrapText="1"/>
    </xf>
    <xf numFmtId="0" fontId="12" fillId="2" borderId="1" xfId="0" applyFont="1" applyFill="1" applyBorder="1" applyAlignment="1">
      <alignment horizontal="center"/>
    </xf>
    <xf numFmtId="0" fontId="12" fillId="2" borderId="4" xfId="0" applyFont="1" applyFill="1" applyBorder="1" applyAlignment="1">
      <alignment horizontal="left" vertical="top"/>
    </xf>
    <xf numFmtId="0" fontId="12" fillId="2" borderId="6" xfId="0" applyFont="1" applyFill="1" applyBorder="1" applyAlignment="1">
      <alignment horizontal="left" vertical="top"/>
    </xf>
    <xf numFmtId="0" fontId="18" fillId="0" borderId="0" xfId="2" applyAlignment="1"/>
    <xf numFmtId="0" fontId="12" fillId="2" borderId="16" xfId="0" applyFont="1" applyFill="1" applyBorder="1" applyAlignment="1">
      <alignment horizontal="center"/>
    </xf>
    <xf numFmtId="0" fontId="12" fillId="2" borderId="17" xfId="0" applyFont="1" applyFill="1" applyBorder="1" applyAlignment="1">
      <alignment horizontal="center"/>
    </xf>
    <xf numFmtId="0" fontId="12" fillId="2" borderId="18" xfId="0" applyFont="1" applyFill="1" applyBorder="1" applyAlignment="1">
      <alignment horizontal="center"/>
    </xf>
    <xf numFmtId="0" fontId="12" fillId="2" borderId="19" xfId="0" applyFont="1" applyFill="1" applyBorder="1" applyAlignment="1">
      <alignment horizontal="left"/>
    </xf>
    <xf numFmtId="0" fontId="12" fillId="2" borderId="20" xfId="0" applyFont="1" applyFill="1" applyBorder="1" applyAlignment="1">
      <alignment horizontal="left"/>
    </xf>
    <xf numFmtId="0" fontId="12" fillId="2" borderId="21" xfId="0" applyFont="1" applyFill="1" applyBorder="1" applyAlignment="1">
      <alignment horizontal="left"/>
    </xf>
    <xf numFmtId="0" fontId="12" fillId="2" borderId="22" xfId="0" applyFont="1" applyFill="1" applyBorder="1" applyAlignment="1">
      <alignment horizontal="left"/>
    </xf>
    <xf numFmtId="0" fontId="0" fillId="0" borderId="0" xfId="0" applyAlignment="1">
      <alignment horizontal="center"/>
    </xf>
    <xf numFmtId="0" fontId="10" fillId="7" borderId="4" xfId="0" applyFont="1" applyFill="1" applyBorder="1" applyAlignment="1">
      <alignment horizontal="center"/>
    </xf>
    <xf numFmtId="0" fontId="10" fillId="7" borderId="10" xfId="0" applyFont="1" applyFill="1" applyBorder="1" applyAlignment="1">
      <alignment horizontal="center"/>
    </xf>
    <xf numFmtId="0" fontId="10" fillId="7" borderId="6" xfId="0" applyFont="1" applyFill="1" applyBorder="1" applyAlignment="1">
      <alignment horizontal="center"/>
    </xf>
    <xf numFmtId="0" fontId="10" fillId="5" borderId="4" xfId="0" applyFont="1" applyFill="1" applyBorder="1" applyAlignment="1">
      <alignment horizontal="center"/>
    </xf>
    <xf numFmtId="0" fontId="10" fillId="5" borderId="10" xfId="0" applyFont="1" applyFill="1" applyBorder="1" applyAlignment="1">
      <alignment horizontal="center"/>
    </xf>
    <xf numFmtId="0" fontId="10" fillId="5" borderId="6" xfId="0" applyFont="1" applyFill="1" applyBorder="1" applyAlignment="1">
      <alignment horizontal="center"/>
    </xf>
    <xf numFmtId="0" fontId="10" fillId="6" borderId="4" xfId="0" applyFont="1" applyFill="1" applyBorder="1" applyAlignment="1">
      <alignment horizontal="center"/>
    </xf>
    <xf numFmtId="0" fontId="10" fillId="6" borderId="10" xfId="0" applyFont="1" applyFill="1" applyBorder="1" applyAlignment="1">
      <alignment horizontal="center"/>
    </xf>
    <xf numFmtId="0" fontId="10" fillId="6" borderId="6" xfId="0" applyFont="1" applyFill="1" applyBorder="1" applyAlignment="1">
      <alignment horizontal="center"/>
    </xf>
    <xf numFmtId="0" fontId="9" fillId="4" borderId="13" xfId="0" applyFont="1" applyFill="1" applyBorder="1" applyAlignment="1">
      <alignment horizontal="center"/>
    </xf>
    <xf numFmtId="0" fontId="9" fillId="4" borderId="14" xfId="0" applyFont="1" applyFill="1" applyBorder="1" applyAlignment="1">
      <alignment horizontal="center"/>
    </xf>
    <xf numFmtId="0" fontId="9" fillId="4" borderId="15" xfId="0" applyFont="1" applyFill="1" applyBorder="1" applyAlignment="1">
      <alignment horizontal="center"/>
    </xf>
    <xf numFmtId="0" fontId="0" fillId="0" borderId="2" xfId="0" applyBorder="1" applyAlignment="1">
      <alignment horizontal="center"/>
    </xf>
  </cellXfs>
  <cellStyles count="3">
    <cellStyle name="Hyperlink" xfId="2" builtinId="8"/>
    <cellStyle name="Normal" xfId="0" builtinId="0"/>
    <cellStyle name="Percent" xfId="1" builtinId="5"/>
  </cellStyles>
  <dxfs count="3">
    <dxf>
      <fill>
        <patternFill patternType="solid">
          <bgColor theme="9"/>
        </patternFill>
      </fill>
    </dxf>
    <dxf>
      <fill>
        <patternFill patternType="solid">
          <bgColor theme="9"/>
        </patternFill>
      </fill>
    </dxf>
    <dxf>
      <fill>
        <patternFill patternType="solid">
          <bgColor theme="9"/>
        </patternFill>
      </fill>
    </dxf>
  </dxfs>
  <tableStyles count="0" defaultTableStyle="TableStyleMedium2" defaultPivotStyle="PivotStyleLight16"/>
  <colors>
    <mruColors>
      <color rgb="FF4E8F00"/>
      <color rgb="FF000000"/>
      <color rgb="FFD40000"/>
      <color rgb="FFA06FA6"/>
      <color rgb="FFFF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Dimension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Results!$G$30</c:f>
              <c:strCache>
                <c:ptCount val="1"/>
                <c:pt idx="0">
                  <c:v>CTI</c:v>
                </c:pt>
              </c:strCache>
            </c:strRef>
          </c:tx>
          <c:spPr>
            <a:ln w="28575" cap="rnd">
              <a:solidFill>
                <a:srgbClr val="BF8F00"/>
              </a:solidFill>
              <a:prstDash val="solid"/>
              <a:round/>
            </a:ln>
            <a:effectLst/>
          </c:spPr>
          <c:marker>
            <c:symbol val="none"/>
          </c:marker>
          <c:val>
            <c:numRef>
              <c:f>Results!$G$31:$G$35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D949-4F19-BBBC-82164F8ACDC4}"/>
            </c:ext>
          </c:extLst>
        </c:ser>
        <c:ser>
          <c:idx val="1"/>
          <c:order val="1"/>
          <c:tx>
            <c:strRef>
              <c:f>Results!$H$30</c:f>
              <c:strCache>
                <c:ptCount val="1"/>
                <c:pt idx="0">
                  <c:v>DM</c:v>
                </c:pt>
              </c:strCache>
            </c:strRef>
          </c:tx>
          <c:spPr>
            <a:ln w="28575" cap="rnd">
              <a:solidFill>
                <a:srgbClr val="2F75B5"/>
              </a:solidFill>
              <a:prstDash val="solid"/>
              <a:round/>
            </a:ln>
            <a:effectLst/>
          </c:spPr>
          <c:marker>
            <c:symbol val="none"/>
          </c:marker>
          <c:val>
            <c:numRef>
              <c:f>Results!$H$31:$H$35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D949-4F19-BBBC-82164F8ACDC4}"/>
            </c:ext>
          </c:extLst>
        </c:ser>
        <c:ser>
          <c:idx val="2"/>
          <c:order val="2"/>
          <c:tx>
            <c:strRef>
              <c:f>Results!$I$30</c:f>
              <c:strCache>
                <c:ptCount val="1"/>
                <c:pt idx="0">
                  <c:v>T&amp;E</c:v>
                </c:pt>
              </c:strCache>
            </c:strRef>
          </c:tx>
          <c:spPr>
            <a:ln w="28575" cap="rnd">
              <a:solidFill>
                <a:srgbClr val="C00000"/>
              </a:solidFill>
              <a:prstDash val="solid"/>
              <a:round/>
            </a:ln>
            <a:effectLst/>
          </c:spPr>
          <c:marker>
            <c:symbol val="none"/>
          </c:marker>
          <c:val>
            <c:numRef>
              <c:f>Results!$I$31:$I$35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C-D949-4F19-BBBC-82164F8ACDC4}"/>
            </c:ext>
          </c:extLst>
        </c:ser>
        <c:dLbls>
          <c:showLegendKey val="0"/>
          <c:showVal val="0"/>
          <c:showCatName val="0"/>
          <c:showSerName val="0"/>
          <c:showPercent val="0"/>
          <c:showBubbleSize val="0"/>
        </c:dLbls>
        <c:axId val="2091934728"/>
        <c:axId val="2091936776"/>
      </c:radarChart>
      <c:catAx>
        <c:axId val="2091934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936776"/>
        <c:crosses val="autoZero"/>
        <c:auto val="1"/>
        <c:lblAlgn val="ctr"/>
        <c:lblOffset val="100"/>
        <c:noMultiLvlLbl val="0"/>
      </c:catAx>
      <c:valAx>
        <c:axId val="2091936776"/>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934728"/>
        <c:crosses val="autoZero"/>
        <c:crossBetween val="between"/>
        <c:majorUnit val="1"/>
        <c:min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Component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rgbClr val="7030A0"/>
              </a:solidFill>
              <a:prstDash val="solid"/>
              <a:round/>
            </a:ln>
            <a:effectLst/>
          </c:spPr>
          <c:marker>
            <c:symbol val="none"/>
          </c:marker>
          <c:cat>
            <c:strRef>
              <c:extLst>
                <c:ext xmlns:c15="http://schemas.microsoft.com/office/drawing/2012/chart" uri="{02D57815-91ED-43cb-92C2-25804820EDAC}">
                  <c15:fullRef>
                    <c15:sqref>Results!$B$11:$B$27</c15:sqref>
                  </c15:fullRef>
                </c:ext>
              </c:extLst>
              <c:f>(Results!$B$11:$B$15,Results!$B$17:$B$21,Results!$B$23:$B$27)</c:f>
              <c:strCache>
                <c:ptCount val="15"/>
                <c:pt idx="0">
                  <c:v>I.1 - Depth of Threat Data</c:v>
                </c:pt>
                <c:pt idx="1">
                  <c:v>I.2 - Breadth of Threat Information</c:v>
                </c:pt>
                <c:pt idx="2">
                  <c:v>I.3 - Relevance of Threat Data</c:v>
                </c:pt>
                <c:pt idx="3">
                  <c:v>I.4 - Utilization of Threat Information</c:v>
                </c:pt>
                <c:pt idx="4">
                  <c:v>I.5 - Dissemination of Threat Reporting</c:v>
                </c:pt>
                <c:pt idx="5">
                  <c:v>D.1 - Foundational security</c:v>
                </c:pt>
                <c:pt idx="6">
                  <c:v>D.2 - Data Collection</c:v>
                </c:pt>
                <c:pt idx="7">
                  <c:v>D.3 - Detection Engineering</c:v>
                </c:pt>
                <c:pt idx="8">
                  <c:v>D.4 - Incident Response</c:v>
                </c:pt>
                <c:pt idx="9">
                  <c:v>D.5 - Deception Operations</c:v>
                </c:pt>
                <c:pt idx="10">
                  <c:v>T.1 - Type of Testing</c:v>
                </c:pt>
                <c:pt idx="11">
                  <c:v>T.2 - Frequency of Testing</c:v>
                </c:pt>
                <c:pt idx="12">
                  <c:v>T.3 - Test Planning</c:v>
                </c:pt>
                <c:pt idx="13">
                  <c:v>T.4 - Test Execution</c:v>
                </c:pt>
                <c:pt idx="14">
                  <c:v>T.5 - Test Results</c:v>
                </c:pt>
              </c:strCache>
            </c:strRef>
          </c:cat>
          <c:val>
            <c:numRef>
              <c:extLst>
                <c:ext xmlns:c15="http://schemas.microsoft.com/office/drawing/2012/chart" uri="{02D57815-91ED-43cb-92C2-25804820EDAC}">
                  <c15:fullRef>
                    <c15:sqref>Results!$G$11:$G$27</c15:sqref>
                  </c15:fullRef>
                </c:ext>
              </c:extLst>
              <c:f>(Results!$G$11:$G$15,Results!$G$17:$G$21,Results!$G$23:$G$27)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8369-4F1F-B622-BD1B4BDAE632}"/>
            </c:ext>
          </c:extLst>
        </c:ser>
        <c:dLbls>
          <c:showLegendKey val="0"/>
          <c:showVal val="0"/>
          <c:showCatName val="0"/>
          <c:showSerName val="0"/>
          <c:showPercent val="0"/>
          <c:showBubbleSize val="0"/>
        </c:dLbls>
        <c:axId val="2138954303"/>
        <c:axId val="1338868543"/>
      </c:radarChart>
      <c:catAx>
        <c:axId val="213895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868543"/>
        <c:crosses val="autoZero"/>
        <c:auto val="1"/>
        <c:lblAlgn val="ctr"/>
        <c:lblOffset val="100"/>
        <c:noMultiLvlLbl val="0"/>
      </c:catAx>
      <c:valAx>
        <c:axId val="1338868543"/>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cross"/>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5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Improvement Since Last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7"/>
          <c:order val="0"/>
          <c:tx>
            <c:v>Y1</c:v>
          </c:tx>
          <c:spPr>
            <a:solidFill>
              <a:schemeClr val="accent2">
                <a:lumMod val="60000"/>
              </a:schemeClr>
            </a:solidFill>
            <a:ln>
              <a:solidFill>
                <a:schemeClr val="accent2">
                  <a:lumMod val="40000"/>
                  <a:lumOff val="60000"/>
                </a:schemeClr>
              </a:solidFill>
            </a:ln>
            <a:effectLst/>
          </c:spPr>
          <c:cat>
            <c:strRef>
              <c:f>'Example Historical Change Tab'!$A$3:$A$19</c:f>
              <c:strCache>
                <c:ptCount val="17"/>
                <c:pt idx="0">
                  <c:v>Completeness of Threat Data</c:v>
                </c:pt>
                <c:pt idx="1">
                  <c:v>Breadth of Threat Information</c:v>
                </c:pt>
                <c:pt idx="2">
                  <c:v>Relevance of Threat Data</c:v>
                </c:pt>
                <c:pt idx="3">
                  <c:v>Utilization of Threat Information</c:v>
                </c:pt>
                <c:pt idx="4">
                  <c:v>Dissemination of Threat Reporting</c:v>
                </c:pt>
                <c:pt idx="5">
                  <c:v>Defensive Measures Maturity</c:v>
                </c:pt>
                <c:pt idx="6">
                  <c:v>Foundational security</c:v>
                </c:pt>
                <c:pt idx="7">
                  <c:v>Data Collection</c:v>
                </c:pt>
                <c:pt idx="8">
                  <c:v>Detection Engineering</c:v>
                </c:pt>
                <c:pt idx="9">
                  <c:v>Incident Response</c:v>
                </c:pt>
                <c:pt idx="10">
                  <c:v>Deception Operations</c:v>
                </c:pt>
                <c:pt idx="11">
                  <c:v>Test &amp; Evaluation Maturity</c:v>
                </c:pt>
                <c:pt idx="12">
                  <c:v>Type of Testing</c:v>
                </c:pt>
                <c:pt idx="13">
                  <c:v>Frequency of Testing</c:v>
                </c:pt>
                <c:pt idx="14">
                  <c:v>Test Planning</c:v>
                </c:pt>
                <c:pt idx="15">
                  <c:v>Test Execution</c:v>
                </c:pt>
                <c:pt idx="16">
                  <c:v>Test Results</c:v>
                </c:pt>
              </c:strCache>
            </c:strRef>
          </c:cat>
          <c:val>
            <c:numRef>
              <c:f>'Example Historical Change Tab'!$G$3:$G$19</c:f>
              <c:numCache>
                <c:formatCode>General</c:formatCode>
                <c:ptCount val="17"/>
                <c:pt idx="0">
                  <c:v>2</c:v>
                </c:pt>
                <c:pt idx="1">
                  <c:v>2</c:v>
                </c:pt>
                <c:pt idx="2">
                  <c:v>1</c:v>
                </c:pt>
                <c:pt idx="3">
                  <c:v>1</c:v>
                </c:pt>
                <c:pt idx="4">
                  <c:v>1</c:v>
                </c:pt>
                <c:pt idx="6">
                  <c:v>2</c:v>
                </c:pt>
                <c:pt idx="7">
                  <c:v>1</c:v>
                </c:pt>
                <c:pt idx="8">
                  <c:v>1</c:v>
                </c:pt>
                <c:pt idx="9">
                  <c:v>1</c:v>
                </c:pt>
                <c:pt idx="10">
                  <c:v>0</c:v>
                </c:pt>
                <c:pt idx="12">
                  <c:v>2</c:v>
                </c:pt>
                <c:pt idx="13">
                  <c:v>1</c:v>
                </c:pt>
                <c:pt idx="14">
                  <c:v>0</c:v>
                </c:pt>
                <c:pt idx="15">
                  <c:v>1</c:v>
                </c:pt>
                <c:pt idx="16">
                  <c:v>1</c:v>
                </c:pt>
              </c:numCache>
            </c:numRef>
          </c:val>
          <c:extLst>
            <c:ext xmlns:c16="http://schemas.microsoft.com/office/drawing/2014/chart" uri="{C3380CC4-5D6E-409C-BE32-E72D297353CC}">
              <c16:uniqueId val="{00000007-3C59-46D9-86B8-5DCC3A1B1280}"/>
            </c:ext>
          </c:extLst>
        </c:ser>
        <c:ser>
          <c:idx val="6"/>
          <c:order val="1"/>
          <c:tx>
            <c:v>Y2</c:v>
          </c:tx>
          <c:spPr>
            <a:solidFill>
              <a:srgbClr val="4E8F00">
                <a:alpha val="50196"/>
              </a:srgbClr>
            </a:solidFill>
            <a:ln>
              <a:solidFill>
                <a:schemeClr val="accent6">
                  <a:lumMod val="40000"/>
                  <a:lumOff val="60000"/>
                </a:schemeClr>
              </a:solidFill>
            </a:ln>
            <a:effectLst/>
          </c:spPr>
          <c:cat>
            <c:strRef>
              <c:f>'Example Historical Change Tab'!$A$3:$A$19</c:f>
              <c:strCache>
                <c:ptCount val="17"/>
                <c:pt idx="0">
                  <c:v>Completeness of Threat Data</c:v>
                </c:pt>
                <c:pt idx="1">
                  <c:v>Breadth of Threat Information</c:v>
                </c:pt>
                <c:pt idx="2">
                  <c:v>Relevance of Threat Data</c:v>
                </c:pt>
                <c:pt idx="3">
                  <c:v>Utilization of Threat Information</c:v>
                </c:pt>
                <c:pt idx="4">
                  <c:v>Dissemination of Threat Reporting</c:v>
                </c:pt>
                <c:pt idx="5">
                  <c:v>Defensive Measures Maturity</c:v>
                </c:pt>
                <c:pt idx="6">
                  <c:v>Foundational security</c:v>
                </c:pt>
                <c:pt idx="7">
                  <c:v>Data Collection</c:v>
                </c:pt>
                <c:pt idx="8">
                  <c:v>Detection Engineering</c:v>
                </c:pt>
                <c:pt idx="9">
                  <c:v>Incident Response</c:v>
                </c:pt>
                <c:pt idx="10">
                  <c:v>Deception Operations</c:v>
                </c:pt>
                <c:pt idx="11">
                  <c:v>Test &amp; Evaluation Maturity</c:v>
                </c:pt>
                <c:pt idx="12">
                  <c:v>Type of Testing</c:v>
                </c:pt>
                <c:pt idx="13">
                  <c:v>Frequency of Testing</c:v>
                </c:pt>
                <c:pt idx="14">
                  <c:v>Test Planning</c:v>
                </c:pt>
                <c:pt idx="15">
                  <c:v>Test Execution</c:v>
                </c:pt>
                <c:pt idx="16">
                  <c:v>Test Results</c:v>
                </c:pt>
              </c:strCache>
            </c:strRef>
          </c:cat>
          <c:val>
            <c:numRef>
              <c:f>'Example Historical Change Tab'!$H$3:$H$19</c:f>
              <c:numCache>
                <c:formatCode>General</c:formatCode>
                <c:ptCount val="17"/>
                <c:pt idx="0">
                  <c:v>2</c:v>
                </c:pt>
                <c:pt idx="1">
                  <c:v>2</c:v>
                </c:pt>
                <c:pt idx="2">
                  <c:v>3</c:v>
                </c:pt>
                <c:pt idx="3">
                  <c:v>1</c:v>
                </c:pt>
                <c:pt idx="4">
                  <c:v>1</c:v>
                </c:pt>
                <c:pt idx="6">
                  <c:v>2</c:v>
                </c:pt>
                <c:pt idx="7">
                  <c:v>1</c:v>
                </c:pt>
                <c:pt idx="8">
                  <c:v>3</c:v>
                </c:pt>
                <c:pt idx="9">
                  <c:v>1</c:v>
                </c:pt>
                <c:pt idx="10">
                  <c:v>0</c:v>
                </c:pt>
                <c:pt idx="12">
                  <c:v>4</c:v>
                </c:pt>
                <c:pt idx="13">
                  <c:v>2</c:v>
                </c:pt>
                <c:pt idx="14">
                  <c:v>0</c:v>
                </c:pt>
                <c:pt idx="15">
                  <c:v>1</c:v>
                </c:pt>
                <c:pt idx="16">
                  <c:v>1</c:v>
                </c:pt>
              </c:numCache>
            </c:numRef>
          </c:val>
          <c:extLst>
            <c:ext xmlns:c16="http://schemas.microsoft.com/office/drawing/2014/chart" uri="{C3380CC4-5D6E-409C-BE32-E72D297353CC}">
              <c16:uniqueId val="{00000006-3C59-46D9-86B8-5DCC3A1B1280}"/>
            </c:ext>
          </c:extLst>
        </c:ser>
        <c:ser>
          <c:idx val="0"/>
          <c:order val="2"/>
          <c:tx>
            <c:v>Y3</c:v>
          </c:tx>
          <c:spPr>
            <a:solidFill>
              <a:srgbClr val="4472C4">
                <a:alpha val="47059"/>
              </a:srgbClr>
            </a:solidFill>
            <a:ln>
              <a:solidFill>
                <a:schemeClr val="accent5">
                  <a:lumMod val="60000"/>
                  <a:lumOff val="40000"/>
                </a:schemeClr>
              </a:solidFill>
            </a:ln>
            <a:effectLst/>
          </c:spPr>
          <c:cat>
            <c:strRef>
              <c:f>'Example Historical Change Tab'!$A$3:$A$19</c:f>
              <c:strCache>
                <c:ptCount val="17"/>
                <c:pt idx="0">
                  <c:v>Completeness of Threat Data</c:v>
                </c:pt>
                <c:pt idx="1">
                  <c:v>Breadth of Threat Information</c:v>
                </c:pt>
                <c:pt idx="2">
                  <c:v>Relevance of Threat Data</c:v>
                </c:pt>
                <c:pt idx="3">
                  <c:v>Utilization of Threat Information</c:v>
                </c:pt>
                <c:pt idx="4">
                  <c:v>Dissemination of Threat Reporting</c:v>
                </c:pt>
                <c:pt idx="5">
                  <c:v>Defensive Measures Maturity</c:v>
                </c:pt>
                <c:pt idx="6">
                  <c:v>Foundational security</c:v>
                </c:pt>
                <c:pt idx="7">
                  <c:v>Data Collection</c:v>
                </c:pt>
                <c:pt idx="8">
                  <c:v>Detection Engineering</c:v>
                </c:pt>
                <c:pt idx="9">
                  <c:v>Incident Response</c:v>
                </c:pt>
                <c:pt idx="10">
                  <c:v>Deception Operations</c:v>
                </c:pt>
                <c:pt idx="11">
                  <c:v>Test &amp; Evaluation Maturity</c:v>
                </c:pt>
                <c:pt idx="12">
                  <c:v>Type of Testing</c:v>
                </c:pt>
                <c:pt idx="13">
                  <c:v>Frequency of Testing</c:v>
                </c:pt>
                <c:pt idx="14">
                  <c:v>Test Planning</c:v>
                </c:pt>
                <c:pt idx="15">
                  <c:v>Test Execution</c:v>
                </c:pt>
                <c:pt idx="16">
                  <c:v>Test Results</c:v>
                </c:pt>
              </c:strCache>
            </c:strRef>
          </c:cat>
          <c:val>
            <c:numRef>
              <c:f>'Example Historical Change Tab'!$I$3:$I$19</c:f>
              <c:numCache>
                <c:formatCode>General</c:formatCode>
                <c:ptCount val="17"/>
                <c:pt idx="0">
                  <c:v>4</c:v>
                </c:pt>
                <c:pt idx="1">
                  <c:v>2</c:v>
                </c:pt>
                <c:pt idx="2">
                  <c:v>4</c:v>
                </c:pt>
                <c:pt idx="3">
                  <c:v>2</c:v>
                </c:pt>
                <c:pt idx="4">
                  <c:v>2</c:v>
                </c:pt>
                <c:pt idx="6">
                  <c:v>4</c:v>
                </c:pt>
                <c:pt idx="7">
                  <c:v>4</c:v>
                </c:pt>
                <c:pt idx="8">
                  <c:v>4</c:v>
                </c:pt>
                <c:pt idx="9">
                  <c:v>4</c:v>
                </c:pt>
                <c:pt idx="10">
                  <c:v>1</c:v>
                </c:pt>
                <c:pt idx="12">
                  <c:v>6</c:v>
                </c:pt>
                <c:pt idx="13">
                  <c:v>4</c:v>
                </c:pt>
                <c:pt idx="14">
                  <c:v>4</c:v>
                </c:pt>
                <c:pt idx="15">
                  <c:v>4</c:v>
                </c:pt>
                <c:pt idx="16">
                  <c:v>4</c:v>
                </c:pt>
              </c:numCache>
            </c:numRef>
          </c:val>
          <c:extLst>
            <c:ext xmlns:c16="http://schemas.microsoft.com/office/drawing/2014/chart" uri="{C3380CC4-5D6E-409C-BE32-E72D297353CC}">
              <c16:uniqueId val="{00000000-3C59-46D9-86B8-5DCC3A1B1280}"/>
            </c:ext>
          </c:extLst>
        </c:ser>
        <c:dLbls>
          <c:showLegendKey val="0"/>
          <c:showVal val="0"/>
          <c:showCatName val="0"/>
          <c:showSerName val="0"/>
          <c:showPercent val="0"/>
          <c:showBubbleSize val="0"/>
        </c:dLbls>
        <c:axId val="45307855"/>
        <c:axId val="133149487"/>
        <c:extLst/>
      </c:radarChart>
      <c:catAx>
        <c:axId val="45307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9487"/>
        <c:crosses val="autoZero"/>
        <c:auto val="1"/>
        <c:lblAlgn val="ctr"/>
        <c:lblOffset val="100"/>
        <c:noMultiLvlLbl val="0"/>
      </c:catAx>
      <c:valAx>
        <c:axId val="13314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cross"/>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78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'Example Historical Change Tab'!$A$22</c:f>
              <c:strCache>
                <c:ptCount val="1"/>
                <c:pt idx="0">
                  <c:v>CTI</c:v>
                </c:pt>
              </c:strCache>
            </c:strRef>
          </c:tx>
          <c:spPr>
            <a:ln w="28575" cap="rnd">
              <a:solidFill>
                <a:srgbClr val="FFC000"/>
              </a:solidFill>
              <a:prstDash val="solid"/>
              <a:round/>
            </a:ln>
            <a:effectLst/>
          </c:spPr>
          <c:marker>
            <c:symbol val="none"/>
          </c:marker>
          <c:cat>
            <c:strRef>
              <c:f>'Example Historical Change Tab'!$G$21:$I$21</c:f>
              <c:strCache>
                <c:ptCount val="3"/>
                <c:pt idx="0">
                  <c:v>Y1</c:v>
                </c:pt>
                <c:pt idx="1">
                  <c:v>Y2</c:v>
                </c:pt>
                <c:pt idx="2">
                  <c:v>Y3</c:v>
                </c:pt>
              </c:strCache>
            </c:strRef>
          </c:cat>
          <c:val>
            <c:numRef>
              <c:f>'Example Historical Change Tab'!$G$22:$I$22</c:f>
              <c:numCache>
                <c:formatCode>General</c:formatCode>
                <c:ptCount val="3"/>
                <c:pt idx="0">
                  <c:v>1.4</c:v>
                </c:pt>
                <c:pt idx="1">
                  <c:v>1.8</c:v>
                </c:pt>
                <c:pt idx="2">
                  <c:v>2.8</c:v>
                </c:pt>
              </c:numCache>
            </c:numRef>
          </c:val>
          <c:smooth val="0"/>
          <c:extLst>
            <c:ext xmlns:c16="http://schemas.microsoft.com/office/drawing/2014/chart" uri="{C3380CC4-5D6E-409C-BE32-E72D297353CC}">
              <c16:uniqueId val="{00000001-92A0-46C6-A0A7-9D1BFF537ED2}"/>
            </c:ext>
          </c:extLst>
        </c:ser>
        <c:ser>
          <c:idx val="2"/>
          <c:order val="2"/>
          <c:tx>
            <c:strRef>
              <c:f>'Example Historical Change Tab'!$A$23</c:f>
              <c:strCache>
                <c:ptCount val="1"/>
                <c:pt idx="0">
                  <c:v>DM</c:v>
                </c:pt>
              </c:strCache>
            </c:strRef>
          </c:tx>
          <c:spPr>
            <a:ln w="28575" cap="rnd">
              <a:solidFill>
                <a:srgbClr val="4472C4"/>
              </a:solidFill>
              <a:prstDash val="solid"/>
              <a:round/>
            </a:ln>
            <a:effectLst/>
          </c:spPr>
          <c:marker>
            <c:symbol val="none"/>
          </c:marker>
          <c:cat>
            <c:strRef>
              <c:f>'Example Historical Change Tab'!$G$21:$I$21</c:f>
              <c:strCache>
                <c:ptCount val="3"/>
                <c:pt idx="0">
                  <c:v>Y1</c:v>
                </c:pt>
                <c:pt idx="1">
                  <c:v>Y2</c:v>
                </c:pt>
                <c:pt idx="2">
                  <c:v>Y3</c:v>
                </c:pt>
              </c:strCache>
            </c:strRef>
          </c:cat>
          <c:val>
            <c:numRef>
              <c:f>'Example Historical Change Tab'!$G$23:$I$23</c:f>
              <c:numCache>
                <c:formatCode>General</c:formatCode>
                <c:ptCount val="3"/>
                <c:pt idx="0">
                  <c:v>1</c:v>
                </c:pt>
                <c:pt idx="1">
                  <c:v>1.4</c:v>
                </c:pt>
                <c:pt idx="2">
                  <c:v>3.4</c:v>
                </c:pt>
              </c:numCache>
            </c:numRef>
          </c:val>
          <c:smooth val="0"/>
          <c:extLst>
            <c:ext xmlns:c16="http://schemas.microsoft.com/office/drawing/2014/chart" uri="{C3380CC4-5D6E-409C-BE32-E72D297353CC}">
              <c16:uniqueId val="{00000004-92A0-46C6-A0A7-9D1BFF537ED2}"/>
            </c:ext>
          </c:extLst>
        </c:ser>
        <c:ser>
          <c:idx val="3"/>
          <c:order val="3"/>
          <c:tx>
            <c:strRef>
              <c:f>'Example Historical Change Tab'!$A$24</c:f>
              <c:strCache>
                <c:ptCount val="1"/>
                <c:pt idx="0">
                  <c:v>T&amp;E</c:v>
                </c:pt>
              </c:strCache>
            </c:strRef>
          </c:tx>
          <c:spPr>
            <a:ln w="28575" cap="rnd">
              <a:solidFill>
                <a:srgbClr val="C00000"/>
              </a:solidFill>
              <a:prstDash val="solid"/>
              <a:round/>
            </a:ln>
            <a:effectLst/>
          </c:spPr>
          <c:marker>
            <c:symbol val="none"/>
          </c:marker>
          <c:cat>
            <c:strRef>
              <c:f>'Example Historical Change Tab'!$G$21:$I$21</c:f>
              <c:strCache>
                <c:ptCount val="3"/>
                <c:pt idx="0">
                  <c:v>Y1</c:v>
                </c:pt>
                <c:pt idx="1">
                  <c:v>Y2</c:v>
                </c:pt>
                <c:pt idx="2">
                  <c:v>Y3</c:v>
                </c:pt>
              </c:strCache>
            </c:strRef>
          </c:cat>
          <c:val>
            <c:numRef>
              <c:f>'Example Historical Change Tab'!$G$24:$I$24</c:f>
              <c:numCache>
                <c:formatCode>General</c:formatCode>
                <c:ptCount val="3"/>
                <c:pt idx="0">
                  <c:v>1</c:v>
                </c:pt>
                <c:pt idx="1">
                  <c:v>1.6</c:v>
                </c:pt>
                <c:pt idx="2">
                  <c:v>4.4000000000000004</c:v>
                </c:pt>
              </c:numCache>
            </c:numRef>
          </c:val>
          <c:smooth val="0"/>
          <c:extLst>
            <c:ext xmlns:c16="http://schemas.microsoft.com/office/drawing/2014/chart" uri="{C3380CC4-5D6E-409C-BE32-E72D297353CC}">
              <c16:uniqueId val="{00000005-92A0-46C6-A0A7-9D1BFF537ED2}"/>
            </c:ext>
          </c:extLst>
        </c:ser>
        <c:dLbls>
          <c:showLegendKey val="0"/>
          <c:showVal val="0"/>
          <c:showCatName val="0"/>
          <c:showSerName val="0"/>
          <c:showPercent val="0"/>
          <c:showBubbleSize val="0"/>
        </c:dLbls>
        <c:smooth val="0"/>
        <c:axId val="1281132240"/>
        <c:axId val="1286488224"/>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strRef>
                    <c:extLst>
                      <c:ext uri="{02D57815-91ED-43cb-92C2-25804820EDAC}">
                        <c15:formulaRef>
                          <c15:sqref>'Example Historical Change Tab'!$G$21:$I$21</c15:sqref>
                        </c15:formulaRef>
                      </c:ext>
                    </c:extLst>
                    <c:strCache>
                      <c:ptCount val="3"/>
                      <c:pt idx="0">
                        <c:v>Y1</c:v>
                      </c:pt>
                      <c:pt idx="1">
                        <c:v>Y2</c:v>
                      </c:pt>
                      <c:pt idx="2">
                        <c:v>Y3</c:v>
                      </c:pt>
                    </c:strCache>
                  </c:strRef>
                </c:cat>
                <c:val>
                  <c:numRef>
                    <c:extLst>
                      <c:ext uri="{02D57815-91ED-43cb-92C2-25804820EDAC}">
                        <c15:formulaRef>
                          <c15:sqref>'Example Historical Change Tab'!$G$21:$I$21</c15:sqref>
                        </c15:formulaRef>
                      </c:ext>
                    </c:extLst>
                    <c:numCache>
                      <c:formatCode>General</c:formatCode>
                      <c:ptCount val="3"/>
                      <c:pt idx="0">
                        <c:v>0</c:v>
                      </c:pt>
                      <c:pt idx="1">
                        <c:v>0</c:v>
                      </c:pt>
                      <c:pt idx="2">
                        <c:v>0</c:v>
                      </c:pt>
                    </c:numCache>
                  </c:numRef>
                </c:val>
                <c:smooth val="0"/>
                <c:extLst>
                  <c:ext xmlns:c16="http://schemas.microsoft.com/office/drawing/2014/chart" uri="{C3380CC4-5D6E-409C-BE32-E72D297353CC}">
                    <c16:uniqueId val="{00000000-92A0-46C6-A0A7-9D1BFF537ED2}"/>
                  </c:ext>
                </c:extLst>
              </c15:ser>
            </c15:filteredLineSeries>
          </c:ext>
        </c:extLst>
      </c:lineChart>
      <c:catAx>
        <c:axId val="128113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88224"/>
        <c:crosses val="autoZero"/>
        <c:auto val="1"/>
        <c:lblAlgn val="ctr"/>
        <c:lblOffset val="100"/>
        <c:noMultiLvlLbl val="0"/>
      </c:catAx>
      <c:valAx>
        <c:axId val="1286488224"/>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13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Scores Over Time</a:t>
            </a:r>
          </a:p>
        </c:rich>
      </c:tx>
      <c:layout>
        <c:manualLayout>
          <c:xMode val="edge"/>
          <c:yMode val="edge"/>
          <c:x val="0.4094034826457240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'Example Historical Change Tab'!$A$22:$F$22</c:f>
              <c:strCache>
                <c:ptCount val="6"/>
                <c:pt idx="0">
                  <c:v>CTI</c:v>
                </c:pt>
              </c:strCache>
            </c:strRef>
          </c:tx>
          <c:spPr>
            <a:solidFill>
              <a:srgbClr val="FFC000"/>
            </a:solidFill>
            <a:ln>
              <a:noFill/>
            </a:ln>
            <a:effectLst/>
          </c:spPr>
          <c:invertIfNegative val="0"/>
          <c:cat>
            <c:strRef>
              <c:f>'Example Historical Change Tab'!$G$21:$I$21</c:f>
              <c:strCache>
                <c:ptCount val="3"/>
                <c:pt idx="0">
                  <c:v>Y1</c:v>
                </c:pt>
                <c:pt idx="1">
                  <c:v>Y2</c:v>
                </c:pt>
                <c:pt idx="2">
                  <c:v>Y3</c:v>
                </c:pt>
              </c:strCache>
            </c:strRef>
          </c:cat>
          <c:val>
            <c:numRef>
              <c:f>'Example Historical Change Tab'!$G$22:$I$22</c:f>
              <c:numCache>
                <c:formatCode>General</c:formatCode>
                <c:ptCount val="3"/>
                <c:pt idx="0">
                  <c:v>1.4</c:v>
                </c:pt>
                <c:pt idx="1">
                  <c:v>1.8</c:v>
                </c:pt>
                <c:pt idx="2">
                  <c:v>2.8</c:v>
                </c:pt>
              </c:numCache>
            </c:numRef>
          </c:val>
          <c:extLst>
            <c:ext xmlns:c16="http://schemas.microsoft.com/office/drawing/2014/chart" uri="{C3380CC4-5D6E-409C-BE32-E72D297353CC}">
              <c16:uniqueId val="{00000001-BA56-4C04-B6F9-BCC0BE9D34A9}"/>
            </c:ext>
          </c:extLst>
        </c:ser>
        <c:ser>
          <c:idx val="1"/>
          <c:order val="1"/>
          <c:tx>
            <c:strRef>
              <c:f>'Example Historical Change Tab'!$A$23:$F$23</c:f>
              <c:strCache>
                <c:ptCount val="6"/>
                <c:pt idx="0">
                  <c:v>DM</c:v>
                </c:pt>
              </c:strCache>
            </c:strRef>
          </c:tx>
          <c:spPr>
            <a:solidFill>
              <a:srgbClr val="4472C4"/>
            </a:solidFill>
            <a:ln>
              <a:noFill/>
            </a:ln>
            <a:effectLst/>
          </c:spPr>
          <c:invertIfNegative val="0"/>
          <c:cat>
            <c:strRef>
              <c:f>'Example Historical Change Tab'!$G$21:$I$21</c:f>
              <c:strCache>
                <c:ptCount val="3"/>
                <c:pt idx="0">
                  <c:v>Y1</c:v>
                </c:pt>
                <c:pt idx="1">
                  <c:v>Y2</c:v>
                </c:pt>
                <c:pt idx="2">
                  <c:v>Y3</c:v>
                </c:pt>
              </c:strCache>
            </c:strRef>
          </c:cat>
          <c:val>
            <c:numRef>
              <c:f>'Example Historical Change Tab'!$G$23:$I$23</c:f>
              <c:numCache>
                <c:formatCode>General</c:formatCode>
                <c:ptCount val="3"/>
                <c:pt idx="0">
                  <c:v>1</c:v>
                </c:pt>
                <c:pt idx="1">
                  <c:v>1.4</c:v>
                </c:pt>
                <c:pt idx="2">
                  <c:v>3.4</c:v>
                </c:pt>
              </c:numCache>
            </c:numRef>
          </c:val>
          <c:extLst>
            <c:ext xmlns:c16="http://schemas.microsoft.com/office/drawing/2014/chart" uri="{C3380CC4-5D6E-409C-BE32-E72D297353CC}">
              <c16:uniqueId val="{00000003-BA56-4C04-B6F9-BCC0BE9D34A9}"/>
            </c:ext>
          </c:extLst>
        </c:ser>
        <c:ser>
          <c:idx val="2"/>
          <c:order val="2"/>
          <c:tx>
            <c:strRef>
              <c:f>'Example Historical Change Tab'!$A$24:$F$24</c:f>
              <c:strCache>
                <c:ptCount val="6"/>
                <c:pt idx="0">
                  <c:v>T&amp;E</c:v>
                </c:pt>
              </c:strCache>
            </c:strRef>
          </c:tx>
          <c:spPr>
            <a:solidFill>
              <a:srgbClr val="C00000"/>
            </a:solidFill>
            <a:ln>
              <a:noFill/>
            </a:ln>
            <a:effectLst/>
          </c:spPr>
          <c:invertIfNegative val="0"/>
          <c:cat>
            <c:strRef>
              <c:f>'Example Historical Change Tab'!$G$21:$I$21</c:f>
              <c:strCache>
                <c:ptCount val="3"/>
                <c:pt idx="0">
                  <c:v>Y1</c:v>
                </c:pt>
                <c:pt idx="1">
                  <c:v>Y2</c:v>
                </c:pt>
                <c:pt idx="2">
                  <c:v>Y3</c:v>
                </c:pt>
              </c:strCache>
            </c:strRef>
          </c:cat>
          <c:val>
            <c:numRef>
              <c:f>'Example Historical Change Tab'!$G$24:$I$24</c:f>
              <c:numCache>
                <c:formatCode>General</c:formatCode>
                <c:ptCount val="3"/>
                <c:pt idx="0">
                  <c:v>1</c:v>
                </c:pt>
                <c:pt idx="1">
                  <c:v>1.6</c:v>
                </c:pt>
                <c:pt idx="2">
                  <c:v>4.4000000000000004</c:v>
                </c:pt>
              </c:numCache>
            </c:numRef>
          </c:val>
          <c:extLst>
            <c:ext xmlns:c16="http://schemas.microsoft.com/office/drawing/2014/chart" uri="{C3380CC4-5D6E-409C-BE32-E72D297353CC}">
              <c16:uniqueId val="{00000005-BA56-4C04-B6F9-BCC0BE9D34A9}"/>
            </c:ext>
          </c:extLst>
        </c:ser>
        <c:dLbls>
          <c:showLegendKey val="0"/>
          <c:showVal val="0"/>
          <c:showCatName val="0"/>
          <c:showSerName val="0"/>
          <c:showPercent val="0"/>
          <c:showBubbleSize val="0"/>
        </c:dLbls>
        <c:gapWidth val="150"/>
        <c:overlap val="100"/>
        <c:axId val="92614664"/>
        <c:axId val="92617224"/>
      </c:barChart>
      <c:catAx>
        <c:axId val="92614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7224"/>
        <c:crosses val="autoZero"/>
        <c:auto val="1"/>
        <c:lblAlgn val="ctr"/>
        <c:lblOffset val="100"/>
        <c:noMultiLvlLbl val="0"/>
      </c:catAx>
      <c:valAx>
        <c:axId val="92617224"/>
        <c:scaling>
          <c:orientation val="minMax"/>
          <c:max val="1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4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Weighted Scores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'Example Historical Change Tab'!$AB$16</c:f>
              <c:strCache>
                <c:ptCount val="1"/>
                <c:pt idx="0">
                  <c:v>CTI</c:v>
                </c:pt>
              </c:strCache>
            </c:strRef>
          </c:tx>
          <c:spPr>
            <a:solidFill>
              <a:srgbClr val="FFC000"/>
            </a:solidFill>
            <a:ln>
              <a:noFill/>
            </a:ln>
            <a:effectLst/>
          </c:spPr>
          <c:invertIfNegative val="0"/>
          <c:cat>
            <c:strRef>
              <c:f>'Example Historical Change Tab'!$AC$15:$AE$15</c:f>
              <c:strCache>
                <c:ptCount val="3"/>
                <c:pt idx="0">
                  <c:v>Y1</c:v>
                </c:pt>
                <c:pt idx="1">
                  <c:v>Y2</c:v>
                </c:pt>
                <c:pt idx="2">
                  <c:v>Y3</c:v>
                </c:pt>
              </c:strCache>
            </c:strRef>
          </c:cat>
          <c:val>
            <c:numRef>
              <c:f>'Example Historical Change Tab'!$AC$16:$AE$16</c:f>
              <c:numCache>
                <c:formatCode>General</c:formatCode>
                <c:ptCount val="3"/>
                <c:pt idx="0">
                  <c:v>0.35</c:v>
                </c:pt>
                <c:pt idx="1">
                  <c:v>0.45</c:v>
                </c:pt>
                <c:pt idx="2">
                  <c:v>0.7</c:v>
                </c:pt>
              </c:numCache>
            </c:numRef>
          </c:val>
          <c:extLst>
            <c:ext xmlns:c16="http://schemas.microsoft.com/office/drawing/2014/chart" uri="{C3380CC4-5D6E-409C-BE32-E72D297353CC}">
              <c16:uniqueId val="{00000001-A3AF-40C4-A5C2-AB01D8C91B08}"/>
            </c:ext>
          </c:extLst>
        </c:ser>
        <c:ser>
          <c:idx val="1"/>
          <c:order val="1"/>
          <c:tx>
            <c:strRef>
              <c:f>'Example Historical Change Tab'!$AB$17</c:f>
              <c:strCache>
                <c:ptCount val="1"/>
                <c:pt idx="0">
                  <c:v>DM</c:v>
                </c:pt>
              </c:strCache>
            </c:strRef>
          </c:tx>
          <c:spPr>
            <a:solidFill>
              <a:srgbClr val="4472C4"/>
            </a:solidFill>
            <a:ln>
              <a:noFill/>
            </a:ln>
            <a:effectLst/>
          </c:spPr>
          <c:invertIfNegative val="0"/>
          <c:cat>
            <c:strRef>
              <c:f>'Example Historical Change Tab'!$AC$15:$AE$15</c:f>
              <c:strCache>
                <c:ptCount val="3"/>
                <c:pt idx="0">
                  <c:v>Y1</c:v>
                </c:pt>
                <c:pt idx="1">
                  <c:v>Y2</c:v>
                </c:pt>
                <c:pt idx="2">
                  <c:v>Y3</c:v>
                </c:pt>
              </c:strCache>
            </c:strRef>
          </c:cat>
          <c:val>
            <c:numRef>
              <c:f>'Example Historical Change Tab'!$AC$17:$AE$17</c:f>
              <c:numCache>
                <c:formatCode>General</c:formatCode>
                <c:ptCount val="3"/>
                <c:pt idx="0">
                  <c:v>0.5</c:v>
                </c:pt>
                <c:pt idx="1">
                  <c:v>0.7</c:v>
                </c:pt>
                <c:pt idx="2">
                  <c:v>1.7</c:v>
                </c:pt>
              </c:numCache>
            </c:numRef>
          </c:val>
          <c:extLst>
            <c:ext xmlns:c16="http://schemas.microsoft.com/office/drawing/2014/chart" uri="{C3380CC4-5D6E-409C-BE32-E72D297353CC}">
              <c16:uniqueId val="{00000003-A3AF-40C4-A5C2-AB01D8C91B08}"/>
            </c:ext>
          </c:extLst>
        </c:ser>
        <c:ser>
          <c:idx val="2"/>
          <c:order val="2"/>
          <c:tx>
            <c:strRef>
              <c:f>'Example Historical Change Tab'!$AB$18</c:f>
              <c:strCache>
                <c:ptCount val="1"/>
                <c:pt idx="0">
                  <c:v>T&amp;E</c:v>
                </c:pt>
              </c:strCache>
            </c:strRef>
          </c:tx>
          <c:spPr>
            <a:solidFill>
              <a:srgbClr val="C00000"/>
            </a:solidFill>
            <a:ln>
              <a:noFill/>
            </a:ln>
            <a:effectLst/>
          </c:spPr>
          <c:invertIfNegative val="0"/>
          <c:cat>
            <c:strRef>
              <c:f>'Example Historical Change Tab'!$AC$15:$AE$15</c:f>
              <c:strCache>
                <c:ptCount val="3"/>
                <c:pt idx="0">
                  <c:v>Y1</c:v>
                </c:pt>
                <c:pt idx="1">
                  <c:v>Y2</c:v>
                </c:pt>
                <c:pt idx="2">
                  <c:v>Y3</c:v>
                </c:pt>
              </c:strCache>
            </c:strRef>
          </c:cat>
          <c:val>
            <c:numRef>
              <c:f>'Example Historical Change Tab'!$AC$18:$AE$18</c:f>
              <c:numCache>
                <c:formatCode>General</c:formatCode>
                <c:ptCount val="3"/>
                <c:pt idx="0">
                  <c:v>0.25</c:v>
                </c:pt>
                <c:pt idx="1">
                  <c:v>0.4</c:v>
                </c:pt>
                <c:pt idx="2">
                  <c:v>1.1000000000000001</c:v>
                </c:pt>
              </c:numCache>
            </c:numRef>
          </c:val>
          <c:extLst>
            <c:ext xmlns:c16="http://schemas.microsoft.com/office/drawing/2014/chart" uri="{C3380CC4-5D6E-409C-BE32-E72D297353CC}">
              <c16:uniqueId val="{00000005-A3AF-40C4-A5C2-AB01D8C91B08}"/>
            </c:ext>
          </c:extLst>
        </c:ser>
        <c:dLbls>
          <c:showLegendKey val="0"/>
          <c:showVal val="0"/>
          <c:showCatName val="0"/>
          <c:showSerName val="0"/>
          <c:showPercent val="0"/>
          <c:showBubbleSize val="0"/>
        </c:dLbls>
        <c:gapWidth val="150"/>
        <c:axId val="1441301512"/>
        <c:axId val="1441303560"/>
      </c:barChart>
      <c:catAx>
        <c:axId val="1441301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303560"/>
        <c:crosses val="autoZero"/>
        <c:auto val="1"/>
        <c:lblAlgn val="ctr"/>
        <c:lblOffset val="100"/>
        <c:noMultiLvlLbl val="0"/>
      </c:catAx>
      <c:valAx>
        <c:axId val="144130356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301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Weighted Scores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'Example Historical Change Tab'!$AB$16</c:f>
              <c:strCache>
                <c:ptCount val="1"/>
                <c:pt idx="0">
                  <c:v>CTI</c:v>
                </c:pt>
              </c:strCache>
            </c:strRef>
          </c:tx>
          <c:spPr>
            <a:solidFill>
              <a:srgbClr val="FFC000"/>
            </a:solidFill>
            <a:ln>
              <a:noFill/>
            </a:ln>
            <a:effectLst/>
          </c:spPr>
          <c:cat>
            <c:strRef>
              <c:f>'Example Historical Change Tab'!$AC$15:$AE$15</c:f>
              <c:strCache>
                <c:ptCount val="3"/>
                <c:pt idx="0">
                  <c:v>Y1</c:v>
                </c:pt>
                <c:pt idx="1">
                  <c:v>Y2</c:v>
                </c:pt>
                <c:pt idx="2">
                  <c:v>Y3</c:v>
                </c:pt>
              </c:strCache>
            </c:strRef>
          </c:cat>
          <c:val>
            <c:numRef>
              <c:f>'Example Historical Change Tab'!$AC$16:$AE$16</c:f>
              <c:numCache>
                <c:formatCode>General</c:formatCode>
                <c:ptCount val="3"/>
                <c:pt idx="0">
                  <c:v>0.35</c:v>
                </c:pt>
                <c:pt idx="1">
                  <c:v>0.45</c:v>
                </c:pt>
                <c:pt idx="2">
                  <c:v>0.7</c:v>
                </c:pt>
              </c:numCache>
            </c:numRef>
          </c:val>
          <c:extLst>
            <c:ext xmlns:c16="http://schemas.microsoft.com/office/drawing/2014/chart" uri="{C3380CC4-5D6E-409C-BE32-E72D297353CC}">
              <c16:uniqueId val="{00000001-F2CE-4B63-ABB9-E48F5EADFDF7}"/>
            </c:ext>
          </c:extLst>
        </c:ser>
        <c:ser>
          <c:idx val="1"/>
          <c:order val="1"/>
          <c:tx>
            <c:strRef>
              <c:f>'Example Historical Change Tab'!$AB$17</c:f>
              <c:strCache>
                <c:ptCount val="1"/>
                <c:pt idx="0">
                  <c:v>DM</c:v>
                </c:pt>
              </c:strCache>
            </c:strRef>
          </c:tx>
          <c:spPr>
            <a:solidFill>
              <a:srgbClr val="4472C4"/>
            </a:solidFill>
            <a:ln>
              <a:noFill/>
            </a:ln>
            <a:effectLst/>
          </c:spPr>
          <c:cat>
            <c:strRef>
              <c:f>'Example Historical Change Tab'!$AC$15:$AE$15</c:f>
              <c:strCache>
                <c:ptCount val="3"/>
                <c:pt idx="0">
                  <c:v>Y1</c:v>
                </c:pt>
                <c:pt idx="1">
                  <c:v>Y2</c:v>
                </c:pt>
                <c:pt idx="2">
                  <c:v>Y3</c:v>
                </c:pt>
              </c:strCache>
            </c:strRef>
          </c:cat>
          <c:val>
            <c:numRef>
              <c:f>'Example Historical Change Tab'!$AC$17:$AE$17</c:f>
              <c:numCache>
                <c:formatCode>General</c:formatCode>
                <c:ptCount val="3"/>
                <c:pt idx="0">
                  <c:v>0.5</c:v>
                </c:pt>
                <c:pt idx="1">
                  <c:v>0.7</c:v>
                </c:pt>
                <c:pt idx="2">
                  <c:v>1.7</c:v>
                </c:pt>
              </c:numCache>
            </c:numRef>
          </c:val>
          <c:extLst>
            <c:ext xmlns:c16="http://schemas.microsoft.com/office/drawing/2014/chart" uri="{C3380CC4-5D6E-409C-BE32-E72D297353CC}">
              <c16:uniqueId val="{00000003-F2CE-4B63-ABB9-E48F5EADFDF7}"/>
            </c:ext>
          </c:extLst>
        </c:ser>
        <c:ser>
          <c:idx val="2"/>
          <c:order val="2"/>
          <c:tx>
            <c:strRef>
              <c:f>'Example Historical Change Tab'!$AB$18</c:f>
              <c:strCache>
                <c:ptCount val="1"/>
                <c:pt idx="0">
                  <c:v>T&amp;E</c:v>
                </c:pt>
              </c:strCache>
            </c:strRef>
          </c:tx>
          <c:spPr>
            <a:solidFill>
              <a:srgbClr val="C00000"/>
            </a:solidFill>
            <a:ln>
              <a:noFill/>
            </a:ln>
            <a:effectLst/>
          </c:spPr>
          <c:cat>
            <c:strRef>
              <c:f>'Example Historical Change Tab'!$AC$15:$AE$15</c:f>
              <c:strCache>
                <c:ptCount val="3"/>
                <c:pt idx="0">
                  <c:v>Y1</c:v>
                </c:pt>
                <c:pt idx="1">
                  <c:v>Y2</c:v>
                </c:pt>
                <c:pt idx="2">
                  <c:v>Y3</c:v>
                </c:pt>
              </c:strCache>
            </c:strRef>
          </c:cat>
          <c:val>
            <c:numRef>
              <c:f>'Example Historical Change Tab'!$AC$18:$AE$18</c:f>
              <c:numCache>
                <c:formatCode>General</c:formatCode>
                <c:ptCount val="3"/>
                <c:pt idx="0">
                  <c:v>0.25</c:v>
                </c:pt>
                <c:pt idx="1">
                  <c:v>0.4</c:v>
                </c:pt>
                <c:pt idx="2">
                  <c:v>1.1000000000000001</c:v>
                </c:pt>
              </c:numCache>
            </c:numRef>
          </c:val>
          <c:extLst>
            <c:ext xmlns:c16="http://schemas.microsoft.com/office/drawing/2014/chart" uri="{C3380CC4-5D6E-409C-BE32-E72D297353CC}">
              <c16:uniqueId val="{00000005-F2CE-4B63-ABB9-E48F5EADFDF7}"/>
            </c:ext>
          </c:extLst>
        </c:ser>
        <c:dLbls>
          <c:showLegendKey val="0"/>
          <c:showVal val="0"/>
          <c:showCatName val="0"/>
          <c:showSerName val="0"/>
          <c:showPercent val="0"/>
          <c:showBubbleSize val="0"/>
        </c:dLbls>
        <c:axId val="1567326215"/>
        <c:axId val="364834312"/>
      </c:areaChart>
      <c:catAx>
        <c:axId val="1567326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834312"/>
        <c:crosses val="autoZero"/>
        <c:auto val="1"/>
        <c:lblAlgn val="ctr"/>
        <c:lblOffset val="100"/>
        <c:noMultiLvlLbl val="0"/>
      </c:catAx>
      <c:valAx>
        <c:axId val="364834312"/>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3262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Y1 Weighted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Y1 Weighted</a:t>
          </a:r>
        </a:p>
      </cx:txPr>
    </cx:title>
    <cx:plotArea>
      <cx:plotAreaRegion>
        <cx:series layoutId="treemap" uniqueId="{A7760DB7-5A75-485B-BB3E-0546D0700FAE}">
          <cx:tx>
            <cx:txData>
              <cx:f>_xlchart.v1.1</cx:f>
              <cx:v>Y1</cx:v>
            </cx:txData>
          </cx:tx>
          <cx:dataLabels pos="in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0"/>
          </cx:dataLabels>
          <cx:dataId val="0"/>
          <cx:layoutPr>
            <cx:parentLabelLayout val="overlapping"/>
          </cx:layoutPr>
        </cx:series>
      </cx:plotAreaRegion>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microsoft.com/office/2014/relationships/chartEx" Target="../charts/chartEx1.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1</xdr:row>
      <xdr:rowOff>19050</xdr:rowOff>
    </xdr:from>
    <xdr:to>
      <xdr:col>2</xdr:col>
      <xdr:colOff>659130</xdr:colOff>
      <xdr:row>5</xdr:row>
      <xdr:rowOff>137160</xdr:rowOff>
    </xdr:to>
    <xdr:pic>
      <xdr:nvPicPr>
        <xdr:cNvPr id="22" name="Picture 1">
          <a:extLst>
            <a:ext uri="{FF2B5EF4-FFF2-40B4-BE49-F238E27FC236}">
              <a16:creationId xmlns:a16="http://schemas.microsoft.com/office/drawing/2014/main" id="{ACFEA6E5-89B3-5679-C46A-C2E44563E190}"/>
            </a:ext>
          </a:extLst>
        </xdr:cNvPr>
        <xdr:cNvPicPr>
          <a:picLocks noChangeAspect="1"/>
        </xdr:cNvPicPr>
      </xdr:nvPicPr>
      <xdr:blipFill>
        <a:blip xmlns:r="http://schemas.openxmlformats.org/officeDocument/2006/relationships" r:embed="rId1"/>
        <a:stretch>
          <a:fillRect/>
        </a:stretch>
      </xdr:blipFill>
      <xdr:spPr>
        <a:xfrm>
          <a:off x="47625" y="219075"/>
          <a:ext cx="1952625" cy="1047750"/>
        </a:xfrm>
        <a:prstGeom prst="rect">
          <a:avLst/>
        </a:prstGeom>
      </xdr:spPr>
    </xdr:pic>
    <xdr:clientData/>
  </xdr:twoCellAnchor>
  <xdr:twoCellAnchor>
    <xdr:from>
      <xdr:col>1</xdr:col>
      <xdr:colOff>0</xdr:colOff>
      <xdr:row>8</xdr:row>
      <xdr:rowOff>0</xdr:rowOff>
    </xdr:from>
    <xdr:to>
      <xdr:col>10</xdr:col>
      <xdr:colOff>361950</xdr:colOff>
      <xdr:row>58</xdr:row>
      <xdr:rowOff>0</xdr:rowOff>
    </xdr:to>
    <xdr:sp macro="" textlink="">
      <xdr:nvSpPr>
        <xdr:cNvPr id="39" name="TextBox 2">
          <a:extLst>
            <a:ext uri="{FF2B5EF4-FFF2-40B4-BE49-F238E27FC236}">
              <a16:creationId xmlns:a16="http://schemas.microsoft.com/office/drawing/2014/main" id="{DA7F7775-1674-55A8-8195-DEC4F61D1BE7}"/>
            </a:ext>
            <a:ext uri="{147F2762-F138-4A5C-976F-8EAC2B608ADB}">
              <a16:predDERef xmlns:a16="http://schemas.microsoft.com/office/drawing/2014/main" pred="{ACFEA6E5-89B3-5679-C46A-C2E44563E190}"/>
            </a:ext>
          </a:extLst>
        </xdr:cNvPr>
        <xdr:cNvSpPr txBox="1"/>
      </xdr:nvSpPr>
      <xdr:spPr>
        <a:xfrm>
          <a:off x="685800" y="1733550"/>
          <a:ext cx="6534150" cy="100012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600" b="1" u="sng">
              <a:latin typeface="+mn-lt"/>
              <a:ea typeface="+mn-lt"/>
              <a:cs typeface="+mn-lt"/>
            </a:rPr>
            <a:t>Introduction</a:t>
          </a:r>
          <a:endParaRPr lang="en-US" sz="1400" b="1" u="sng">
            <a:latin typeface="+mn-lt"/>
            <a:ea typeface="+mn-lt"/>
            <a:cs typeface="+mn-lt"/>
          </a:endParaRPr>
        </a:p>
        <a:p>
          <a:pPr marL="0" indent="0" algn="l"/>
          <a:endParaRPr lang="en-US" sz="1400" b="1">
            <a:latin typeface="+mn-lt"/>
            <a:ea typeface="+mn-lt"/>
            <a:cs typeface="+mn-lt"/>
          </a:endParaRPr>
        </a:p>
        <a:p>
          <a:pPr marL="0" indent="0" algn="l"/>
          <a:r>
            <a:rPr lang="en-US" sz="1400" b="1">
              <a:latin typeface="+mn-lt"/>
              <a:ea typeface="+mn-lt"/>
              <a:cs typeface="+mn-lt"/>
            </a:rPr>
            <a:t>Background </a:t>
          </a:r>
          <a:endParaRPr lang="en-US" sz="1100">
            <a:latin typeface="+mn-lt"/>
            <a:ea typeface="+mn-lt"/>
            <a:cs typeface="+mn-lt"/>
          </a:endParaRPr>
        </a:p>
        <a:p>
          <a:pPr marL="0" indent="0" algn="l"/>
          <a:endParaRPr lang="en-US" sz="1100">
            <a:latin typeface="+mn-lt"/>
            <a:ea typeface="+mn-lt"/>
            <a:cs typeface="+mn-lt"/>
          </a:endParaRPr>
        </a:p>
        <a:p>
          <a:pPr marL="0" indent="0" algn="l"/>
          <a:r>
            <a:rPr lang="en-US" sz="1100">
              <a:latin typeface="+mn-lt"/>
              <a:ea typeface="+mn-lt"/>
              <a:cs typeface="+mn-lt"/>
            </a:rPr>
            <a:t>The Center for Threat Informed Defense (t</a:t>
          </a:r>
          <a:r>
            <a:rPr lang="en-US" sz="1100" b="0" i="0" u="none" strike="noStrike">
              <a:solidFill>
                <a:srgbClr val="000000"/>
              </a:solidFill>
              <a:latin typeface="Calibri" panose="020F0502020204030204" pitchFamily="34" charset="0"/>
              <a:cs typeface="Calibri" panose="020F0502020204030204" pitchFamily="34" charset="0"/>
            </a:rPr>
            <a:t>he Center</a:t>
          </a:r>
          <a:r>
            <a:rPr lang="en-US" sz="1100">
              <a:latin typeface="+mn-lt"/>
              <a:ea typeface="+mn-lt"/>
              <a:cs typeface="+mn-lt"/>
            </a:rPr>
            <a:t>) contends that one of the most impactful ways to manage a security program is to prioritize the allocation of limited resources to reduce overall risk. As risk is the product of probability and impact, it is crucially important to have a thorough knowledge of actual threat actors, their capabilities, and their typical tactics, techniques, and procedures (TTPs). By understanding the adversary well, an organization can prioritize their defenses as well as pre-emptively assess themselves to identify gaps. This enables organizations to shift to a more proactive approach to security, constantly learning, assessing, and improving their security programs. The goal of this shift is to increase the cost and difficulty for the adversaries. Collaborating together as a community allows everyone to achieve more impact as a group than individual organizations working alone.  </a:t>
          </a:r>
          <a:endParaRPr lang="en-US" sz="1400" b="1">
            <a:latin typeface="+mn-lt"/>
            <a:ea typeface="+mn-lt"/>
            <a:cs typeface="+mn-lt"/>
          </a:endParaRPr>
        </a:p>
        <a:p>
          <a:pPr marL="0" indent="0" algn="l"/>
          <a:endParaRPr lang="en-US" sz="1400" b="1">
            <a:latin typeface="+mn-lt"/>
            <a:ea typeface="+mn-lt"/>
            <a:cs typeface="+mn-lt"/>
          </a:endParaRPr>
        </a:p>
        <a:p>
          <a:pPr marL="0" indent="0" algn="l"/>
          <a:r>
            <a:rPr lang="en-US" sz="1400" b="1">
              <a:latin typeface="+mn-lt"/>
              <a:ea typeface="+mn-lt"/>
              <a:cs typeface="+mn-lt"/>
            </a:rPr>
            <a:t>The M3TID Project</a:t>
          </a:r>
          <a:r>
            <a:rPr lang="en-US" sz="1400" b="0">
              <a:latin typeface="+mn-lt"/>
              <a:ea typeface="+mn-lt"/>
              <a:cs typeface="+mn-lt"/>
            </a:rPr>
            <a:t> </a:t>
          </a:r>
          <a:endParaRPr lang="en-US" sz="1100">
            <a:latin typeface="+mn-lt"/>
            <a:ea typeface="+mn-lt"/>
            <a:cs typeface="+mn-lt"/>
          </a:endParaRPr>
        </a:p>
        <a:p>
          <a:pPr marL="0" indent="0" algn="l"/>
          <a:endParaRPr lang="en-US" sz="1100">
            <a:latin typeface="+mn-lt"/>
            <a:ea typeface="+mn-lt"/>
            <a:cs typeface="+mn-lt"/>
          </a:endParaRPr>
        </a:p>
        <a:p>
          <a:pPr marL="0" indent="0" algn="l"/>
          <a:r>
            <a:rPr lang="en-US" sz="1100">
              <a:latin typeface="+mn-lt"/>
              <a:ea typeface="+mn-lt"/>
              <a:cs typeface="+mn-lt"/>
            </a:rPr>
            <a:t>The Measure, Maximize, Mature Threat Informed Defense (M3TID) project extends this concept of leveraging Threat understanding to improve a security program by working towards an actionable definition of Threat-Informed Defense (TID) and its associated key activities. The M3TID project is based on the hypothesis that applying Threat-Informed Defense will improve the efficiency of a security program and reduce organizational risk. The project will capture insights and best practices for what it means to be Threat-Informed across a Security Program, expanding the Dimensions of TID into key components that organizations should execute for a TID-based security program. For each of these components, the M3TID project will define discrete levels reflecting implementations of that component from least-to-most threat-informed. </a:t>
          </a:r>
        </a:p>
        <a:p>
          <a:pPr marL="0" indent="0" algn="l"/>
          <a:endParaRPr lang="en-US" sz="1100">
            <a:latin typeface="+mn-lt"/>
            <a:ea typeface="+mn-lt"/>
            <a:cs typeface="+mn-lt"/>
          </a:endParaRPr>
        </a:p>
        <a:p>
          <a:pPr marL="0" marR="0" indent="0" algn="l">
            <a:lnSpc>
              <a:spcPct val="100000"/>
            </a:lnSpc>
            <a:spcBef>
              <a:spcPts val="0"/>
            </a:spcBef>
            <a:spcAft>
              <a:spcPts val="0"/>
            </a:spcAft>
          </a:pPr>
          <a:r>
            <a:rPr lang="en-US" sz="1100">
              <a:latin typeface="+mn-lt"/>
              <a:ea typeface="+mn-lt"/>
              <a:cs typeface="+mn-lt"/>
            </a:rPr>
            <a:t>The intent of the M3TID project is that organizations, from security practitioners to executive leaders, will be able to leverage this measurement framework to better assess and understand their current position in terms of a TID-based security program. With this model, t</a:t>
          </a:r>
          <a:r>
            <a:rPr lang="en-US" sz="1100" b="0" i="0" u="none" strike="noStrike">
              <a:solidFill>
                <a:srgbClr val="000000"/>
              </a:solidFill>
              <a:latin typeface="Calibri" panose="020F0502020204030204" pitchFamily="34" charset="0"/>
              <a:cs typeface="Calibri" panose="020F0502020204030204" pitchFamily="34" charset="0"/>
            </a:rPr>
            <a:t>he Center</a:t>
          </a:r>
          <a:r>
            <a:rPr lang="en-US" sz="1100">
              <a:latin typeface="+mn-lt"/>
              <a:ea typeface="+mn-lt"/>
              <a:cs typeface="+mn-lt"/>
            </a:rPr>
            <a:t> can develop a Roadmap to guide key next steps or investments to help organizations improve their level of TID. With this first framework for measuring the degree to which threat information is guiding security practices, t</a:t>
          </a:r>
          <a:r>
            <a:rPr lang="en-US" sz="1100" b="0" i="0" u="none" strike="noStrike">
              <a:solidFill>
                <a:srgbClr val="000000"/>
              </a:solidFill>
              <a:latin typeface="Calibri" panose="020F0502020204030204" pitchFamily="34" charset="0"/>
              <a:cs typeface="Calibri" panose="020F0502020204030204" pitchFamily="34" charset="0"/>
            </a:rPr>
            <a:t>he Center</a:t>
          </a:r>
          <a:r>
            <a:rPr lang="en-US" sz="1100">
              <a:latin typeface="+mn-lt"/>
              <a:ea typeface="+mn-lt"/>
              <a:cs typeface="+mn-lt"/>
            </a:rPr>
            <a:t> can start to gather the data needed to refine the model to reflect the relative importance of each of these components in contributing to bottom-line cyber risk reduction.  </a:t>
          </a:r>
          <a:endParaRPr lang="en-US" sz="1400" b="1"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endParaRPr lang="en-US" sz="1400" b="1"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400" b="1" i="0" u="none" strike="noStrike">
              <a:solidFill>
                <a:srgbClr val="000000"/>
              </a:solidFill>
              <a:latin typeface="Calibri" panose="020F0502020204030204" pitchFamily="34" charset="0"/>
              <a:cs typeface="Calibri" panose="020F0502020204030204" pitchFamily="34" charset="0"/>
            </a:rPr>
            <a:t>Dimensions of TID</a:t>
          </a: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The Center for Threat-Informed Defense has historically described TID as a continuous process in which defenders and adversaries are constantly learning and evolving. To implement an effective Threat-Informed Defense, an organization must understand the threat and implement effective defensive measures. To understand the efficacy of existing or planned defensive measures and identify defensive gaps, an organization must evaluate their current posture, as well as potential new defensive measures, against the known threats. From a Defense perspective, this process takes place in three main Dimensions: </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Cyber Threat Intelligence (CTI) </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Defensive Measures</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Testing &amp; Evaluation </a:t>
          </a:r>
        </a:p>
      </xdr:txBody>
    </xdr:sp>
    <xdr:clientData/>
  </xdr:twoCellAnchor>
  <xdr:twoCellAnchor editAs="oneCell">
    <xdr:from>
      <xdr:col>3</xdr:col>
      <xdr:colOff>180975</xdr:colOff>
      <xdr:row>46</xdr:row>
      <xdr:rowOff>152400</xdr:rowOff>
    </xdr:from>
    <xdr:to>
      <xdr:col>8</xdr:col>
      <xdr:colOff>314325</xdr:colOff>
      <xdr:row>56</xdr:row>
      <xdr:rowOff>180975</xdr:rowOff>
    </xdr:to>
    <xdr:pic>
      <xdr:nvPicPr>
        <xdr:cNvPr id="38" name="Picture 3">
          <a:extLst>
            <a:ext uri="{FF2B5EF4-FFF2-40B4-BE49-F238E27FC236}">
              <a16:creationId xmlns:a16="http://schemas.microsoft.com/office/drawing/2014/main" id="{FB9177B1-0CEA-F052-88BD-BBC62F9C6AD2}"/>
            </a:ext>
            <a:ext uri="{147F2762-F138-4A5C-976F-8EAC2B608ADB}">
              <a16:predDERef xmlns:a16="http://schemas.microsoft.com/office/drawing/2014/main" pred="{DA7F7775-1674-55A8-8195-DEC4F61D1BE7}"/>
            </a:ext>
          </a:extLst>
        </xdr:cNvPr>
        <xdr:cNvPicPr>
          <a:picLocks noChangeAspect="1"/>
        </xdr:cNvPicPr>
      </xdr:nvPicPr>
      <xdr:blipFill>
        <a:blip xmlns:r="http://schemas.openxmlformats.org/officeDocument/2006/relationships" r:embed="rId2"/>
        <a:stretch>
          <a:fillRect/>
        </a:stretch>
      </xdr:blipFill>
      <xdr:spPr>
        <a:xfrm>
          <a:off x="2238375" y="9486900"/>
          <a:ext cx="3486150" cy="2009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1</xdr:row>
      <xdr:rowOff>19050</xdr:rowOff>
    </xdr:from>
    <xdr:to>
      <xdr:col>2</xdr:col>
      <xdr:colOff>659130</xdr:colOff>
      <xdr:row>5</xdr:row>
      <xdr:rowOff>137160</xdr:rowOff>
    </xdr:to>
    <xdr:pic>
      <xdr:nvPicPr>
        <xdr:cNvPr id="2" name="Picture 1">
          <a:extLst>
            <a:ext uri="{FF2B5EF4-FFF2-40B4-BE49-F238E27FC236}">
              <a16:creationId xmlns:a16="http://schemas.microsoft.com/office/drawing/2014/main" id="{28B24BC3-611B-4950-9739-43F8D048409B}"/>
            </a:ext>
          </a:extLst>
        </xdr:cNvPr>
        <xdr:cNvPicPr>
          <a:picLocks noChangeAspect="1"/>
        </xdr:cNvPicPr>
      </xdr:nvPicPr>
      <xdr:blipFill>
        <a:blip xmlns:r="http://schemas.openxmlformats.org/officeDocument/2006/relationships" r:embed="rId1"/>
        <a:stretch>
          <a:fillRect/>
        </a:stretch>
      </xdr:blipFill>
      <xdr:spPr>
        <a:xfrm>
          <a:off x="47625" y="219075"/>
          <a:ext cx="1952625" cy="1047750"/>
        </a:xfrm>
        <a:prstGeom prst="rect">
          <a:avLst/>
        </a:prstGeom>
      </xdr:spPr>
    </xdr:pic>
    <xdr:clientData/>
  </xdr:twoCellAnchor>
  <xdr:twoCellAnchor>
    <xdr:from>
      <xdr:col>1</xdr:col>
      <xdr:colOff>0</xdr:colOff>
      <xdr:row>8</xdr:row>
      <xdr:rowOff>0</xdr:rowOff>
    </xdr:from>
    <xdr:to>
      <xdr:col>10</xdr:col>
      <xdr:colOff>361950</xdr:colOff>
      <xdr:row>42</xdr:row>
      <xdr:rowOff>171450</xdr:rowOff>
    </xdr:to>
    <xdr:sp macro="" textlink="">
      <xdr:nvSpPr>
        <xdr:cNvPr id="17" name="TextBox 2">
          <a:extLst>
            <a:ext uri="{FF2B5EF4-FFF2-40B4-BE49-F238E27FC236}">
              <a16:creationId xmlns:a16="http://schemas.microsoft.com/office/drawing/2014/main" id="{5A3743B3-F300-4EB8-882A-9E70FF63B516}"/>
            </a:ext>
            <a:ext uri="{147F2762-F138-4A5C-976F-8EAC2B608ADB}">
              <a16:predDERef xmlns:a16="http://schemas.microsoft.com/office/drawing/2014/main" pred="{28B24BC3-611B-4950-9739-43F8D048409B}"/>
            </a:ext>
          </a:extLst>
        </xdr:cNvPr>
        <xdr:cNvSpPr txBox="1"/>
      </xdr:nvSpPr>
      <xdr:spPr>
        <a:xfrm>
          <a:off x="676275" y="1676400"/>
          <a:ext cx="6448425" cy="66484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600" b="1" i="0" u="sng" strike="noStrike">
              <a:solidFill>
                <a:srgbClr val="000000"/>
              </a:solidFill>
              <a:latin typeface="Calibri" panose="020F0502020204030204" pitchFamily="34" charset="0"/>
              <a:cs typeface="Calibri" panose="020F0502020204030204" pitchFamily="34" charset="0"/>
            </a:rPr>
            <a:t>Usage Instructions</a:t>
          </a:r>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r>
            <a:rPr lang="en-US" sz="1400" b="1" i="0" u="none" strike="noStrike">
              <a:solidFill>
                <a:srgbClr val="000000"/>
              </a:solidFill>
              <a:latin typeface="Calibri" panose="020F0502020204030204" pitchFamily="34" charset="0"/>
              <a:cs typeface="Calibri" panose="020F0502020204030204" pitchFamily="34" charset="0"/>
            </a:rPr>
            <a:t>TID Best Practices Framework</a:t>
          </a:r>
          <a:r>
            <a:rPr lang="en-US" sz="1400" b="1">
              <a:latin typeface="+mn-lt"/>
              <a:ea typeface="+mn-lt"/>
              <a:cs typeface="+mn-lt"/>
            </a:rPr>
            <a:t> </a:t>
          </a:r>
          <a:endParaRPr lang="en-US" sz="1100">
            <a:latin typeface="+mn-lt"/>
            <a:ea typeface="+mn-lt"/>
            <a:cs typeface="+mn-lt"/>
          </a:endParaRPr>
        </a:p>
        <a:p>
          <a:pPr marL="0" indent="0" algn="l"/>
          <a:endParaRPr lang="en-US" sz="1100">
            <a:latin typeface="+mn-lt"/>
            <a:ea typeface="+mn-lt"/>
            <a:cs typeface="+mn-lt"/>
          </a:endParaRPr>
        </a:p>
        <a:p>
          <a:pPr marL="0" indent="0" algn="l"/>
          <a:r>
            <a:rPr lang="en-US" sz="1100">
              <a:latin typeface="+mn-lt"/>
              <a:ea typeface="+mn-lt"/>
              <a:cs typeface="+mn-lt"/>
            </a:rPr>
            <a:t>The M3</a:t>
          </a:r>
          <a:r>
            <a:rPr lang="en-US" sz="1100" b="0" i="0" u="none" strike="noStrike">
              <a:solidFill>
                <a:srgbClr val="000000"/>
              </a:solidFill>
              <a:latin typeface="Calibri" panose="020F0502020204030204" pitchFamily="34" charset="0"/>
              <a:cs typeface="Calibri" panose="020F0502020204030204" pitchFamily="34" charset="0"/>
            </a:rPr>
            <a:t>TID Project identified a set of 5 best practice components for each of the 3 Dimensions of TID. For each of those best practices, a spectrum of 5 maturity levels were defined to describe implementing that best practice from a least threat-informed to a most threat-informed implementation. </a:t>
          </a:r>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r>
            <a:rPr lang="en-US" sz="1400" b="1" i="0" u="none" strike="noStrike">
              <a:solidFill>
                <a:srgbClr val="000000"/>
              </a:solidFill>
              <a:latin typeface="Calibri" panose="020F0502020204030204" pitchFamily="34" charset="0"/>
              <a:cs typeface="Calibri" panose="020F0502020204030204" pitchFamily="34" charset="0"/>
            </a:rPr>
            <a:t>Self Assessment</a:t>
          </a: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The following tabs allow you to familiarize yourself with the Best Practices and their respective maturity levels:</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CTI Definition &amp; Scoring</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How well do you understand the Adversaries that may target your organization</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DM Definition &amp; Scoring</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How well do you understand and implement your defensive measures</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T&amp;E Definition &amp; Scoring</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How well do you test and evaluate your defenses</a:t>
          </a: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Conduct your initial self assessment in those same Definition &amp; Scoring tabs answering "yes" for any of the components if you have the people, processes, and technology in place and are actively acting on those respective components.  Also score your organization with what components are provided by 3rd parties, such as an MSP. Everything your company does or pays for gets rolled up into your score.</a:t>
          </a:r>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r>
            <a:rPr lang="en-US" sz="1400" b="1" i="0" u="none" strike="noStrike">
              <a:solidFill>
                <a:srgbClr val="000000"/>
              </a:solidFill>
              <a:latin typeface="Calibri" panose="020F0502020204030204" pitchFamily="34" charset="0"/>
              <a:cs typeface="Calibri" panose="020F0502020204030204" pitchFamily="34" charset="0"/>
            </a:rPr>
            <a:t>Results</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Once your Self Assessment is complete, you can view your results and your overall TID Maturity graph on the</a:t>
          </a:r>
        </a:p>
        <a:p>
          <a:pPr marL="0" indent="0" algn="l"/>
          <a:r>
            <a:rPr lang="en-US" sz="1100" b="0" i="0" u="none" strike="noStrike">
              <a:solidFill>
                <a:srgbClr val="000000"/>
              </a:solidFill>
              <a:latin typeface="Calibri" panose="020F0502020204030204" pitchFamily="34" charset="0"/>
              <a:cs typeface="Calibri" panose="020F0502020204030204" pitchFamily="34" charset="0"/>
            </a:rPr>
            <a:t>Results tab.</a:t>
          </a:r>
        </a:p>
        <a:p>
          <a:pPr marL="0" indent="0" algn="l"/>
          <a:r>
            <a:rPr lang="en-US" sz="1100" b="0" i="0" u="none" strike="noStrike">
              <a:solidFill>
                <a:srgbClr val="000000"/>
              </a:solidFill>
              <a:latin typeface="Calibri" panose="020F0502020204030204" pitchFamily="34" charset="0"/>
              <a:cs typeface="Calibri" panose="020F0502020204030204" pitchFamily="34" charset="0"/>
            </a:rPr>
            <a:t>The overall TID Maturity score is calculated as a weighted average of the three dimension scores. The formula for the overall TID Maturity score is: 0.5*DM+0.3*CTI+0.2*T&amp;E. The Defensive Measures score is weighted at 50% because in order to have Threat-Informed Defense, you need Defense, CTI is weighted at 30% because you need to be Threat-Informed, and Test &amp; Evaluation is weighted at 20% because you need to test your capabilities.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1</xdr:col>
      <xdr:colOff>847725</xdr:colOff>
      <xdr:row>4</xdr:row>
      <xdr:rowOff>3810</xdr:rowOff>
    </xdr:to>
    <xdr:pic>
      <xdr:nvPicPr>
        <xdr:cNvPr id="2" name="Picture 1">
          <a:extLst>
            <a:ext uri="{FF2B5EF4-FFF2-40B4-BE49-F238E27FC236}">
              <a16:creationId xmlns:a16="http://schemas.microsoft.com/office/drawing/2014/main" id="{85DC2E3B-239C-4F0E-A238-FD5E9738603C}"/>
            </a:ext>
          </a:extLst>
        </xdr:cNvPr>
        <xdr:cNvPicPr>
          <a:picLocks noChangeAspect="1"/>
        </xdr:cNvPicPr>
      </xdr:nvPicPr>
      <xdr:blipFill>
        <a:blip xmlns:r="http://schemas.openxmlformats.org/officeDocument/2006/relationships" r:embed="rId1"/>
        <a:stretch>
          <a:fillRect/>
        </a:stretch>
      </xdr:blipFill>
      <xdr:spPr>
        <a:xfrm>
          <a:off x="38100" y="28575"/>
          <a:ext cx="1952625" cy="10325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0</xdr:row>
      <xdr:rowOff>38100</xdr:rowOff>
    </xdr:from>
    <xdr:to>
      <xdr:col>1</xdr:col>
      <xdr:colOff>752475</xdr:colOff>
      <xdr:row>3</xdr:row>
      <xdr:rowOff>320040</xdr:rowOff>
    </xdr:to>
    <xdr:pic>
      <xdr:nvPicPr>
        <xdr:cNvPr id="2" name="Picture 1">
          <a:extLst>
            <a:ext uri="{FF2B5EF4-FFF2-40B4-BE49-F238E27FC236}">
              <a16:creationId xmlns:a16="http://schemas.microsoft.com/office/drawing/2014/main" id="{1DD19BBA-E47E-4ABA-9C92-BA400977434A}"/>
            </a:ext>
          </a:extLst>
        </xdr:cNvPr>
        <xdr:cNvPicPr>
          <a:picLocks noChangeAspect="1"/>
        </xdr:cNvPicPr>
      </xdr:nvPicPr>
      <xdr:blipFill>
        <a:blip xmlns:r="http://schemas.openxmlformats.org/officeDocument/2006/relationships" r:embed="rId1"/>
        <a:stretch>
          <a:fillRect/>
        </a:stretch>
      </xdr:blipFill>
      <xdr:spPr>
        <a:xfrm>
          <a:off x="19050" y="38100"/>
          <a:ext cx="1952625" cy="10248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1</xdr:col>
      <xdr:colOff>762000</xdr:colOff>
      <xdr:row>3</xdr:row>
      <xdr:rowOff>320040</xdr:rowOff>
    </xdr:to>
    <xdr:pic>
      <xdr:nvPicPr>
        <xdr:cNvPr id="2" name="Picture 1">
          <a:extLst>
            <a:ext uri="{FF2B5EF4-FFF2-40B4-BE49-F238E27FC236}">
              <a16:creationId xmlns:a16="http://schemas.microsoft.com/office/drawing/2014/main" id="{692AC0DD-8703-48FF-91E2-1E849461B9E0}"/>
            </a:ext>
          </a:extLst>
        </xdr:cNvPr>
        <xdr:cNvPicPr>
          <a:picLocks noChangeAspect="1"/>
        </xdr:cNvPicPr>
      </xdr:nvPicPr>
      <xdr:blipFill>
        <a:blip xmlns:r="http://schemas.openxmlformats.org/officeDocument/2006/relationships" r:embed="rId1"/>
        <a:stretch>
          <a:fillRect/>
        </a:stretch>
      </xdr:blipFill>
      <xdr:spPr>
        <a:xfrm>
          <a:off x="28575" y="28575"/>
          <a:ext cx="1952625" cy="10248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47625</xdr:colOff>
      <xdr:row>1</xdr:row>
      <xdr:rowOff>0</xdr:rowOff>
    </xdr:from>
    <xdr:to>
      <xdr:col>1</xdr:col>
      <xdr:colOff>1162050</xdr:colOff>
      <xdr:row>5</xdr:row>
      <xdr:rowOff>80010</xdr:rowOff>
    </xdr:to>
    <xdr:pic>
      <xdr:nvPicPr>
        <xdr:cNvPr id="2" name="Picture 1">
          <a:extLst>
            <a:ext uri="{FF2B5EF4-FFF2-40B4-BE49-F238E27FC236}">
              <a16:creationId xmlns:a16="http://schemas.microsoft.com/office/drawing/2014/main" id="{AE70C32B-8F78-46E6-A164-98A3DD91BD24}"/>
            </a:ext>
          </a:extLst>
        </xdr:cNvPr>
        <xdr:cNvPicPr>
          <a:picLocks noChangeAspect="1"/>
        </xdr:cNvPicPr>
      </xdr:nvPicPr>
      <xdr:blipFill>
        <a:blip xmlns:r="http://schemas.openxmlformats.org/officeDocument/2006/relationships" r:embed="rId1"/>
        <a:stretch>
          <a:fillRect/>
        </a:stretch>
      </xdr:blipFill>
      <xdr:spPr>
        <a:xfrm>
          <a:off x="47625" y="200025"/>
          <a:ext cx="1952625" cy="1032510"/>
        </a:xfrm>
        <a:prstGeom prst="rect">
          <a:avLst/>
        </a:prstGeom>
      </xdr:spPr>
    </xdr:pic>
    <xdr:clientData/>
  </xdr:twoCellAnchor>
  <xdr:twoCellAnchor>
    <xdr:from>
      <xdr:col>7</xdr:col>
      <xdr:colOff>257175</xdr:colOff>
      <xdr:row>8</xdr:row>
      <xdr:rowOff>171450</xdr:rowOff>
    </xdr:from>
    <xdr:to>
      <xdr:col>12</xdr:col>
      <xdr:colOff>19050</xdr:colOff>
      <xdr:row>25</xdr:row>
      <xdr:rowOff>85725</xdr:rowOff>
    </xdr:to>
    <xdr:graphicFrame macro="">
      <xdr:nvGraphicFramePr>
        <xdr:cNvPr id="6" name="Chart 5">
          <a:extLst>
            <a:ext uri="{FF2B5EF4-FFF2-40B4-BE49-F238E27FC236}">
              <a16:creationId xmlns:a16="http://schemas.microsoft.com/office/drawing/2014/main" id="{F4E35B6C-2646-CC9C-C0CC-4F0A71DE21F2}"/>
            </a:ext>
            <a:ext uri="{147F2762-F138-4A5C-976F-8EAC2B608ADB}">
              <a16:predDERef xmlns:a16="http://schemas.microsoft.com/office/drawing/2014/main" pred="{AE70C32B-8F78-46E6-A164-98A3DD91B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342900</xdr:colOff>
      <xdr:row>8</xdr:row>
      <xdr:rowOff>66675</xdr:rowOff>
    </xdr:from>
    <xdr:to>
      <xdr:col>18</xdr:col>
      <xdr:colOff>523875</xdr:colOff>
      <xdr:row>26</xdr:row>
      <xdr:rowOff>104775</xdr:rowOff>
    </xdr:to>
    <xdr:graphicFrame macro="">
      <xdr:nvGraphicFramePr>
        <xdr:cNvPr id="4" name="Chart 14">
          <a:extLst>
            <a:ext uri="{FF2B5EF4-FFF2-40B4-BE49-F238E27FC236}">
              <a16:creationId xmlns:a16="http://schemas.microsoft.com/office/drawing/2014/main" id="{2A3BA4CA-7FC9-45C7-9268-07DC0EFA4EED}"/>
            </a:ext>
            <a:ext uri="{147F2762-F138-4A5C-976F-8EAC2B608ADB}">
              <a16:predDERef xmlns:a16="http://schemas.microsoft.com/office/drawing/2014/main" pred="{F4E35B6C-2646-CC9C-C0CC-4F0A71DE2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588645</xdr:colOff>
      <xdr:row>0</xdr:row>
      <xdr:rowOff>184785</xdr:rowOff>
    </xdr:from>
    <xdr:to>
      <xdr:col>16</xdr:col>
      <xdr:colOff>466725</xdr:colOff>
      <xdr:row>13</xdr:row>
      <xdr:rowOff>224790</xdr:rowOff>
    </xdr:to>
    <xdr:graphicFrame macro="">
      <xdr:nvGraphicFramePr>
        <xdr:cNvPr id="7" name="Chart 1">
          <a:extLst>
            <a:ext uri="{FF2B5EF4-FFF2-40B4-BE49-F238E27FC236}">
              <a16:creationId xmlns:a16="http://schemas.microsoft.com/office/drawing/2014/main" id="{35A16B6C-FB68-A156-CD5A-1AF264611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570604</xdr:colOff>
      <xdr:row>15</xdr:row>
      <xdr:rowOff>55918</xdr:rowOff>
    </xdr:from>
    <xdr:to>
      <xdr:col>16</xdr:col>
      <xdr:colOff>342004</xdr:colOff>
      <xdr:row>29</xdr:row>
      <xdr:rowOff>37988</xdr:rowOff>
    </xdr:to>
    <xdr:graphicFrame macro="">
      <xdr:nvGraphicFramePr>
        <xdr:cNvPr id="52" name="Chart 1">
          <a:extLst>
            <a:ext uri="{FF2B5EF4-FFF2-40B4-BE49-F238E27FC236}">
              <a16:creationId xmlns:a16="http://schemas.microsoft.com/office/drawing/2014/main" id="{9680147D-9E3C-380D-2292-7D71B95E4BE7}"/>
            </a:ext>
            <a:ext uri="{147F2762-F138-4A5C-976F-8EAC2B608ADB}">
              <a16:predDERef xmlns:a16="http://schemas.microsoft.com/office/drawing/2014/main" pred="{35A16B6C-FB68-A156-CD5A-1AF264611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200025</xdr:colOff>
      <xdr:row>26</xdr:row>
      <xdr:rowOff>38100</xdr:rowOff>
    </xdr:from>
    <xdr:to>
      <xdr:col>9</xdr:col>
      <xdr:colOff>47625</xdr:colOff>
      <xdr:row>40</xdr:row>
      <xdr:rowOff>114300</xdr:rowOff>
    </xdr:to>
    <xdr:graphicFrame macro="">
      <xdr:nvGraphicFramePr>
        <xdr:cNvPr id="13" name="Chart 20">
          <a:extLst>
            <a:ext uri="{FF2B5EF4-FFF2-40B4-BE49-F238E27FC236}">
              <a16:creationId xmlns:a16="http://schemas.microsoft.com/office/drawing/2014/main" id="{50E49AF8-81B3-8800-AF3A-FB78BBB78CB3}"/>
            </a:ext>
            <a:ext uri="{147F2762-F138-4A5C-976F-8EAC2B608ADB}">
              <a16:predDERef xmlns:a16="http://schemas.microsoft.com/office/drawing/2014/main" pred="{9680147D-9E3C-380D-2292-7D71B95E4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504825</xdr:colOff>
      <xdr:row>1</xdr:row>
      <xdr:rowOff>76200</xdr:rowOff>
    </xdr:from>
    <xdr:to>
      <xdr:col>26</xdr:col>
      <xdr:colOff>276225</xdr:colOff>
      <xdr:row>15</xdr:row>
      <xdr:rowOff>19050</xdr:rowOff>
    </xdr:to>
    <xdr:graphicFrame macro="">
      <xdr:nvGraphicFramePr>
        <xdr:cNvPr id="51" name="Chart 23">
          <a:extLst>
            <a:ext uri="{FF2B5EF4-FFF2-40B4-BE49-F238E27FC236}">
              <a16:creationId xmlns:a16="http://schemas.microsoft.com/office/drawing/2014/main" id="{99EBBBA9-B2B1-141D-F193-EEEDED61322F}"/>
            </a:ext>
            <a:ext uri="{147F2762-F138-4A5C-976F-8EAC2B608ADB}">
              <a16:predDERef xmlns:a16="http://schemas.microsoft.com/office/drawing/2014/main" pred="{50E49AF8-81B3-8800-AF3A-FB78BBB78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506730</xdr:colOff>
      <xdr:row>17</xdr:row>
      <xdr:rowOff>3810</xdr:rowOff>
    </xdr:from>
    <xdr:to>
      <xdr:col>26</xdr:col>
      <xdr:colOff>278130</xdr:colOff>
      <xdr:row>31</xdr:row>
      <xdr:rowOff>80010</xdr:rowOff>
    </xdr:to>
    <xdr:graphicFrame macro="">
      <xdr:nvGraphicFramePr>
        <xdr:cNvPr id="49" name="Chart 24">
          <a:extLst>
            <a:ext uri="{FF2B5EF4-FFF2-40B4-BE49-F238E27FC236}">
              <a16:creationId xmlns:a16="http://schemas.microsoft.com/office/drawing/2014/main" id="{76AA72A4-D926-FC75-BC86-977138F13B48}"/>
            </a:ext>
            <a:ext uri="{147F2762-F138-4A5C-976F-8EAC2B608ADB}">
              <a16:predDERef xmlns:a16="http://schemas.microsoft.com/office/drawing/2014/main" pred="{99EBBBA9-B2B1-141D-F193-EEEDED613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514350</xdr:colOff>
      <xdr:row>1</xdr:row>
      <xdr:rowOff>66675</xdr:rowOff>
    </xdr:from>
    <xdr:to>
      <xdr:col>32</xdr:col>
      <xdr:colOff>114300</xdr:colOff>
      <xdr:row>10</xdr:row>
      <xdr:rowOff>171450</xdr:rowOff>
    </xdr:to>
    <mc:AlternateContent xmlns:mc="http://schemas.openxmlformats.org/markup-compatibility/2006">
      <mc:Choice xmlns:cx1="http://schemas.microsoft.com/office/drawing/2015/9/8/chartex" Requires="cx1">
        <xdr:graphicFrame macro="">
          <xdr:nvGraphicFramePr>
            <xdr:cNvPr id="81" name="Chart 26">
              <a:extLst>
                <a:ext uri="{FF2B5EF4-FFF2-40B4-BE49-F238E27FC236}">
                  <a16:creationId xmlns:a16="http://schemas.microsoft.com/office/drawing/2014/main" id="{2F205FEB-F232-3A80-84CF-B2BBCB7497BD}"/>
                </a:ext>
                <a:ext uri="{147F2762-F138-4A5C-976F-8EAC2B608ADB}">
                  <a16:predDERef xmlns:a16="http://schemas.microsoft.com/office/drawing/2014/main" pred="{76AA72A4-D926-FC75-BC86-977138F13B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897350" y="333375"/>
              <a:ext cx="3714750" cy="1997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Steve Luke" id="{AA09914C-555A-4F1B-96E4-725172E117AE}" userId="S::SLUKE@MITRE.ORG::260a051f-23fc-40b2-8cc8-952300628d4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3-11-21T22:32:30.78" personId="{AA09914C-555A-4F1B-96E4-725172E117AE}" id="{267B42CC-3D32-4591-B85C-6107C0C7758F}">
    <text>I switched from "x" to 1 to enable a sumproduct calculation.</text>
  </threadedComment>
  <threadedComment ref="F3" dT="2023-11-21T22:30:39.10" personId="{AA09914C-555A-4F1B-96E4-725172E117AE}" id="{9F99F511-5A58-455E-AE5D-33A564CD6A1B}">
    <text>I like how this helps show the difference between a "4" from one "4" vs a "4" from a "3" and a "1". It also highlights the exact gaps to fill.</text>
  </threadedComment>
  <threadedComment ref="F5" dT="2023-11-21T22:54:33.26" personId="{AA09914C-555A-4F1B-96E4-725172E117AE}" id="{629034EB-D689-490F-9D70-C1B8D39AA307}">
    <text>Could add level definitions as comments in the relevant cell so onhover would pop them up.</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mitre-engenuity.org/cybersecurity/center-for-threat-informed-defense/our-work/top-attack-techniques/" TargetMode="External"/><Relationship Id="rId2" Type="http://schemas.openxmlformats.org/officeDocument/2006/relationships/hyperlink" Target="https://mitre-engenuity.org/cybersecurity/center-for-threat-informed-defense/our-work/threat-report-attck-mapper-tram/" TargetMode="External"/><Relationship Id="rId1" Type="http://schemas.openxmlformats.org/officeDocument/2006/relationships/hyperlink" Target="https://github.com/center-for-threat-informed-defense/cti-blueprints/wiki" TargetMode="External"/><Relationship Id="rId5" Type="http://schemas.openxmlformats.org/officeDocument/2006/relationships/drawing" Target="../drawings/drawing3.xml"/><Relationship Id="rId4" Type="http://schemas.openxmlformats.org/officeDocument/2006/relationships/hyperlink" Target="https://center-for-threat-informed-defense.github.io/summiting-the-pyramid/level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ngage.mitre.org/" TargetMode="External"/><Relationship Id="rId3" Type="http://schemas.openxmlformats.org/officeDocument/2006/relationships/hyperlink" Target="https://www.first.org/epss/" TargetMode="External"/><Relationship Id="rId7" Type="http://schemas.openxmlformats.org/officeDocument/2006/relationships/hyperlink" Target="https://center-for-threat-informed-defense.github.io/summiting-the-pyramid/definitions/" TargetMode="External"/><Relationship Id="rId2" Type="http://schemas.openxmlformats.org/officeDocument/2006/relationships/hyperlink" Target="https://mitre-engenuity.org/cybersecurity/center-for-threat-informed-defense/our-work/nist-800-53-control-mappings/" TargetMode="External"/><Relationship Id="rId1" Type="http://schemas.openxmlformats.org/officeDocument/2006/relationships/hyperlink" Target="https://d3fend.mitre.org/" TargetMode="External"/><Relationship Id="rId6" Type="http://schemas.openxmlformats.org/officeDocument/2006/relationships/hyperlink" Target="https://center-for-threat-informed-defense.github.io/summiting-the-pyramid/" TargetMode="External"/><Relationship Id="rId5" Type="http://schemas.openxmlformats.org/officeDocument/2006/relationships/hyperlink" Target="https://mitre-engenuity.org/cybersecurity/center-for-threat-informed-defense/our-work/atomic-data-sources/" TargetMode="External"/><Relationship Id="rId4" Type="http://schemas.openxmlformats.org/officeDocument/2006/relationships/hyperlink" Target="https://mitre-engenuity.org/cybersecurity/center-for-threat-informed-defense/our-work/mapping-attck-to-cve-for-impact/" TargetMode="External"/><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s://mitre-engenuity.org/cybersecurity/center-for-threat-informed-defense/our-work/attack-flow/" TargetMode="External"/><Relationship Id="rId2" Type="http://schemas.openxmlformats.org/officeDocument/2006/relationships/hyperlink" Target="https://github.com/center-for-threat-informed-defense/adversary_emulation_library" TargetMode="External"/><Relationship Id="rId1" Type="http://schemas.openxmlformats.org/officeDocument/2006/relationships/hyperlink" Target="https://caldera.mitre.org/" TargetMode="External"/><Relationship Id="rId6" Type="http://schemas.openxmlformats.org/officeDocument/2006/relationships/drawing" Target="../drawings/drawing5.xml"/><Relationship Id="rId5" Type="http://schemas.openxmlformats.org/officeDocument/2006/relationships/hyperlink" Target="https://posts.specterops.io/reactive-progress-and-tradecraft-innovation-b616f85b6c0a" TargetMode="External"/><Relationship Id="rId4" Type="http://schemas.openxmlformats.org/officeDocument/2006/relationships/hyperlink" Target="https://mitre-engenuity.org/cybersecurity/center-for-threat-informed-defense/our-work/micro-emulation-plan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7.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BA68B-EA56-4231-A016-8CAB28D6E543}">
  <sheetPr>
    <tabColor rgb="FF7030A0"/>
  </sheetPr>
  <dimension ref="B3:D9"/>
  <sheetViews>
    <sheetView showGridLines="0" tabSelected="1" workbookViewId="0">
      <selection activeCell="B9" sqref="B9"/>
    </sheetView>
  </sheetViews>
  <sheetFormatPr baseColWidth="10" defaultColWidth="8.83203125" defaultRowHeight="16" x14ac:dyDescent="0.2"/>
  <sheetData>
    <row r="3" spans="2:4" ht="21" x14ac:dyDescent="0.25">
      <c r="D3" s="7" t="s">
        <v>0</v>
      </c>
    </row>
    <row r="4" spans="2:4" ht="21" x14ac:dyDescent="0.25">
      <c r="D4" s="7" t="s">
        <v>1</v>
      </c>
    </row>
    <row r="9" spans="2:4" x14ac:dyDescent="0.2">
      <c r="B9" s="4"/>
    </row>
  </sheetData>
  <sheetProtection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30B90-658B-423A-B35F-5CC52CE5E291}">
  <sheetPr>
    <tabColor rgb="FF7030A0"/>
  </sheetPr>
  <dimension ref="B3:D9"/>
  <sheetViews>
    <sheetView showGridLines="0" workbookViewId="0">
      <selection activeCell="B9" sqref="B9"/>
    </sheetView>
  </sheetViews>
  <sheetFormatPr baseColWidth="10" defaultColWidth="8.83203125" defaultRowHeight="16" x14ac:dyDescent="0.2"/>
  <sheetData>
    <row r="3" spans="2:4" ht="21" x14ac:dyDescent="0.25">
      <c r="D3" s="7" t="s">
        <v>0</v>
      </c>
    </row>
    <row r="4" spans="2:4" ht="21" x14ac:dyDescent="0.25">
      <c r="D4" s="7" t="s">
        <v>1</v>
      </c>
    </row>
    <row r="9" spans="2:4" x14ac:dyDescent="0.2">
      <c r="B9" s="4"/>
    </row>
  </sheetData>
  <sheetProtection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C89D5-CF90-48F8-A7B4-B8F94CFC9401}">
  <sheetPr>
    <tabColor theme="7" tint="-0.499984740745262"/>
  </sheetPr>
  <dimension ref="A1:L21"/>
  <sheetViews>
    <sheetView showGridLines="0" zoomScaleNormal="100" workbookViewId="0">
      <selection activeCell="L9" sqref="L9:L13"/>
    </sheetView>
  </sheetViews>
  <sheetFormatPr baseColWidth="10" defaultColWidth="9" defaultRowHeight="16" x14ac:dyDescent="0.2"/>
  <cols>
    <col min="1" max="1" width="15" customWidth="1"/>
    <col min="2" max="2" width="11.83203125" customWidth="1"/>
    <col min="3" max="3" width="54.33203125" customWidth="1"/>
    <col min="4" max="4" width="12" customWidth="1"/>
    <col min="5" max="5" width="40.6640625" customWidth="1"/>
    <col min="6" max="6" width="9.6640625" customWidth="1"/>
    <col min="7" max="7" width="37.6640625" customWidth="1"/>
    <col min="8" max="8" width="10.6640625" customWidth="1"/>
    <col min="9" max="9" width="32.1640625" customWidth="1"/>
    <col min="10" max="10" width="9.6640625" customWidth="1"/>
    <col min="11" max="11" width="41.5" customWidth="1"/>
    <col min="12" max="12" width="10.33203125" customWidth="1"/>
    <col min="14" max="14" width="31.5" customWidth="1"/>
  </cols>
  <sheetData>
    <row r="1" spans="1:12" x14ac:dyDescent="0.2">
      <c r="A1" s="4"/>
    </row>
    <row r="3" spans="1:12" ht="26" x14ac:dyDescent="0.3">
      <c r="C3" s="8" t="s">
        <v>2</v>
      </c>
      <c r="D3" s="8"/>
    </row>
    <row r="4" spans="1:12" s="6" customFormat="1" ht="26" x14ac:dyDescent="0.3">
      <c r="C4" s="39" t="s">
        <v>3</v>
      </c>
    </row>
    <row r="5" spans="1:12" s="6" customFormat="1" ht="26" x14ac:dyDescent="0.3">
      <c r="C5" s="39"/>
    </row>
    <row r="6" spans="1:12" ht="20.25" customHeight="1" x14ac:dyDescent="0.25">
      <c r="A6" s="36"/>
      <c r="B6" s="49"/>
      <c r="C6" s="64" t="s">
        <v>4</v>
      </c>
      <c r="D6" s="65"/>
      <c r="E6" s="65"/>
      <c r="F6" s="65"/>
      <c r="G6" s="65"/>
      <c r="H6" s="65"/>
      <c r="I6" s="65"/>
      <c r="J6" s="65"/>
      <c r="K6" s="65"/>
      <c r="L6" s="65"/>
    </row>
    <row r="7" spans="1:12" ht="21" x14ac:dyDescent="0.25">
      <c r="A7" s="36"/>
      <c r="B7" s="45"/>
      <c r="C7" s="66" t="s">
        <v>5</v>
      </c>
      <c r="D7" s="67"/>
      <c r="E7" s="66" t="s">
        <v>6</v>
      </c>
      <c r="F7" s="67"/>
      <c r="G7" s="66" t="s">
        <v>7</v>
      </c>
      <c r="H7" s="67"/>
      <c r="I7" s="66" t="s">
        <v>8</v>
      </c>
      <c r="J7" s="67"/>
      <c r="K7" s="66" t="s">
        <v>9</v>
      </c>
      <c r="L7" s="67"/>
    </row>
    <row r="8" spans="1:12" s="44" customFormat="1" ht="88" x14ac:dyDescent="0.25">
      <c r="A8" s="43"/>
      <c r="B8" s="46" t="s">
        <v>10</v>
      </c>
      <c r="C8" s="47" t="s">
        <v>11</v>
      </c>
      <c r="D8" s="48" t="s">
        <v>12</v>
      </c>
      <c r="E8" s="47" t="s">
        <v>13</v>
      </c>
      <c r="F8" s="48" t="s">
        <v>12</v>
      </c>
      <c r="G8" s="47" t="s">
        <v>14</v>
      </c>
      <c r="H8" s="48" t="s">
        <v>12</v>
      </c>
      <c r="I8" s="47" t="s">
        <v>15</v>
      </c>
      <c r="J8" s="48" t="s">
        <v>12</v>
      </c>
      <c r="K8" s="47" t="s">
        <v>16</v>
      </c>
      <c r="L8" s="48" t="s">
        <v>12</v>
      </c>
    </row>
    <row r="9" spans="1:12" ht="41.25" customHeight="1" x14ac:dyDescent="0.25">
      <c r="A9" s="34" t="s">
        <v>17</v>
      </c>
      <c r="B9" s="50">
        <v>0</v>
      </c>
      <c r="C9" s="51" t="s">
        <v>18</v>
      </c>
      <c r="D9" s="52"/>
      <c r="E9" s="51" t="s">
        <v>18</v>
      </c>
      <c r="F9" s="52"/>
      <c r="G9" s="51" t="s">
        <v>18</v>
      </c>
      <c r="H9" s="52"/>
      <c r="I9" s="51" t="s">
        <v>18</v>
      </c>
      <c r="J9" s="52"/>
      <c r="K9" s="53" t="s">
        <v>18</v>
      </c>
      <c r="L9" s="52"/>
    </row>
    <row r="10" spans="1:12" ht="66.75" customHeight="1" x14ac:dyDescent="0.25">
      <c r="A10" s="34" t="s">
        <v>19</v>
      </c>
      <c r="B10" s="34">
        <v>1</v>
      </c>
      <c r="C10" s="18" t="s">
        <v>20</v>
      </c>
      <c r="D10" s="31"/>
      <c r="E10" s="18" t="s">
        <v>21</v>
      </c>
      <c r="F10" s="31"/>
      <c r="G10" s="18" t="s">
        <v>22</v>
      </c>
      <c r="H10" s="31"/>
      <c r="I10" s="18" t="s">
        <v>23</v>
      </c>
      <c r="J10" s="31"/>
      <c r="K10" s="19" t="s">
        <v>24</v>
      </c>
      <c r="L10" s="31"/>
    </row>
    <row r="11" spans="1:12" ht="78" customHeight="1" x14ac:dyDescent="0.25">
      <c r="A11" s="34" t="s">
        <v>25</v>
      </c>
      <c r="B11" s="34">
        <v>1</v>
      </c>
      <c r="C11" s="18" t="s">
        <v>26</v>
      </c>
      <c r="D11" s="31"/>
      <c r="E11" s="18" t="s">
        <v>27</v>
      </c>
      <c r="F11" s="31"/>
      <c r="G11" s="18" t="s">
        <v>28</v>
      </c>
      <c r="H11" s="31"/>
      <c r="I11" s="18" t="s">
        <v>29</v>
      </c>
      <c r="J11" s="31"/>
      <c r="K11" s="19" t="s">
        <v>30</v>
      </c>
      <c r="L11" s="31"/>
    </row>
    <row r="12" spans="1:12" ht="84.75" customHeight="1" x14ac:dyDescent="0.25">
      <c r="A12" s="34" t="s">
        <v>31</v>
      </c>
      <c r="B12" s="34">
        <v>2</v>
      </c>
      <c r="C12" s="18" t="s">
        <v>32</v>
      </c>
      <c r="D12" s="31"/>
      <c r="E12" s="18" t="s">
        <v>33</v>
      </c>
      <c r="F12" s="31"/>
      <c r="G12" s="20" t="s">
        <v>34</v>
      </c>
      <c r="H12" s="31"/>
      <c r="I12" s="18" t="s">
        <v>35</v>
      </c>
      <c r="J12" s="31"/>
      <c r="K12" s="19" t="s">
        <v>36</v>
      </c>
      <c r="L12" s="31"/>
    </row>
    <row r="13" spans="1:12" ht="117.75" customHeight="1" x14ac:dyDescent="0.25">
      <c r="A13" s="35" t="s">
        <v>37</v>
      </c>
      <c r="B13" s="35">
        <v>2</v>
      </c>
      <c r="C13" s="21" t="s">
        <v>38</v>
      </c>
      <c r="D13" s="32"/>
      <c r="E13" s="18" t="s">
        <v>39</v>
      </c>
      <c r="F13" s="32"/>
      <c r="G13" s="21" t="s">
        <v>40</v>
      </c>
      <c r="H13" s="31"/>
      <c r="I13" s="21" t="s">
        <v>41</v>
      </c>
      <c r="J13" s="31"/>
      <c r="K13" s="22" t="s">
        <v>42</v>
      </c>
      <c r="L13" s="31"/>
    </row>
    <row r="14" spans="1:12" ht="69" customHeight="1" x14ac:dyDescent="0.25">
      <c r="A14" s="23" t="s">
        <v>43</v>
      </c>
      <c r="B14" s="27">
        <f>AVERAGE(D14,F14,H14,J14,L14)</f>
        <v>0</v>
      </c>
      <c r="C14" s="24" t="s">
        <v>44</v>
      </c>
      <c r="D14" s="24">
        <f>SUMIF(D9:D13,"yes",$B$9:$B$13)</f>
        <v>0</v>
      </c>
      <c r="E14" s="18" t="s">
        <v>45</v>
      </c>
      <c r="F14" s="18">
        <f>SUMIF(F9:F13,"yes",$B$9:$B$13)</f>
        <v>0</v>
      </c>
      <c r="G14" s="18" t="s">
        <v>46</v>
      </c>
      <c r="H14" s="18">
        <f>SUMIF(H9:H13,"yes",$B$9:$B$13)</f>
        <v>0</v>
      </c>
      <c r="I14" s="18" t="s">
        <v>47</v>
      </c>
      <c r="J14" s="18">
        <f>SUMIF(J9:J13,"yes",$B$9:$B$13)</f>
        <v>0</v>
      </c>
      <c r="K14" s="19" t="s">
        <v>48</v>
      </c>
      <c r="L14" s="18">
        <f>SUMIF(L9:L13,"yes",$B$9:$B$13)</f>
        <v>0</v>
      </c>
    </row>
    <row r="15" spans="1:12" ht="26" x14ac:dyDescent="0.3">
      <c r="A15" s="38"/>
      <c r="B15" s="38"/>
      <c r="C15" s="5"/>
      <c r="D15" s="5"/>
      <c r="E15" s="5"/>
      <c r="F15" s="5"/>
      <c r="G15" s="5"/>
      <c r="H15" s="5"/>
      <c r="I15" s="5"/>
      <c r="J15" s="5"/>
      <c r="K15" s="5"/>
      <c r="L15" s="5"/>
    </row>
    <row r="17" spans="3:6" ht="19" customHeight="1" x14ac:dyDescent="0.25">
      <c r="C17" s="62" t="s">
        <v>49</v>
      </c>
      <c r="D17" s="62"/>
      <c r="E17" s="62"/>
      <c r="F17" s="62"/>
    </row>
    <row r="18" spans="3:6" x14ac:dyDescent="0.2">
      <c r="C18" s="63" t="s">
        <v>50</v>
      </c>
      <c r="D18" s="63"/>
      <c r="E18" s="63"/>
      <c r="F18" s="63"/>
    </row>
    <row r="19" spans="3:6" x14ac:dyDescent="0.2">
      <c r="C19" s="63" t="s">
        <v>51</v>
      </c>
      <c r="D19" s="63"/>
      <c r="E19" s="63"/>
      <c r="F19" s="63"/>
    </row>
    <row r="20" spans="3:6" x14ac:dyDescent="0.2">
      <c r="C20" s="63" t="s">
        <v>52</v>
      </c>
      <c r="D20" s="63"/>
      <c r="E20" s="63"/>
      <c r="F20" s="63"/>
    </row>
    <row r="21" spans="3:6" x14ac:dyDescent="0.2">
      <c r="C21" s="63" t="s">
        <v>53</v>
      </c>
      <c r="D21" s="63"/>
      <c r="E21" s="63"/>
      <c r="F21" s="63"/>
    </row>
  </sheetData>
  <sheetProtection sheet="1" objects="1" scenarios="1"/>
  <protectedRanges>
    <protectedRange sqref="D9:D13" name="Depth Input"/>
    <protectedRange sqref="F9:F13" name="Breadth Input"/>
    <protectedRange sqref="H9:H13" name="Source Input"/>
    <protectedRange sqref="J9:J13" name="Utilization Input"/>
    <protectedRange sqref="L9:L13" name="Dissemination Input"/>
  </protectedRanges>
  <mergeCells count="11">
    <mergeCell ref="C6:L6"/>
    <mergeCell ref="C7:D7"/>
    <mergeCell ref="E7:F7"/>
    <mergeCell ref="G7:H7"/>
    <mergeCell ref="I7:J7"/>
    <mergeCell ref="K7:L7"/>
    <mergeCell ref="C17:F17"/>
    <mergeCell ref="C18:F18"/>
    <mergeCell ref="C19:F19"/>
    <mergeCell ref="C20:F20"/>
    <mergeCell ref="C21:F21"/>
  </mergeCells>
  <dataValidations count="1">
    <dataValidation type="list" allowBlank="1" showInputMessage="1" showErrorMessage="1" sqref="D9:D13 F9:F13 J9:J13 L9:L13 H9:H13" xr:uid="{3CD70138-F1AC-428B-A8FC-FB021C4E8F76}">
      <formula1>"yes,no"</formula1>
    </dataValidation>
  </dataValidations>
  <hyperlinks>
    <hyperlink ref="C21" r:id="rId1" xr:uid="{3D69BB28-107D-4325-9460-77D240B55F11}"/>
    <hyperlink ref="C20" r:id="rId2" xr:uid="{2E192557-D1CC-4D93-A5DC-FF959F5553A1}"/>
    <hyperlink ref="C19" r:id="rId3" xr:uid="{A4EAF72E-A70C-41D6-B7EF-8D9CB9B65D38}"/>
    <hyperlink ref="C18" r:id="rId4" xr:uid="{E3EA1249-47A4-490F-BF52-4B17536085F8}"/>
  </hyperlink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21F1E-06BD-404F-9291-BC41919D14D7}">
  <sheetPr>
    <tabColor rgb="FF0070C0"/>
  </sheetPr>
  <dimension ref="A2:L25"/>
  <sheetViews>
    <sheetView showGridLines="0" zoomScaleNormal="100" workbookViewId="0">
      <selection activeCell="L9" sqref="L9:L13"/>
    </sheetView>
  </sheetViews>
  <sheetFormatPr baseColWidth="10" defaultColWidth="8.83203125" defaultRowHeight="16" x14ac:dyDescent="0.2"/>
  <cols>
    <col min="1" max="1" width="16" bestFit="1" customWidth="1"/>
    <col min="2" max="2" width="11.5" customWidth="1"/>
    <col min="3" max="3" width="41.6640625" customWidth="1"/>
    <col min="4" max="4" width="9.83203125" customWidth="1"/>
    <col min="5" max="5" width="47.6640625" customWidth="1"/>
    <col min="6" max="6" width="12" customWidth="1"/>
    <col min="7" max="7" width="39.1640625" customWidth="1"/>
    <col min="8" max="8" width="10.6640625" customWidth="1"/>
    <col min="9" max="9" width="42.33203125" customWidth="1"/>
    <col min="10" max="10" width="8.33203125" customWidth="1"/>
    <col min="11" max="11" width="44.6640625" customWidth="1"/>
    <col min="12" max="12" width="9.6640625" customWidth="1"/>
    <col min="14" max="14" width="25.6640625" customWidth="1"/>
  </cols>
  <sheetData>
    <row r="2" spans="1:12" x14ac:dyDescent="0.2">
      <c r="C2" s="4"/>
      <c r="D2" s="4"/>
    </row>
    <row r="3" spans="1:12" ht="26" x14ac:dyDescent="0.3">
      <c r="C3" s="8" t="s">
        <v>54</v>
      </c>
      <c r="D3" s="8"/>
    </row>
    <row r="4" spans="1:12" s="6" customFormat="1" ht="26" x14ac:dyDescent="0.3">
      <c r="C4" s="39" t="s">
        <v>55</v>
      </c>
    </row>
    <row r="6" spans="1:12" ht="21" x14ac:dyDescent="0.25">
      <c r="A6" s="36"/>
      <c r="B6" s="36"/>
      <c r="C6" s="68" t="s">
        <v>4</v>
      </c>
      <c r="D6" s="68"/>
      <c r="E6" s="68"/>
      <c r="F6" s="68"/>
      <c r="G6" s="68"/>
      <c r="H6" s="68"/>
      <c r="I6" s="68"/>
      <c r="J6" s="68"/>
      <c r="K6" s="68"/>
      <c r="L6" s="68"/>
    </row>
    <row r="7" spans="1:12" ht="21" x14ac:dyDescent="0.25">
      <c r="A7" s="36"/>
      <c r="B7" s="36"/>
      <c r="C7" s="69" t="s">
        <v>56</v>
      </c>
      <c r="D7" s="70"/>
      <c r="E7" s="69" t="s">
        <v>57</v>
      </c>
      <c r="F7" s="70"/>
      <c r="G7" s="69" t="s">
        <v>58</v>
      </c>
      <c r="H7" s="70"/>
      <c r="I7" s="69" t="s">
        <v>59</v>
      </c>
      <c r="J7" s="70"/>
      <c r="K7" s="69" t="s">
        <v>60</v>
      </c>
      <c r="L7" s="70"/>
    </row>
    <row r="8" spans="1:12" ht="110" x14ac:dyDescent="0.25">
      <c r="A8" s="36"/>
      <c r="B8" s="36" t="s">
        <v>61</v>
      </c>
      <c r="C8" s="55" t="s">
        <v>62</v>
      </c>
      <c r="D8" s="54" t="s">
        <v>12</v>
      </c>
      <c r="E8" s="55" t="s">
        <v>63</v>
      </c>
      <c r="F8" s="54" t="s">
        <v>12</v>
      </c>
      <c r="G8" s="55" t="s">
        <v>64</v>
      </c>
      <c r="H8" s="54" t="s">
        <v>12</v>
      </c>
      <c r="I8" s="55" t="s">
        <v>65</v>
      </c>
      <c r="J8" s="54" t="s">
        <v>12</v>
      </c>
      <c r="K8" s="55" t="s">
        <v>66</v>
      </c>
      <c r="L8" s="54" t="s">
        <v>12</v>
      </c>
    </row>
    <row r="9" spans="1:12" ht="36" customHeight="1" x14ac:dyDescent="0.25">
      <c r="A9" s="34" t="s">
        <v>17</v>
      </c>
      <c r="B9" s="34">
        <v>0</v>
      </c>
      <c r="C9" s="51" t="s">
        <v>18</v>
      </c>
      <c r="D9" s="56"/>
      <c r="E9" s="51" t="s">
        <v>18</v>
      </c>
      <c r="F9" s="56"/>
      <c r="G9" s="51" t="s">
        <v>18</v>
      </c>
      <c r="H9" s="56"/>
      <c r="I9" s="51" t="s">
        <v>18</v>
      </c>
      <c r="J9" s="56"/>
      <c r="K9" s="53" t="s">
        <v>18</v>
      </c>
      <c r="L9" s="56"/>
    </row>
    <row r="10" spans="1:12" ht="69" customHeight="1" x14ac:dyDescent="0.25">
      <c r="A10" s="34" t="s">
        <v>19</v>
      </c>
      <c r="B10" s="34">
        <v>1</v>
      </c>
      <c r="C10" s="18" t="s">
        <v>67</v>
      </c>
      <c r="D10" s="33"/>
      <c r="E10" s="18" t="s">
        <v>68</v>
      </c>
      <c r="F10" s="33"/>
      <c r="G10" s="18" t="s">
        <v>69</v>
      </c>
      <c r="H10" s="33"/>
      <c r="I10" s="18" t="s">
        <v>70</v>
      </c>
      <c r="J10" s="33"/>
      <c r="K10" s="19" t="s">
        <v>71</v>
      </c>
      <c r="L10" s="33"/>
    </row>
    <row r="11" spans="1:12" ht="90" customHeight="1" x14ac:dyDescent="0.25">
      <c r="A11" s="34" t="s">
        <v>25</v>
      </c>
      <c r="B11" s="34">
        <v>1</v>
      </c>
      <c r="C11" s="18" t="s">
        <v>72</v>
      </c>
      <c r="D11" s="33"/>
      <c r="E11" s="18" t="s">
        <v>73</v>
      </c>
      <c r="F11" s="33"/>
      <c r="G11" s="18" t="s">
        <v>74</v>
      </c>
      <c r="H11" s="33"/>
      <c r="I11" s="18" t="s">
        <v>75</v>
      </c>
      <c r="J11" s="33"/>
      <c r="K11" s="19" t="s">
        <v>76</v>
      </c>
      <c r="L11" s="33"/>
    </row>
    <row r="12" spans="1:12" ht="198" x14ac:dyDescent="0.25">
      <c r="A12" s="34" t="s">
        <v>31</v>
      </c>
      <c r="B12" s="34">
        <v>2</v>
      </c>
      <c r="C12" s="18" t="s">
        <v>77</v>
      </c>
      <c r="D12" s="33"/>
      <c r="E12" s="18" t="s">
        <v>78</v>
      </c>
      <c r="F12" s="33"/>
      <c r="G12" s="18" t="s">
        <v>79</v>
      </c>
      <c r="H12" s="33"/>
      <c r="I12" s="18" t="s">
        <v>80</v>
      </c>
      <c r="J12" s="33"/>
      <c r="K12" s="19" t="s">
        <v>81</v>
      </c>
      <c r="L12" s="33"/>
    </row>
    <row r="13" spans="1:12" ht="189" customHeight="1" x14ac:dyDescent="0.25">
      <c r="A13" s="35" t="s">
        <v>37</v>
      </c>
      <c r="B13" s="35">
        <v>2</v>
      </c>
      <c r="C13" s="18" t="s">
        <v>82</v>
      </c>
      <c r="D13" s="33"/>
      <c r="E13" s="18" t="s">
        <v>83</v>
      </c>
      <c r="F13" s="33"/>
      <c r="G13" s="18" t="s">
        <v>84</v>
      </c>
      <c r="H13" s="33"/>
      <c r="I13" s="18" t="s">
        <v>85</v>
      </c>
      <c r="J13" s="33"/>
      <c r="K13" s="19" t="s">
        <v>86</v>
      </c>
      <c r="L13" s="33"/>
    </row>
    <row r="14" spans="1:12" ht="69" customHeight="1" x14ac:dyDescent="0.25">
      <c r="A14" s="26" t="s">
        <v>87</v>
      </c>
      <c r="B14" s="29">
        <f>AVERAGE(D14,F14,H14,J14,L14)</f>
        <v>0</v>
      </c>
      <c r="C14" s="24" t="s">
        <v>88</v>
      </c>
      <c r="D14" s="18">
        <f>SUMIF(D9:D13,"yes",$B$9:$B$13)</f>
        <v>0</v>
      </c>
      <c r="E14" s="18" t="s">
        <v>89</v>
      </c>
      <c r="F14" s="18">
        <f>SUMIF(F9:F13,"yes",$B$9:$B$13)</f>
        <v>0</v>
      </c>
      <c r="G14" s="18" t="s">
        <v>90</v>
      </c>
      <c r="H14" s="18">
        <f>SUMIF(H9:H13,"yes",$B$9:$B$13)</f>
        <v>0</v>
      </c>
      <c r="I14" s="18" t="s">
        <v>91</v>
      </c>
      <c r="J14" s="18">
        <f>SUMIF(J9:J13,"yes",$B$9:$B$13)</f>
        <v>0</v>
      </c>
      <c r="K14" s="19" t="s">
        <v>92</v>
      </c>
      <c r="L14" s="18">
        <f>SUMIF(L9:L13,"yes",$B$9:$B$13)</f>
        <v>0</v>
      </c>
    </row>
    <row r="17" spans="3:6" ht="19" x14ac:dyDescent="0.25">
      <c r="C17" s="62" t="s">
        <v>49</v>
      </c>
      <c r="D17" s="62"/>
      <c r="E17" s="62"/>
      <c r="F17" s="62"/>
    </row>
    <row r="18" spans="3:6" ht="16" customHeight="1" x14ac:dyDescent="0.2">
      <c r="C18" s="63" t="s">
        <v>93</v>
      </c>
      <c r="D18" s="63"/>
      <c r="E18" s="63"/>
      <c r="F18" s="63"/>
    </row>
    <row r="19" spans="3:6" x14ac:dyDescent="0.2">
      <c r="C19" s="63" t="s">
        <v>94</v>
      </c>
      <c r="D19" s="63"/>
      <c r="E19" s="63"/>
      <c r="F19" s="63"/>
    </row>
    <row r="20" spans="3:6" x14ac:dyDescent="0.2">
      <c r="C20" s="63" t="s">
        <v>95</v>
      </c>
      <c r="D20" s="63"/>
      <c r="E20" s="63"/>
      <c r="F20" s="63"/>
    </row>
    <row r="21" spans="3:6" x14ac:dyDescent="0.2">
      <c r="C21" s="63" t="s">
        <v>96</v>
      </c>
      <c r="D21" s="63"/>
      <c r="E21" s="63"/>
      <c r="F21" s="63"/>
    </row>
    <row r="22" spans="3:6" x14ac:dyDescent="0.2">
      <c r="C22" s="63" t="s">
        <v>97</v>
      </c>
      <c r="D22" s="63"/>
      <c r="E22" s="63"/>
      <c r="F22" s="63"/>
    </row>
    <row r="23" spans="3:6" x14ac:dyDescent="0.2">
      <c r="C23" s="63" t="s">
        <v>98</v>
      </c>
      <c r="D23" s="63"/>
      <c r="E23" s="63"/>
      <c r="F23" s="63"/>
    </row>
    <row r="24" spans="3:6" x14ac:dyDescent="0.2">
      <c r="C24" s="63" t="s">
        <v>99</v>
      </c>
      <c r="D24" s="63"/>
      <c r="E24" s="63"/>
      <c r="F24" s="63"/>
    </row>
    <row r="25" spans="3:6" x14ac:dyDescent="0.2">
      <c r="C25" s="63" t="s">
        <v>100</v>
      </c>
      <c r="D25" s="63"/>
      <c r="E25" s="63"/>
      <c r="F25" s="63"/>
    </row>
  </sheetData>
  <sheetProtection sheet="1" objects="1" scenarios="1"/>
  <protectedRanges>
    <protectedRange sqref="D9:D13 F9:F13 H9:H13 J9:J13 L9:L13" name="DM Input"/>
  </protectedRanges>
  <mergeCells count="15">
    <mergeCell ref="C6:L6"/>
    <mergeCell ref="C7:D7"/>
    <mergeCell ref="E7:F7"/>
    <mergeCell ref="G7:H7"/>
    <mergeCell ref="I7:J7"/>
    <mergeCell ref="K7:L7"/>
    <mergeCell ref="C23:F23"/>
    <mergeCell ref="C24:F24"/>
    <mergeCell ref="C25:F25"/>
    <mergeCell ref="C17:F17"/>
    <mergeCell ref="C18:F18"/>
    <mergeCell ref="C19:F19"/>
    <mergeCell ref="C20:F20"/>
    <mergeCell ref="C21:F21"/>
    <mergeCell ref="C22:F22"/>
  </mergeCells>
  <dataValidations count="1">
    <dataValidation type="list" allowBlank="1" showInputMessage="1" showErrorMessage="1" sqref="D9:D13 H9:H13 J9:J13 F9:F13 L9:L13" xr:uid="{C6279A5D-D924-445C-9B43-75781785D130}">
      <formula1>"yes,no"</formula1>
    </dataValidation>
  </dataValidations>
  <hyperlinks>
    <hyperlink ref="C18" r:id="rId1" xr:uid="{9A9EBAF9-4CF8-48F1-9897-FF88B620BCC9}"/>
    <hyperlink ref="C19" r:id="rId2" xr:uid="{BC02007E-E9E5-4589-BE76-4AAA80D987A9}"/>
    <hyperlink ref="C20" r:id="rId3" xr:uid="{FA3D2F92-F664-4613-81DD-729CFE590BCA}"/>
    <hyperlink ref="C21" r:id="rId4" xr:uid="{71A85C83-08E6-4851-8750-329D38D29058}"/>
    <hyperlink ref="C22" r:id="rId5" xr:uid="{CF818E72-59E9-4E8C-98A4-979902DAAB69}"/>
    <hyperlink ref="C23" r:id="rId6" xr:uid="{357017CF-5A9D-4D91-A993-C72C85980C74}"/>
    <hyperlink ref="C24" r:id="rId7" xr:uid="{95B96929-4FD6-4EE0-9CE1-FC332B439501}"/>
    <hyperlink ref="C25" r:id="rId8" xr:uid="{132BF764-517B-4307-9F09-B332EA9B4E26}"/>
  </hyperlink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1D4B9-D798-482F-96E1-925BBFE72B2A}">
  <sheetPr>
    <tabColor rgb="FFC00000"/>
  </sheetPr>
  <dimension ref="A3:L22"/>
  <sheetViews>
    <sheetView showGridLines="0" zoomScaleNormal="100" workbookViewId="0">
      <selection activeCell="L9" sqref="L9:L13"/>
    </sheetView>
  </sheetViews>
  <sheetFormatPr baseColWidth="10" defaultColWidth="8.83203125" defaultRowHeight="16" x14ac:dyDescent="0.2"/>
  <cols>
    <col min="1" max="1" width="16" bestFit="1" customWidth="1"/>
    <col min="2" max="2" width="10.83203125" customWidth="1"/>
    <col min="3" max="3" width="45.6640625" customWidth="1"/>
    <col min="4" max="4" width="7.6640625" customWidth="1"/>
    <col min="5" max="5" width="37.6640625" customWidth="1"/>
    <col min="6" max="6" width="9.1640625" customWidth="1"/>
    <col min="7" max="7" width="37.83203125" customWidth="1"/>
    <col min="8" max="8" width="9.1640625" customWidth="1"/>
    <col min="9" max="9" width="40.33203125" customWidth="1"/>
    <col min="10" max="10" width="9.83203125" customWidth="1"/>
    <col min="11" max="11" width="41.6640625" customWidth="1"/>
    <col min="12" max="12" width="10.6640625" customWidth="1"/>
  </cols>
  <sheetData>
    <row r="3" spans="1:12" ht="26" x14ac:dyDescent="0.3">
      <c r="C3" s="8" t="s">
        <v>101</v>
      </c>
      <c r="D3" s="8"/>
    </row>
    <row r="4" spans="1:12" s="6" customFormat="1" ht="26" x14ac:dyDescent="0.3">
      <c r="C4" s="39" t="s">
        <v>102</v>
      </c>
    </row>
    <row r="6" spans="1:12" ht="21" x14ac:dyDescent="0.25">
      <c r="A6" s="45"/>
      <c r="B6" s="59"/>
      <c r="C6" s="72" t="s">
        <v>4</v>
      </c>
      <c r="D6" s="73"/>
      <c r="E6" s="73"/>
      <c r="F6" s="73"/>
      <c r="G6" s="73"/>
      <c r="H6" s="73"/>
      <c r="I6" s="73"/>
      <c r="J6" s="73"/>
      <c r="K6" s="73"/>
      <c r="L6" s="74"/>
    </row>
    <row r="7" spans="1:12" ht="21" x14ac:dyDescent="0.25">
      <c r="A7" s="45"/>
      <c r="B7" s="59"/>
      <c r="C7" s="75" t="s">
        <v>103</v>
      </c>
      <c r="D7" s="76"/>
      <c r="E7" s="77" t="s">
        <v>104</v>
      </c>
      <c r="F7" s="76"/>
      <c r="G7" s="77" t="s">
        <v>105</v>
      </c>
      <c r="H7" s="76"/>
      <c r="I7" s="77" t="s">
        <v>106</v>
      </c>
      <c r="J7" s="76"/>
      <c r="K7" s="77" t="s">
        <v>107</v>
      </c>
      <c r="L7" s="78"/>
    </row>
    <row r="8" spans="1:12" ht="66" x14ac:dyDescent="0.25">
      <c r="A8" s="45"/>
      <c r="B8" s="45" t="s">
        <v>61</v>
      </c>
      <c r="C8" s="60" t="s">
        <v>108</v>
      </c>
      <c r="D8" s="61" t="s">
        <v>12</v>
      </c>
      <c r="E8" s="60" t="s">
        <v>109</v>
      </c>
      <c r="F8" s="61" t="s">
        <v>12</v>
      </c>
      <c r="G8" s="60" t="s">
        <v>110</v>
      </c>
      <c r="H8" s="61" t="s">
        <v>12</v>
      </c>
      <c r="I8" s="60" t="s">
        <v>111</v>
      </c>
      <c r="J8" s="61" t="s">
        <v>12</v>
      </c>
      <c r="K8" s="60" t="s">
        <v>112</v>
      </c>
      <c r="L8" s="61" t="s">
        <v>12</v>
      </c>
    </row>
    <row r="9" spans="1:12" ht="22" x14ac:dyDescent="0.25">
      <c r="A9" s="50" t="s">
        <v>17</v>
      </c>
      <c r="B9" s="50">
        <v>0</v>
      </c>
      <c r="C9" s="51" t="s">
        <v>18</v>
      </c>
      <c r="D9" s="56"/>
      <c r="E9" s="51" t="s">
        <v>18</v>
      </c>
      <c r="F9" s="56"/>
      <c r="G9" s="51" t="s">
        <v>18</v>
      </c>
      <c r="H9" s="56"/>
      <c r="I9" s="51" t="s">
        <v>18</v>
      </c>
      <c r="J9" s="56"/>
      <c r="K9" s="53" t="s">
        <v>18</v>
      </c>
      <c r="L9" s="56"/>
    </row>
    <row r="10" spans="1:12" ht="57" customHeight="1" x14ac:dyDescent="0.25">
      <c r="A10" s="34" t="s">
        <v>19</v>
      </c>
      <c r="B10" s="34">
        <v>1</v>
      </c>
      <c r="C10" s="18" t="s">
        <v>113</v>
      </c>
      <c r="D10" s="33"/>
      <c r="E10" s="18" t="s">
        <v>114</v>
      </c>
      <c r="F10" s="33"/>
      <c r="G10" s="18" t="s">
        <v>115</v>
      </c>
      <c r="H10" s="33"/>
      <c r="I10" s="18" t="s">
        <v>116</v>
      </c>
      <c r="J10" s="33"/>
      <c r="K10" s="19" t="s">
        <v>117</v>
      </c>
      <c r="L10" s="33"/>
    </row>
    <row r="11" spans="1:12" ht="75" customHeight="1" x14ac:dyDescent="0.25">
      <c r="A11" s="34" t="s">
        <v>25</v>
      </c>
      <c r="B11" s="34">
        <v>1</v>
      </c>
      <c r="C11" s="18" t="s">
        <v>118</v>
      </c>
      <c r="D11" s="33"/>
      <c r="E11" s="18" t="s">
        <v>119</v>
      </c>
      <c r="F11" s="33"/>
      <c r="G11" s="18" t="s">
        <v>120</v>
      </c>
      <c r="H11" s="33"/>
      <c r="I11" s="18" t="s">
        <v>121</v>
      </c>
      <c r="J11" s="33"/>
      <c r="K11" s="19" t="s">
        <v>122</v>
      </c>
      <c r="L11" s="33"/>
    </row>
    <row r="12" spans="1:12" ht="78.75" customHeight="1" x14ac:dyDescent="0.25">
      <c r="A12" s="34" t="s">
        <v>31</v>
      </c>
      <c r="B12" s="34">
        <v>2</v>
      </c>
      <c r="C12" s="18" t="s">
        <v>123</v>
      </c>
      <c r="D12" s="33"/>
      <c r="E12" s="18" t="s">
        <v>124</v>
      </c>
      <c r="F12" s="33"/>
      <c r="G12" s="18" t="s">
        <v>125</v>
      </c>
      <c r="H12" s="33"/>
      <c r="I12" s="18" t="s">
        <v>126</v>
      </c>
      <c r="J12" s="33"/>
      <c r="K12" s="19" t="s">
        <v>127</v>
      </c>
      <c r="L12" s="33"/>
    </row>
    <row r="13" spans="1:12" ht="88.5" customHeight="1" x14ac:dyDescent="0.25">
      <c r="A13" s="35" t="s">
        <v>37</v>
      </c>
      <c r="B13" s="35">
        <v>2</v>
      </c>
      <c r="C13" s="18" t="s">
        <v>128</v>
      </c>
      <c r="D13" s="33"/>
      <c r="E13" s="18" t="s">
        <v>129</v>
      </c>
      <c r="F13" s="33"/>
      <c r="G13" s="18" t="s">
        <v>130</v>
      </c>
      <c r="H13" s="33"/>
      <c r="I13" s="18" t="s">
        <v>131</v>
      </c>
      <c r="J13" s="33"/>
      <c r="K13" s="19" t="s">
        <v>132</v>
      </c>
      <c r="L13" s="33"/>
    </row>
    <row r="14" spans="1:12" ht="51.75" customHeight="1" x14ac:dyDescent="0.25">
      <c r="A14" s="25" t="s">
        <v>133</v>
      </c>
      <c r="B14" s="28">
        <f>AVERAGE(D14,F14,H14,J14,L14)</f>
        <v>0</v>
      </c>
      <c r="C14" s="24" t="s">
        <v>134</v>
      </c>
      <c r="D14" s="18">
        <f>SUMIF(D9:D13,"yes",$B$9:$B$13)</f>
        <v>0</v>
      </c>
      <c r="E14" s="18" t="s">
        <v>135</v>
      </c>
      <c r="F14" s="18">
        <f>SUMIF(F9:F13,"yes",$B$9:$B$13)</f>
        <v>0</v>
      </c>
      <c r="G14" s="18" t="s">
        <v>136</v>
      </c>
      <c r="H14" s="18">
        <f>SUMIF(H9:H13,"yes",$B$9:$B$13)</f>
        <v>0</v>
      </c>
      <c r="I14" s="18" t="s">
        <v>137</v>
      </c>
      <c r="J14" s="18">
        <f>SUMIF(J9:J13,"yes",$B$9:$B$13)</f>
        <v>0</v>
      </c>
      <c r="K14" s="19" t="s">
        <v>138</v>
      </c>
      <c r="L14" s="18">
        <f>SUMIF(L9:L13,"yes",$B$9:$B$13)</f>
        <v>0</v>
      </c>
    </row>
    <row r="17" spans="3:6" ht="19" x14ac:dyDescent="0.25">
      <c r="C17" s="62" t="s">
        <v>49</v>
      </c>
      <c r="D17" s="62"/>
      <c r="E17" s="62"/>
      <c r="F17" s="62"/>
    </row>
    <row r="18" spans="3:6" ht="16" customHeight="1" x14ac:dyDescent="0.2">
      <c r="C18" s="63" t="s">
        <v>139</v>
      </c>
      <c r="D18" s="63"/>
      <c r="E18" s="63"/>
      <c r="F18" s="63"/>
    </row>
    <row r="19" spans="3:6" x14ac:dyDescent="0.2">
      <c r="C19" s="71" t="s">
        <v>140</v>
      </c>
      <c r="D19" s="71"/>
      <c r="E19" s="71"/>
      <c r="F19" s="71"/>
    </row>
    <row r="20" spans="3:6" x14ac:dyDescent="0.2">
      <c r="C20" s="63" t="s">
        <v>141</v>
      </c>
      <c r="D20" s="63"/>
      <c r="E20" s="63"/>
      <c r="F20" s="63"/>
    </row>
    <row r="21" spans="3:6" x14ac:dyDescent="0.2">
      <c r="C21" s="63" t="s">
        <v>142</v>
      </c>
      <c r="D21" s="63"/>
      <c r="E21" s="63"/>
      <c r="F21" s="63"/>
    </row>
    <row r="22" spans="3:6" x14ac:dyDescent="0.2">
      <c r="C22" s="63" t="s">
        <v>143</v>
      </c>
      <c r="D22" s="63"/>
      <c r="E22" s="63"/>
      <c r="F22" s="63"/>
    </row>
  </sheetData>
  <sheetProtection sheet="1" objects="1" scenarios="1"/>
  <protectedRanges>
    <protectedRange sqref="D9:D13 F9:F13 H9:H13 J9:J13 L9:L13" name="TE Input"/>
  </protectedRanges>
  <mergeCells count="12">
    <mergeCell ref="C22:F22"/>
    <mergeCell ref="C6:L6"/>
    <mergeCell ref="C7:D7"/>
    <mergeCell ref="E7:F7"/>
    <mergeCell ref="G7:H7"/>
    <mergeCell ref="I7:J7"/>
    <mergeCell ref="K7:L7"/>
    <mergeCell ref="C17:F17"/>
    <mergeCell ref="C18:F18"/>
    <mergeCell ref="C19:F19"/>
    <mergeCell ref="C20:F20"/>
    <mergeCell ref="C21:F21"/>
  </mergeCells>
  <dataValidations count="1">
    <dataValidation type="list" allowBlank="1" showInputMessage="1" showErrorMessage="1" sqref="D9:D13 F9:F13 H9:H13 J9:J13 L9:L13" xr:uid="{1AAA1699-EA7E-467C-B70E-4DF1B75BAEF1}">
      <formula1>"yes,no"</formula1>
    </dataValidation>
  </dataValidations>
  <hyperlinks>
    <hyperlink ref="C18" r:id="rId1" xr:uid="{D61793AA-EA6D-4627-A061-5E21BD0605D9}"/>
    <hyperlink ref="C19" r:id="rId2" xr:uid="{169E7A20-0090-4D6C-BF7A-02EC33F5D95C}"/>
    <hyperlink ref="C20" r:id="rId3" xr:uid="{7F25465C-B2F1-4F54-AEEB-8F8307A1E761}"/>
    <hyperlink ref="C21" r:id="rId4" xr:uid="{61A7C054-16FA-43FF-9709-3415A6CB7EF4}"/>
    <hyperlink ref="C22" r:id="rId5" xr:uid="{B3D42F13-E969-48CE-A25E-03744EDAC918}"/>
  </hyperlinks>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556C2-D792-40B3-A9A2-3800B74AE325}">
  <sheetPr>
    <tabColor rgb="FFA06FA6"/>
  </sheetPr>
  <dimension ref="B1:K59"/>
  <sheetViews>
    <sheetView showGridLines="0" zoomScaleNormal="100" workbookViewId="0">
      <selection activeCell="C9" sqref="C9:F9"/>
    </sheetView>
  </sheetViews>
  <sheetFormatPr baseColWidth="10" defaultColWidth="11" defaultRowHeight="15.75" customHeight="1" x14ac:dyDescent="0.2"/>
  <cols>
    <col min="2" max="2" width="36" customWidth="1"/>
    <col min="3" max="3" width="2.33203125" customWidth="1"/>
    <col min="4" max="4" width="2.5" customWidth="1"/>
    <col min="5" max="5" width="2.6640625" customWidth="1"/>
    <col min="6" max="6" width="2.5" customWidth="1"/>
    <col min="7" max="7" width="14.1640625" customWidth="1"/>
    <col min="8" max="8" width="7.1640625" customWidth="1"/>
  </cols>
  <sheetData>
    <row r="1" spans="2:8" ht="16" customHeight="1" x14ac:dyDescent="0.2">
      <c r="B1" s="79"/>
      <c r="C1" s="79"/>
      <c r="D1" s="79"/>
      <c r="E1" s="79"/>
      <c r="F1" s="79"/>
      <c r="G1" s="79"/>
    </row>
    <row r="3" spans="2:8" ht="21" x14ac:dyDescent="0.25">
      <c r="C3" s="7" t="s">
        <v>0</v>
      </c>
      <c r="G3" s="7"/>
    </row>
    <row r="4" spans="2:8" ht="21" x14ac:dyDescent="0.25">
      <c r="C4" s="7" t="s">
        <v>144</v>
      </c>
      <c r="G4" s="7"/>
    </row>
    <row r="8" spans="2:8" ht="16" x14ac:dyDescent="0.2">
      <c r="B8" s="11" t="s">
        <v>145</v>
      </c>
      <c r="C8" s="11" t="s">
        <v>146</v>
      </c>
      <c r="D8" s="11" t="s">
        <v>147</v>
      </c>
      <c r="E8" s="11" t="s">
        <v>148</v>
      </c>
      <c r="F8" s="11" t="s">
        <v>149</v>
      </c>
      <c r="G8" s="11" t="s">
        <v>150</v>
      </c>
      <c r="H8" s="40"/>
    </row>
    <row r="9" spans="2:8" ht="21" x14ac:dyDescent="0.25">
      <c r="B9" s="57" t="s">
        <v>151</v>
      </c>
      <c r="C9" s="89"/>
      <c r="D9" s="90"/>
      <c r="E9" s="90"/>
      <c r="F9" s="91"/>
      <c r="G9" s="58">
        <f>((0.5*G16)+(0.3*G10)+(0.2*G22))/((0.5*6)+(0.3*6)+(0.2*6))</f>
        <v>0</v>
      </c>
      <c r="H9" s="41"/>
    </row>
    <row r="10" spans="2:8" ht="19" x14ac:dyDescent="0.25">
      <c r="B10" s="15" t="s">
        <v>152</v>
      </c>
      <c r="C10" s="86"/>
      <c r="D10" s="87"/>
      <c r="E10" s="87"/>
      <c r="F10" s="88"/>
      <c r="G10" s="15">
        <f>AVERAGE(G11:G15)</f>
        <v>0</v>
      </c>
      <c r="H10" s="42"/>
    </row>
    <row r="11" spans="2:8" ht="16" x14ac:dyDescent="0.2">
      <c r="B11" s="10" t="s">
        <v>5</v>
      </c>
      <c r="C11" s="9" t="str">
        <f>IF('CTI Definition &amp; Scoring'!D10="yes","x","")</f>
        <v/>
      </c>
      <c r="D11" s="9" t="str">
        <f>IF('CTI Definition &amp; Scoring'!D11="yes","x","")</f>
        <v/>
      </c>
      <c r="E11" s="9" t="str">
        <f>IF('CTI Definition &amp; Scoring'!D12="yes","x","")</f>
        <v/>
      </c>
      <c r="F11" s="9" t="str">
        <f>IF('CTI Definition &amp; Scoring'!D13="yes","x","")</f>
        <v/>
      </c>
      <c r="G11" s="9">
        <f>'CTI Definition &amp; Scoring'!D14</f>
        <v>0</v>
      </c>
    </row>
    <row r="12" spans="2:8" ht="16" x14ac:dyDescent="0.2">
      <c r="B12" s="10" t="s">
        <v>6</v>
      </c>
      <c r="C12" s="9" t="str">
        <f>IF('CTI Definition &amp; Scoring'!F10="yes","x","")</f>
        <v/>
      </c>
      <c r="D12" s="9" t="str">
        <f>IF('CTI Definition &amp; Scoring'!F11="yes","x","")</f>
        <v/>
      </c>
      <c r="E12" s="9" t="str">
        <f>IF('CTI Definition &amp; Scoring'!F12="yes","x","")</f>
        <v/>
      </c>
      <c r="F12" s="9" t="str">
        <f>IF('CTI Definition &amp; Scoring'!F13="yes","x","")</f>
        <v/>
      </c>
      <c r="G12" s="9">
        <f>'CTI Definition &amp; Scoring'!F14</f>
        <v>0</v>
      </c>
    </row>
    <row r="13" spans="2:8" ht="16" x14ac:dyDescent="0.2">
      <c r="B13" s="10" t="s">
        <v>7</v>
      </c>
      <c r="C13" s="9" t="str">
        <f>IF('CTI Definition &amp; Scoring'!H10="yes","x","")</f>
        <v/>
      </c>
      <c r="D13" s="9" t="str">
        <f>IF('CTI Definition &amp; Scoring'!H11="yes","x","")</f>
        <v/>
      </c>
      <c r="E13" s="9" t="str">
        <f>IF('CTI Definition &amp; Scoring'!H12="yes","x","")</f>
        <v/>
      </c>
      <c r="F13" s="9" t="str">
        <f>IF('CTI Definition &amp; Scoring'!H13="yes","x","")</f>
        <v/>
      </c>
      <c r="G13" s="9">
        <f>'CTI Definition &amp; Scoring'!H14</f>
        <v>0</v>
      </c>
    </row>
    <row r="14" spans="2:8" ht="16" x14ac:dyDescent="0.2">
      <c r="B14" s="10" t="s">
        <v>8</v>
      </c>
      <c r="C14" s="9" t="str">
        <f>IF('CTI Definition &amp; Scoring'!J10="yes","x","")</f>
        <v/>
      </c>
      <c r="D14" s="9" t="str">
        <f>IF('CTI Definition &amp; Scoring'!J11="yes","x","")</f>
        <v/>
      </c>
      <c r="E14" s="9" t="str">
        <f>IF('CTI Definition &amp; Scoring'!J12="yes","x","")</f>
        <v/>
      </c>
      <c r="F14" s="9" t="str">
        <f>IF('CTI Definition &amp; Scoring'!J13="yes","x","")</f>
        <v/>
      </c>
      <c r="G14" s="9">
        <f>'CTI Definition &amp; Scoring'!J14</f>
        <v>0</v>
      </c>
    </row>
    <row r="15" spans="2:8" ht="16" x14ac:dyDescent="0.2">
      <c r="B15" s="10" t="s">
        <v>9</v>
      </c>
      <c r="C15" s="9" t="str">
        <f>IF('CTI Definition &amp; Scoring'!L10="yes","x","")</f>
        <v/>
      </c>
      <c r="D15" s="9" t="str">
        <f>IF('CTI Definition &amp; Scoring'!L11="yes","x","")</f>
        <v/>
      </c>
      <c r="E15" s="9" t="str">
        <f>IF('CTI Definition &amp; Scoring'!L12="yes","x","")</f>
        <v/>
      </c>
      <c r="F15" s="9" t="str">
        <f>IF('CTI Definition &amp; Scoring'!L13="yes","x","")</f>
        <v/>
      </c>
      <c r="G15" s="9">
        <f>'CTI Definition &amp; Scoring'!L14</f>
        <v>0</v>
      </c>
    </row>
    <row r="16" spans="2:8" ht="18" customHeight="1" x14ac:dyDescent="0.25">
      <c r="B16" s="17" t="s">
        <v>153</v>
      </c>
      <c r="C16" s="83"/>
      <c r="D16" s="84"/>
      <c r="E16" s="84"/>
      <c r="F16" s="85"/>
      <c r="G16" s="17">
        <f>AVERAGE(G17:G21)</f>
        <v>0</v>
      </c>
      <c r="H16" s="42"/>
    </row>
    <row r="17" spans="2:9" ht="16" x14ac:dyDescent="0.2">
      <c r="B17" s="10" t="s">
        <v>154</v>
      </c>
      <c r="C17" s="9" t="str">
        <f>IF('DM Definition &amp; Scoring'!D10="yes","x","")</f>
        <v/>
      </c>
      <c r="D17" s="9" t="str">
        <f>IF('DM Definition &amp; Scoring'!D11="yes","x","")</f>
        <v/>
      </c>
      <c r="E17" s="37" t="str">
        <f>IF('DM Definition &amp; Scoring'!D12="yes","x","")</f>
        <v/>
      </c>
      <c r="F17" s="9" t="str">
        <f>IF('DM Definition &amp; Scoring'!D13="yes","x","")</f>
        <v/>
      </c>
      <c r="G17" s="9">
        <f>'DM Definition &amp; Scoring'!D14</f>
        <v>0</v>
      </c>
    </row>
    <row r="18" spans="2:9" ht="16" x14ac:dyDescent="0.2">
      <c r="B18" s="10" t="s">
        <v>57</v>
      </c>
      <c r="C18" s="9" t="str">
        <f>IF('DM Definition &amp; Scoring'!F10="yes","x","")</f>
        <v/>
      </c>
      <c r="D18" s="9" t="str">
        <f>IF('DM Definition &amp; Scoring'!F11="yes","x","")</f>
        <v/>
      </c>
      <c r="E18" s="37" t="str">
        <f>IF('DM Definition &amp; Scoring'!F12="yes","x","")</f>
        <v/>
      </c>
      <c r="F18" s="9" t="str">
        <f>IF('DM Definition &amp; Scoring'!F13="yes","x","")</f>
        <v/>
      </c>
      <c r="G18" s="9">
        <f>'DM Definition &amp; Scoring'!F14</f>
        <v>0</v>
      </c>
    </row>
    <row r="19" spans="2:9" ht="16" x14ac:dyDescent="0.2">
      <c r="B19" s="10" t="s">
        <v>58</v>
      </c>
      <c r="C19" s="9" t="str">
        <f>IF('DM Definition &amp; Scoring'!H10="yes","x","")</f>
        <v/>
      </c>
      <c r="D19" s="9" t="str">
        <f>IF('DM Definition &amp; Scoring'!H11="yes","x","")</f>
        <v/>
      </c>
      <c r="E19" s="37" t="str">
        <f>IF('DM Definition &amp; Scoring'!H12="yes","x","")</f>
        <v/>
      </c>
      <c r="F19" s="9" t="str">
        <f>IF('DM Definition &amp; Scoring'!H13="yes","x","")</f>
        <v/>
      </c>
      <c r="G19" s="9">
        <f>'DM Definition &amp; Scoring'!H14</f>
        <v>0</v>
      </c>
    </row>
    <row r="20" spans="2:9" ht="16" x14ac:dyDescent="0.2">
      <c r="B20" s="10" t="s">
        <v>59</v>
      </c>
      <c r="C20" s="9" t="str">
        <f>IF('DM Definition &amp; Scoring'!J10="yes","x","")</f>
        <v/>
      </c>
      <c r="D20" s="9" t="str">
        <f>IF('DM Definition &amp; Scoring'!J11="yes","x","")</f>
        <v/>
      </c>
      <c r="E20" s="37" t="str">
        <f>IF('DM Definition &amp; Scoring'!J12="yes","x","")</f>
        <v/>
      </c>
      <c r="F20" s="9" t="str">
        <f>IF('DM Definition &amp; Scoring'!J13="yes","x","")</f>
        <v/>
      </c>
      <c r="G20" s="9">
        <f>'DM Definition &amp; Scoring'!J14</f>
        <v>0</v>
      </c>
    </row>
    <row r="21" spans="2:9" ht="16" x14ac:dyDescent="0.2">
      <c r="B21" s="10" t="s">
        <v>155</v>
      </c>
      <c r="C21" s="9" t="str">
        <f>IF('DM Definition &amp; Scoring'!L10="yes","x","")</f>
        <v/>
      </c>
      <c r="D21" s="9" t="str">
        <f>IF('DM Definition &amp; Scoring'!L11="yes","x","")</f>
        <v/>
      </c>
      <c r="E21" s="37" t="str">
        <f>IF('DM Definition &amp; Scoring'!L12="yes","x","")</f>
        <v/>
      </c>
      <c r="F21" s="9" t="str">
        <f>IF('DM Definition &amp; Scoring'!L13="yes","x","")</f>
        <v/>
      </c>
      <c r="G21" s="9">
        <f>'DM Definition &amp; Scoring'!L14</f>
        <v>0</v>
      </c>
    </row>
    <row r="22" spans="2:9" ht="18" customHeight="1" x14ac:dyDescent="0.25">
      <c r="B22" s="16" t="s">
        <v>156</v>
      </c>
      <c r="C22" s="80"/>
      <c r="D22" s="81"/>
      <c r="E22" s="81"/>
      <c r="F22" s="82"/>
      <c r="G22" s="16">
        <f>AVERAGE(G23:G27)</f>
        <v>0</v>
      </c>
      <c r="H22" s="42"/>
    </row>
    <row r="23" spans="2:9" ht="16" x14ac:dyDescent="0.2">
      <c r="B23" s="10" t="s">
        <v>103</v>
      </c>
      <c r="C23" s="9" t="str">
        <f>IF('T&amp;E Definition &amp; Scoring'!D10="yes","x","")</f>
        <v/>
      </c>
      <c r="D23" s="9" t="str">
        <f>IF('T&amp;E Definition &amp; Scoring'!D11="yes","x","")</f>
        <v/>
      </c>
      <c r="E23" s="9" t="str">
        <f>IF('T&amp;E Definition &amp; Scoring'!D12="yes","x","")</f>
        <v/>
      </c>
      <c r="F23" s="9" t="str">
        <f>IF('T&amp;E Definition &amp; Scoring'!D13="yes","x","")</f>
        <v/>
      </c>
      <c r="G23" s="9">
        <f>'T&amp;E Definition &amp; Scoring'!D14</f>
        <v>0</v>
      </c>
    </row>
    <row r="24" spans="2:9" ht="16" x14ac:dyDescent="0.2">
      <c r="B24" s="10" t="s">
        <v>104</v>
      </c>
      <c r="C24" s="9" t="str">
        <f>IF('T&amp;E Definition &amp; Scoring'!F10="yes","x","")</f>
        <v/>
      </c>
      <c r="D24" s="9" t="str">
        <f>IF('T&amp;E Definition &amp; Scoring'!F11="yes","x","")</f>
        <v/>
      </c>
      <c r="E24" s="9" t="str">
        <f>IF('T&amp;E Definition &amp; Scoring'!F12="yes","x","")</f>
        <v/>
      </c>
      <c r="F24" s="9" t="str">
        <f>IF('T&amp;E Definition &amp; Scoring'!F13="yes","x","")</f>
        <v/>
      </c>
      <c r="G24" s="9">
        <f>'T&amp;E Definition &amp; Scoring'!F14</f>
        <v>0</v>
      </c>
    </row>
    <row r="25" spans="2:9" ht="16" x14ac:dyDescent="0.2">
      <c r="B25" s="10" t="s">
        <v>105</v>
      </c>
      <c r="C25" s="9" t="str">
        <f>IF('T&amp;E Definition &amp; Scoring'!H10="yes","x","")</f>
        <v/>
      </c>
      <c r="D25" s="9" t="str">
        <f>IF('T&amp;E Definition &amp; Scoring'!H11="yes","x","")</f>
        <v/>
      </c>
      <c r="E25" s="9" t="str">
        <f>IF('T&amp;E Definition &amp; Scoring'!H12="yes","x","")</f>
        <v/>
      </c>
      <c r="F25" s="9" t="str">
        <f>IF('T&amp;E Definition &amp; Scoring'!H13="yes","x","")</f>
        <v/>
      </c>
      <c r="G25" s="9">
        <f>'T&amp;E Definition &amp; Scoring'!H14</f>
        <v>0</v>
      </c>
    </row>
    <row r="26" spans="2:9" ht="16" x14ac:dyDescent="0.2">
      <c r="B26" s="10" t="s">
        <v>106</v>
      </c>
      <c r="C26" s="9" t="str">
        <f>IF('T&amp;E Definition &amp; Scoring'!J10="yes","x","")</f>
        <v/>
      </c>
      <c r="D26" s="9" t="str">
        <f>IF('T&amp;E Definition &amp; Scoring'!J11="yes","x","")</f>
        <v/>
      </c>
      <c r="E26" s="9" t="str">
        <f>IF('T&amp;E Definition &amp; Scoring'!J12="yes","x","")</f>
        <v/>
      </c>
      <c r="F26" s="9" t="str">
        <f>IF('T&amp;E Definition &amp; Scoring'!J13="yes","x","")</f>
        <v/>
      </c>
      <c r="G26" s="9">
        <f>'T&amp;E Definition &amp; Scoring'!J14</f>
        <v>0</v>
      </c>
    </row>
    <row r="27" spans="2:9" ht="16" x14ac:dyDescent="0.2">
      <c r="B27" s="10" t="s">
        <v>107</v>
      </c>
      <c r="C27" s="9" t="str">
        <f>IF('T&amp;E Definition &amp; Scoring'!L10="yes","x","")</f>
        <v/>
      </c>
      <c r="D27" s="9" t="str">
        <f>IF('T&amp;E Definition &amp; Scoring'!L11="yes","x","")</f>
        <v/>
      </c>
      <c r="E27" s="9" t="str">
        <f>IF('T&amp;E Definition &amp; Scoring'!L12="yes","x","")</f>
        <v/>
      </c>
      <c r="F27" s="9" t="str">
        <f>IF('T&amp;E Definition &amp; Scoring'!L13="yes","x","")</f>
        <v/>
      </c>
      <c r="G27" s="9">
        <f>'T&amp;E Definition &amp; Scoring'!L14</f>
        <v>0</v>
      </c>
    </row>
    <row r="29" spans="2:9" ht="16" hidden="1" x14ac:dyDescent="0.2">
      <c r="G29" t="s">
        <v>157</v>
      </c>
    </row>
    <row r="30" spans="2:9" ht="16" hidden="1" x14ac:dyDescent="0.2">
      <c r="G30" t="s">
        <v>158</v>
      </c>
      <c r="H30" t="s">
        <v>159</v>
      </c>
      <c r="I30" t="s">
        <v>160</v>
      </c>
    </row>
    <row r="31" spans="2:9" ht="16" hidden="1" customHeight="1" x14ac:dyDescent="0.2">
      <c r="F31">
        <v>1</v>
      </c>
      <c r="G31">
        <f>'CTI Definition &amp; Scoring'!D14</f>
        <v>0</v>
      </c>
      <c r="H31">
        <f>'DM Definition &amp; Scoring'!D14</f>
        <v>0</v>
      </c>
      <c r="I31">
        <f>'T&amp;E Definition &amp; Scoring'!D14</f>
        <v>0</v>
      </c>
    </row>
    <row r="32" spans="2:9" ht="16" hidden="1" customHeight="1" x14ac:dyDescent="0.2">
      <c r="F32">
        <v>2</v>
      </c>
      <c r="G32">
        <f>'CTI Definition &amp; Scoring'!F14</f>
        <v>0</v>
      </c>
      <c r="H32">
        <f>'DM Definition &amp; Scoring'!F14</f>
        <v>0</v>
      </c>
      <c r="I32">
        <f>'T&amp;E Definition &amp; Scoring'!F14</f>
        <v>0</v>
      </c>
    </row>
    <row r="33" spans="2:11" ht="16" hidden="1" customHeight="1" x14ac:dyDescent="0.2">
      <c r="F33">
        <v>3</v>
      </c>
      <c r="G33">
        <f>'CTI Definition &amp; Scoring'!H14</f>
        <v>0</v>
      </c>
      <c r="H33">
        <f>'DM Definition &amp; Scoring'!H14</f>
        <v>0</v>
      </c>
      <c r="I33">
        <f>'T&amp;E Definition &amp; Scoring'!H14</f>
        <v>0</v>
      </c>
    </row>
    <row r="34" spans="2:11" ht="16" hidden="1" customHeight="1" x14ac:dyDescent="0.2">
      <c r="F34">
        <v>4</v>
      </c>
      <c r="G34">
        <f>'CTI Definition &amp; Scoring'!J14</f>
        <v>0</v>
      </c>
      <c r="H34">
        <f>'DM Definition &amp; Scoring'!J14</f>
        <v>0</v>
      </c>
      <c r="I34">
        <f>'T&amp;E Definition &amp; Scoring'!J14</f>
        <v>0</v>
      </c>
    </row>
    <row r="35" spans="2:11" ht="16" hidden="1" customHeight="1" x14ac:dyDescent="0.2">
      <c r="F35">
        <v>5</v>
      </c>
      <c r="G35">
        <f>'CTI Definition &amp; Scoring'!L14</f>
        <v>0</v>
      </c>
      <c r="H35">
        <f>'DM Definition &amp; Scoring'!L14</f>
        <v>0</v>
      </c>
      <c r="I35">
        <f>'T&amp;E Definition &amp; Scoring'!L14</f>
        <v>0</v>
      </c>
    </row>
    <row r="36" spans="2:11" ht="16" customHeight="1" x14ac:dyDescent="0.2"/>
    <row r="37" spans="2:11" ht="16" x14ac:dyDescent="0.2"/>
    <row r="38" spans="2:11" ht="16" x14ac:dyDescent="0.2"/>
    <row r="39" spans="2:11" ht="16" x14ac:dyDescent="0.2"/>
    <row r="40" spans="2:11" ht="16" x14ac:dyDescent="0.2"/>
    <row r="41" spans="2:11" ht="16" x14ac:dyDescent="0.2"/>
    <row r="42" spans="2:11" ht="16" x14ac:dyDescent="0.2"/>
    <row r="43" spans="2:11" ht="16" x14ac:dyDescent="0.2">
      <c r="K43" s="2"/>
    </row>
    <row r="44" spans="2:11" ht="16" x14ac:dyDescent="0.2">
      <c r="I44" s="1"/>
      <c r="K44" s="2"/>
    </row>
    <row r="45" spans="2:11" ht="16" x14ac:dyDescent="0.2">
      <c r="K45" s="2"/>
    </row>
    <row r="46" spans="2:11" ht="16" x14ac:dyDescent="0.2">
      <c r="B46" s="12"/>
      <c r="C46" s="12"/>
      <c r="D46" s="12"/>
      <c r="E46" s="12"/>
      <c r="F46" s="12"/>
      <c r="K46" s="2"/>
    </row>
    <row r="47" spans="2:11" ht="16" x14ac:dyDescent="0.2">
      <c r="K47" s="2"/>
    </row>
    <row r="48" spans="2:11" ht="16" x14ac:dyDescent="0.2">
      <c r="K48" s="2"/>
    </row>
    <row r="49" spans="7:11" ht="16" x14ac:dyDescent="0.2">
      <c r="K49" s="3"/>
    </row>
    <row r="50" spans="7:11" ht="16" x14ac:dyDescent="0.2">
      <c r="K50" s="3"/>
    </row>
    <row r="51" spans="7:11" ht="16" x14ac:dyDescent="0.2">
      <c r="K51" s="2"/>
    </row>
    <row r="52" spans="7:11" ht="16" x14ac:dyDescent="0.2">
      <c r="K52" s="2"/>
    </row>
    <row r="53" spans="7:11" ht="16" x14ac:dyDescent="0.2">
      <c r="G53" s="3"/>
    </row>
    <row r="54" spans="7:11" ht="16" x14ac:dyDescent="0.2">
      <c r="G54" s="3"/>
      <c r="H54" s="30"/>
    </row>
    <row r="56" spans="7:11" ht="16" x14ac:dyDescent="0.2">
      <c r="G56" s="3"/>
    </row>
    <row r="57" spans="7:11" ht="16" x14ac:dyDescent="0.2">
      <c r="G57" s="3"/>
    </row>
    <row r="58" spans="7:11" ht="16" x14ac:dyDescent="0.2">
      <c r="G58" s="3"/>
    </row>
    <row r="59" spans="7:11" ht="16" x14ac:dyDescent="0.2">
      <c r="G59" s="3"/>
    </row>
  </sheetData>
  <sheetProtection sheet="1" objects="1" scenarios="1"/>
  <mergeCells count="5">
    <mergeCell ref="B1:G1"/>
    <mergeCell ref="C22:F22"/>
    <mergeCell ref="C16:F16"/>
    <mergeCell ref="C10:F10"/>
    <mergeCell ref="C9:F9"/>
  </mergeCells>
  <conditionalFormatting sqref="C11:F11">
    <cfRule type="colorScale" priority="8">
      <colorScale>
        <cfvo type="min"/>
        <cfvo type="percentile" val="50"/>
        <cfvo type="max"/>
        <color rgb="FFF8696B"/>
        <color rgb="FFFFEB84"/>
        <color rgb="FF63BE7B"/>
      </colorScale>
    </cfRule>
  </conditionalFormatting>
  <conditionalFormatting sqref="C11:F15">
    <cfRule type="containsText" dxfId="2" priority="5" operator="containsText" text="x">
      <formula>NOT(ISERROR(SEARCH("x",C11)))</formula>
    </cfRule>
  </conditionalFormatting>
  <conditionalFormatting sqref="C12:F15">
    <cfRule type="colorScale" priority="6">
      <colorScale>
        <cfvo type="min"/>
        <cfvo type="percentile" val="50"/>
        <cfvo type="max"/>
        <color rgb="FFF8696B"/>
        <color rgb="FFFFEB84"/>
        <color rgb="FF63BE7B"/>
      </colorScale>
    </cfRule>
  </conditionalFormatting>
  <conditionalFormatting sqref="C17:F21">
    <cfRule type="colorScale" priority="4">
      <colorScale>
        <cfvo type="min"/>
        <cfvo type="percentile" val="50"/>
        <cfvo type="max"/>
        <color rgb="FFF8696B"/>
        <color rgb="FFFFEB84"/>
        <color rgb="FF63BE7B"/>
      </colorScale>
    </cfRule>
    <cfRule type="containsText" dxfId="1" priority="3" operator="containsText" text="x">
      <formula>NOT(ISERROR(SEARCH("x",C17)))</formula>
    </cfRule>
  </conditionalFormatting>
  <conditionalFormatting sqref="C23:F27">
    <cfRule type="colorScale" priority="2">
      <colorScale>
        <cfvo type="min"/>
        <cfvo type="percentile" val="50"/>
        <cfvo type="max"/>
        <color rgb="FFF8696B"/>
        <color rgb="FFFFEB84"/>
        <color rgb="FF63BE7B"/>
      </colorScale>
    </cfRule>
    <cfRule type="containsText" dxfId="0" priority="1" operator="containsText" text="x">
      <formula>NOT(ISERROR(SEARCH("x",C23)))</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BCF52-8F41-4930-8692-CA614BA32862}">
  <sheetPr>
    <tabColor theme="9" tint="-0.249977111117893"/>
  </sheetPr>
  <dimension ref="A1:AF24"/>
  <sheetViews>
    <sheetView showGridLines="0" zoomScaleNormal="100" workbookViewId="0">
      <selection activeCell="S18" sqref="S18"/>
    </sheetView>
  </sheetViews>
  <sheetFormatPr baseColWidth="10" defaultColWidth="9" defaultRowHeight="16" x14ac:dyDescent="0.2"/>
  <cols>
    <col min="1" max="1" width="35" bestFit="1" customWidth="1"/>
    <col min="2" max="6" width="9" hidden="1" customWidth="1"/>
  </cols>
  <sheetData>
    <row r="1" spans="1:32" ht="21" x14ac:dyDescent="0.25">
      <c r="A1" s="13" t="s">
        <v>161</v>
      </c>
      <c r="B1" s="14">
        <f>(B8*((0.66*B2)+(0.34*B14)))/(10*((0.66*10)+(0.34*10)))</f>
        <v>1.264E-2</v>
      </c>
      <c r="G1" s="9" t="s">
        <v>162</v>
      </c>
      <c r="H1" s="9" t="s">
        <v>163</v>
      </c>
      <c r="I1" s="9" t="s">
        <v>164</v>
      </c>
    </row>
    <row r="2" spans="1:32" ht="19" x14ac:dyDescent="0.25">
      <c r="A2" s="15" t="s">
        <v>152</v>
      </c>
      <c r="B2" s="15">
        <f>AVERAGE(B3:B7)</f>
        <v>1.4</v>
      </c>
      <c r="C2">
        <v>1</v>
      </c>
      <c r="D2">
        <v>2</v>
      </c>
      <c r="E2">
        <v>3</v>
      </c>
      <c r="F2">
        <v>4</v>
      </c>
      <c r="G2" s="9"/>
      <c r="H2" s="9"/>
      <c r="I2" s="9"/>
    </row>
    <row r="3" spans="1:32" x14ac:dyDescent="0.2">
      <c r="A3" s="10" t="s">
        <v>165</v>
      </c>
      <c r="B3" s="9">
        <f>G3</f>
        <v>2</v>
      </c>
      <c r="C3">
        <v>1</v>
      </c>
      <c r="D3">
        <v>1</v>
      </c>
      <c r="E3">
        <v>1</v>
      </c>
      <c r="F3">
        <v>1</v>
      </c>
      <c r="G3" s="9">
        <v>2</v>
      </c>
      <c r="H3" s="9">
        <v>2</v>
      </c>
      <c r="I3" s="9">
        <v>4</v>
      </c>
    </row>
    <row r="4" spans="1:32" x14ac:dyDescent="0.2">
      <c r="A4" s="10" t="s">
        <v>166</v>
      </c>
      <c r="B4" s="9">
        <f>G4</f>
        <v>2</v>
      </c>
      <c r="C4">
        <v>1</v>
      </c>
      <c r="D4">
        <v>1</v>
      </c>
      <c r="E4">
        <v>1</v>
      </c>
      <c r="F4">
        <v>1</v>
      </c>
      <c r="G4" s="9">
        <v>2</v>
      </c>
      <c r="H4" s="9">
        <v>2</v>
      </c>
      <c r="I4" s="9">
        <v>2</v>
      </c>
    </row>
    <row r="5" spans="1:32" x14ac:dyDescent="0.2">
      <c r="A5" s="10" t="s">
        <v>167</v>
      </c>
      <c r="B5" s="9">
        <f>G5</f>
        <v>1</v>
      </c>
      <c r="C5">
        <v>1</v>
      </c>
      <c r="D5">
        <v>1</v>
      </c>
      <c r="E5">
        <v>1</v>
      </c>
      <c r="G5" s="9">
        <v>1</v>
      </c>
      <c r="H5" s="9">
        <v>3</v>
      </c>
      <c r="I5" s="9">
        <v>4</v>
      </c>
    </row>
    <row r="6" spans="1:32" x14ac:dyDescent="0.2">
      <c r="A6" s="10" t="s">
        <v>168</v>
      </c>
      <c r="B6" s="9">
        <f>G6</f>
        <v>1</v>
      </c>
      <c r="C6">
        <v>1</v>
      </c>
      <c r="D6">
        <v>1</v>
      </c>
      <c r="E6">
        <v>1</v>
      </c>
      <c r="G6" s="9">
        <v>1</v>
      </c>
      <c r="H6" s="9">
        <v>1</v>
      </c>
      <c r="I6" s="9">
        <v>2</v>
      </c>
    </row>
    <row r="7" spans="1:32" x14ac:dyDescent="0.2">
      <c r="A7" s="10" t="s">
        <v>169</v>
      </c>
      <c r="B7" s="9">
        <f>G7</f>
        <v>1</v>
      </c>
      <c r="C7">
        <v>1</v>
      </c>
      <c r="D7">
        <v>1</v>
      </c>
      <c r="E7">
        <v>1</v>
      </c>
      <c r="F7">
        <v>1</v>
      </c>
      <c r="G7" s="9">
        <v>1</v>
      </c>
      <c r="H7" s="9">
        <v>1</v>
      </c>
      <c r="I7" s="9">
        <v>2</v>
      </c>
    </row>
    <row r="8" spans="1:32" ht="18.75" customHeight="1" x14ac:dyDescent="0.25">
      <c r="A8" s="17" t="s">
        <v>153</v>
      </c>
      <c r="B8" s="17">
        <f>AVERAGE(B9:B13)</f>
        <v>1</v>
      </c>
      <c r="C8" s="92"/>
      <c r="D8" s="79"/>
      <c r="E8" s="79"/>
      <c r="F8" s="79"/>
      <c r="G8" s="9"/>
      <c r="H8" s="9"/>
      <c r="I8" s="9"/>
    </row>
    <row r="9" spans="1:32" x14ac:dyDescent="0.2">
      <c r="A9" s="10" t="s">
        <v>170</v>
      </c>
      <c r="B9" s="9">
        <f>G9</f>
        <v>2</v>
      </c>
      <c r="C9">
        <v>1</v>
      </c>
      <c r="D9">
        <v>1</v>
      </c>
      <c r="E9">
        <v>1</v>
      </c>
      <c r="F9">
        <v>1</v>
      </c>
      <c r="G9" s="9">
        <v>2</v>
      </c>
      <c r="H9" s="9">
        <v>2</v>
      </c>
      <c r="I9" s="9">
        <v>4</v>
      </c>
    </row>
    <row r="10" spans="1:32" x14ac:dyDescent="0.2">
      <c r="A10" s="10" t="s">
        <v>171</v>
      </c>
      <c r="B10" s="9">
        <f>G10</f>
        <v>1</v>
      </c>
      <c r="C10">
        <v>1</v>
      </c>
      <c r="D10">
        <v>1</v>
      </c>
      <c r="E10">
        <v>1</v>
      </c>
      <c r="F10">
        <v>1</v>
      </c>
      <c r="G10" s="9">
        <v>1</v>
      </c>
      <c r="H10" s="9">
        <v>1</v>
      </c>
      <c r="I10" s="9">
        <v>4</v>
      </c>
    </row>
    <row r="11" spans="1:32" x14ac:dyDescent="0.2">
      <c r="A11" s="10" t="s">
        <v>172</v>
      </c>
      <c r="B11" s="9">
        <f>G11</f>
        <v>1</v>
      </c>
      <c r="C11">
        <v>1</v>
      </c>
      <c r="D11">
        <v>1</v>
      </c>
      <c r="E11">
        <v>1</v>
      </c>
      <c r="F11">
        <v>1</v>
      </c>
      <c r="G11" s="9">
        <v>1</v>
      </c>
      <c r="H11" s="9">
        <v>3</v>
      </c>
      <c r="I11" s="9">
        <v>4</v>
      </c>
    </row>
    <row r="12" spans="1:32" x14ac:dyDescent="0.2">
      <c r="A12" s="10" t="s">
        <v>173</v>
      </c>
      <c r="B12" s="9">
        <f>G12</f>
        <v>1</v>
      </c>
      <c r="C12">
        <v>1</v>
      </c>
      <c r="D12">
        <v>1</v>
      </c>
      <c r="E12">
        <v>1</v>
      </c>
      <c r="F12">
        <v>1</v>
      </c>
      <c r="G12" s="9">
        <v>1</v>
      </c>
      <c r="H12" s="9">
        <v>1</v>
      </c>
      <c r="I12" s="9">
        <v>4</v>
      </c>
    </row>
    <row r="13" spans="1:32" x14ac:dyDescent="0.2">
      <c r="A13" s="10" t="s">
        <v>174</v>
      </c>
      <c r="B13" s="9">
        <f>G13</f>
        <v>0</v>
      </c>
      <c r="G13" s="9">
        <v>0</v>
      </c>
      <c r="H13" s="9">
        <v>0</v>
      </c>
      <c r="I13" s="9">
        <v>1</v>
      </c>
    </row>
    <row r="14" spans="1:32" ht="18.75" customHeight="1" x14ac:dyDescent="0.25">
      <c r="A14" s="16" t="s">
        <v>156</v>
      </c>
      <c r="B14" s="16">
        <f>AVERAGE(B15:B19)</f>
        <v>1</v>
      </c>
      <c r="C14" s="92"/>
      <c r="D14" s="79"/>
      <c r="E14" s="79"/>
      <c r="F14" s="79"/>
      <c r="G14" s="9"/>
      <c r="H14" s="9"/>
      <c r="I14" s="9"/>
    </row>
    <row r="15" spans="1:32" x14ac:dyDescent="0.2">
      <c r="A15" s="10" t="s">
        <v>175</v>
      </c>
      <c r="B15" s="9">
        <f>G15</f>
        <v>2</v>
      </c>
      <c r="C15">
        <v>1</v>
      </c>
      <c r="D15">
        <v>1</v>
      </c>
      <c r="E15">
        <v>1</v>
      </c>
      <c r="F15">
        <v>1</v>
      </c>
      <c r="G15" s="9">
        <v>2</v>
      </c>
      <c r="H15" s="9">
        <v>4</v>
      </c>
      <c r="I15" s="9">
        <v>6</v>
      </c>
      <c r="AB15" s="9"/>
      <c r="AC15" s="9" t="s">
        <v>162</v>
      </c>
      <c r="AD15" s="9" t="s">
        <v>163</v>
      </c>
      <c r="AE15" s="9" t="s">
        <v>164</v>
      </c>
      <c r="AF15" s="9" t="s">
        <v>176</v>
      </c>
    </row>
    <row r="16" spans="1:32" x14ac:dyDescent="0.2">
      <c r="A16" s="10" t="s">
        <v>177</v>
      </c>
      <c r="B16" s="9">
        <f>G16</f>
        <v>1</v>
      </c>
      <c r="C16">
        <v>1</v>
      </c>
      <c r="G16" s="9">
        <v>1</v>
      </c>
      <c r="H16" s="9">
        <v>2</v>
      </c>
      <c r="I16" s="9">
        <v>4</v>
      </c>
      <c r="AB16" s="10" t="s">
        <v>158</v>
      </c>
      <c r="AC16" s="9">
        <f>$AF$16*AVERAGE(G3:G7)</f>
        <v>0.35</v>
      </c>
      <c r="AD16" s="9">
        <f>$AF$16*AVERAGE(H3:H7)</f>
        <v>0.45</v>
      </c>
      <c r="AE16" s="9">
        <f>$AF$16*AVERAGE(I3:I7)</f>
        <v>0.7</v>
      </c>
      <c r="AF16" s="9">
        <v>0.25</v>
      </c>
    </row>
    <row r="17" spans="1:32" x14ac:dyDescent="0.2">
      <c r="A17" s="10" t="s">
        <v>178</v>
      </c>
      <c r="B17" s="9">
        <f>G17</f>
        <v>0</v>
      </c>
      <c r="C17">
        <v>1</v>
      </c>
      <c r="E17">
        <v>1</v>
      </c>
      <c r="G17" s="9">
        <v>0</v>
      </c>
      <c r="H17" s="9">
        <v>0</v>
      </c>
      <c r="I17" s="9">
        <v>4</v>
      </c>
      <c r="AB17" s="10" t="s">
        <v>159</v>
      </c>
      <c r="AC17" s="9">
        <f>$AF$17*AVERAGE(G9:G13)</f>
        <v>0.5</v>
      </c>
      <c r="AD17" s="9">
        <f>$AF$17*AVERAGE(H9:H13)</f>
        <v>0.7</v>
      </c>
      <c r="AE17" s="9">
        <f>$AF$17*AVERAGE(I9:I13)</f>
        <v>1.7</v>
      </c>
      <c r="AF17" s="9">
        <v>0.5</v>
      </c>
    </row>
    <row r="18" spans="1:32" x14ac:dyDescent="0.2">
      <c r="A18" s="10" t="s">
        <v>179</v>
      </c>
      <c r="B18" s="9">
        <f>G18</f>
        <v>1</v>
      </c>
      <c r="D18">
        <v>1</v>
      </c>
      <c r="G18" s="9">
        <v>1</v>
      </c>
      <c r="H18" s="9">
        <v>1</v>
      </c>
      <c r="I18" s="9">
        <v>4</v>
      </c>
      <c r="AB18" s="10" t="s">
        <v>160</v>
      </c>
      <c r="AC18" s="9">
        <f>$AF$18*AVERAGE(G15:G19)</f>
        <v>0.25</v>
      </c>
      <c r="AD18" s="9">
        <f>$AF$18*AVERAGE(H15:H19)</f>
        <v>0.4</v>
      </c>
      <c r="AE18" s="9">
        <f>$AF$18*AVERAGE(I15:I19)</f>
        <v>1.1000000000000001</v>
      </c>
      <c r="AF18" s="9">
        <v>0.25</v>
      </c>
    </row>
    <row r="19" spans="1:32" x14ac:dyDescent="0.2">
      <c r="A19" s="10" t="s">
        <v>180</v>
      </c>
      <c r="B19" s="9">
        <f>G19</f>
        <v>1</v>
      </c>
      <c r="G19" s="9">
        <v>1</v>
      </c>
      <c r="H19" s="9">
        <v>1</v>
      </c>
      <c r="I19" s="9">
        <v>4</v>
      </c>
    </row>
    <row r="21" spans="1:32" x14ac:dyDescent="0.2">
      <c r="A21" s="9"/>
      <c r="B21" s="9"/>
      <c r="C21" s="9"/>
      <c r="D21" s="9"/>
      <c r="E21" s="9"/>
      <c r="F21" s="9"/>
      <c r="G21" s="9" t="s">
        <v>162</v>
      </c>
      <c r="H21" s="9" t="s">
        <v>163</v>
      </c>
      <c r="I21" s="9" t="s">
        <v>164</v>
      </c>
    </row>
    <row r="22" spans="1:32" x14ac:dyDescent="0.2">
      <c r="A22" s="10" t="s">
        <v>158</v>
      </c>
      <c r="B22" s="9"/>
      <c r="C22" s="9"/>
      <c r="D22" s="9"/>
      <c r="E22" s="9"/>
      <c r="F22" s="9"/>
      <c r="G22" s="9">
        <f>AVERAGE(G3:G7)</f>
        <v>1.4</v>
      </c>
      <c r="H22" s="9">
        <f t="shared" ref="H22" si="0">AVERAGE(H3:H7)</f>
        <v>1.8</v>
      </c>
      <c r="I22" s="9">
        <f>AVERAGE(I3:I7)</f>
        <v>2.8</v>
      </c>
    </row>
    <row r="23" spans="1:32" x14ac:dyDescent="0.2">
      <c r="A23" s="10" t="s">
        <v>159</v>
      </c>
      <c r="B23" s="9"/>
      <c r="C23" s="9"/>
      <c r="D23" s="9"/>
      <c r="E23" s="9"/>
      <c r="F23" s="9"/>
      <c r="G23" s="9">
        <f>AVERAGE(G9:G13)</f>
        <v>1</v>
      </c>
      <c r="H23" s="9">
        <f t="shared" ref="H23" si="1">AVERAGE(H9:H13)</f>
        <v>1.4</v>
      </c>
      <c r="I23" s="9">
        <f>AVERAGE(I9:I13)</f>
        <v>3.4</v>
      </c>
    </row>
    <row r="24" spans="1:32" x14ac:dyDescent="0.2">
      <c r="A24" s="10" t="s">
        <v>160</v>
      </c>
      <c r="B24" s="9"/>
      <c r="C24" s="9"/>
      <c r="D24" s="9"/>
      <c r="E24" s="9"/>
      <c r="F24" s="9"/>
      <c r="G24" s="9">
        <f>AVERAGE(G15:G19)</f>
        <v>1</v>
      </c>
      <c r="H24" s="9">
        <f t="shared" ref="H24" si="2">AVERAGE(H15:H19)</f>
        <v>1.6</v>
      </c>
      <c r="I24" s="9">
        <f>AVERAGE(I15:I19)</f>
        <v>4.4000000000000004</v>
      </c>
    </row>
  </sheetData>
  <mergeCells count="2">
    <mergeCell ref="C14:F14"/>
    <mergeCell ref="C8:F8"/>
  </mergeCells>
  <conditionalFormatting sqref="C15:F19 C9:F13 C3:F7 C8 C14">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D8A6B6F9FE2E45B0EDBAAD5FAF1312" ma:contentTypeVersion="27" ma:contentTypeDescription="Create a new document." ma:contentTypeScope="" ma:versionID="347de9d5e349c5bce26bb2370e3b8ca7">
  <xsd:schema xmlns:xsd="http://www.w3.org/2001/XMLSchema" xmlns:xs="http://www.w3.org/2001/XMLSchema" xmlns:p="http://schemas.microsoft.com/office/2006/metadata/properties" xmlns:ns2="0ca01121-da18-407e-86a0-e0ab1b6c7d8c" xmlns:ns3="ec3e3de1-934b-464b-893a-587ae869df79" targetNamespace="http://schemas.microsoft.com/office/2006/metadata/properties" ma:root="true" ma:fieldsID="6e039688c314e5b164c76a8bb99c1e29" ns2:_="" ns3:_="">
    <xsd:import namespace="0ca01121-da18-407e-86a0-e0ab1b6c7d8c"/>
    <xsd:import namespace="ec3e3de1-934b-464b-893a-587ae869df7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Date_x0020__x0026__x0020_Time" minOccurs="0"/>
                <xsd:element ref="ns2:_Flow_SignoffStatus" minOccurs="0"/>
                <xsd:element ref="ns2:MediaLengthInSeconds" minOccurs="0"/>
                <xsd:element ref="ns2:ProjectNum" minOccurs="0"/>
                <xsd:element ref="ns2:ProjectName" minOccurs="0"/>
                <xsd:element ref="ns2:TotalCost" minOccurs="0"/>
                <xsd:element ref="ns2:CostPer" minOccurs="0"/>
                <xsd:element ref="ns2:Participants" minOccurs="0"/>
                <xsd:element ref="ns2:MasterListID"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a01121-da18-407e-86a0-e0ab1b6c7d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Date_x0020__x0026__x0020_Time" ma:index="20" nillable="true" ma:displayName="Date &amp; Time" ma:format="DateTime" ma:internalName="Date_x0020__x0026__x0020_Time">
      <xsd:simpleType>
        <xsd:restriction base="dms:DateTime"/>
      </xsd:simpleType>
    </xsd:element>
    <xsd:element name="_Flow_SignoffStatus" ma:index="21" nillable="true" ma:displayName="Sign-off status" ma:internalName="Sign_x002d_off_x0020_status">
      <xsd:simpleType>
        <xsd:restriction base="dms:Text"/>
      </xsd:simpleType>
    </xsd:element>
    <xsd:element name="MediaLengthInSeconds" ma:index="22" nillable="true" ma:displayName="Length (seconds)" ma:internalName="MediaLengthInSeconds" ma:readOnly="true">
      <xsd:simpleType>
        <xsd:restriction base="dms:Unknown"/>
      </xsd:simpleType>
    </xsd:element>
    <xsd:element name="ProjectNum" ma:index="23" nillable="true" ma:displayName="ProjectNum" ma:format="Dropdown" ma:internalName="ProjectNum">
      <xsd:simpleType>
        <xsd:restriction base="dms:Text">
          <xsd:maxLength value="255"/>
        </xsd:restriction>
      </xsd:simpleType>
    </xsd:element>
    <xsd:element name="ProjectName" ma:index="24" nillable="true" ma:displayName="ProjectName" ma:format="Dropdown" ma:internalName="ProjectName">
      <xsd:simpleType>
        <xsd:restriction base="dms:Text">
          <xsd:maxLength value="255"/>
        </xsd:restriction>
      </xsd:simpleType>
    </xsd:element>
    <xsd:element name="TotalCost" ma:index="25" nillable="true" ma:displayName="TotalCost" ma:format="Dropdown" ma:internalName="TotalCost" ma:percentage="FALSE">
      <xsd:simpleType>
        <xsd:restriction base="dms:Number"/>
      </xsd:simpleType>
    </xsd:element>
    <xsd:element name="CostPer" ma:index="26" nillable="true" ma:displayName="CostPer" ma:format="Dropdown" ma:internalName="CostPer" ma:percentage="FALSE">
      <xsd:simpleType>
        <xsd:restriction base="dms:Number"/>
      </xsd:simpleType>
    </xsd:element>
    <xsd:element name="Participants" ma:index="27" nillable="true" ma:displayName="Participants" ma:format="Dropdown" ma:internalName="Participants">
      <xsd:simpleType>
        <xsd:restriction base="dms:Text">
          <xsd:maxLength value="255"/>
        </xsd:restriction>
      </xsd:simpleType>
    </xsd:element>
    <xsd:element name="MasterListID" ma:index="28" nillable="true" ma:displayName="MasterListID" ma:description="ID from Idea List" ma:format="Dropdown" ma:internalName="MasterListID">
      <xsd:simpleType>
        <xsd:restriction base="dms:Text">
          <xsd:maxLength value="255"/>
        </xsd:restrictio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be199ec9-f948-46d8-add9-965b56454a1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c3e3de1-934b-464b-893a-587ae869df7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31" nillable="true" ma:displayName="Taxonomy Catch All Column" ma:hidden="true" ma:list="{89777bb9-7d06-4ef1-97f6-a98b9b4c613f}" ma:internalName="TaxCatchAll" ma:showField="CatchAllData" ma:web="ec3e3de1-934b-464b-893a-587ae869df7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_x0020__x0026__x0020_Time xmlns="0ca01121-da18-407e-86a0-e0ab1b6c7d8c" xsi:nil="true"/>
    <ProjectNum xmlns="0ca01121-da18-407e-86a0-e0ab1b6c7d8c" xsi:nil="true"/>
    <TotalCost xmlns="0ca01121-da18-407e-86a0-e0ab1b6c7d8c" xsi:nil="true"/>
    <Participants xmlns="0ca01121-da18-407e-86a0-e0ab1b6c7d8c" xsi:nil="true"/>
    <_Flow_SignoffStatus xmlns="0ca01121-da18-407e-86a0-e0ab1b6c7d8c" xsi:nil="true"/>
    <lcf76f155ced4ddcb4097134ff3c332f xmlns="0ca01121-da18-407e-86a0-e0ab1b6c7d8c">
      <Terms xmlns="http://schemas.microsoft.com/office/infopath/2007/PartnerControls"/>
    </lcf76f155ced4ddcb4097134ff3c332f>
    <TaxCatchAll xmlns="ec3e3de1-934b-464b-893a-587ae869df79" xsi:nil="true"/>
    <MasterListID xmlns="0ca01121-da18-407e-86a0-e0ab1b6c7d8c" xsi:nil="true"/>
    <ProjectName xmlns="0ca01121-da18-407e-86a0-e0ab1b6c7d8c" xsi:nil="true"/>
    <CostPer xmlns="0ca01121-da18-407e-86a0-e0ab1b6c7d8c" xsi:nil="true"/>
  </documentManagement>
</p:properties>
</file>

<file path=customXml/itemProps1.xml><?xml version="1.0" encoding="utf-8"?>
<ds:datastoreItem xmlns:ds="http://schemas.openxmlformats.org/officeDocument/2006/customXml" ds:itemID="{5956FEDD-9DDB-4F2B-ABC6-9AD5780E60BB}">
  <ds:schemaRefs>
    <ds:schemaRef ds:uri="http://schemas.microsoft.com/sharepoint/v3/contenttype/forms"/>
  </ds:schemaRefs>
</ds:datastoreItem>
</file>

<file path=customXml/itemProps2.xml><?xml version="1.0" encoding="utf-8"?>
<ds:datastoreItem xmlns:ds="http://schemas.openxmlformats.org/officeDocument/2006/customXml" ds:itemID="{D25A456E-9E8D-4AFA-9586-3BC94A9A69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a01121-da18-407e-86a0-e0ab1b6c7d8c"/>
    <ds:schemaRef ds:uri="ec3e3de1-934b-464b-893a-587ae869df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58925F-D5D4-4A21-A3F8-4F4F994D07A1}">
  <ds:schemaRefs>
    <ds:schemaRef ds:uri="http://schemas.microsoft.com/office/2006/metadata/properties"/>
    <ds:schemaRef ds:uri="http://schemas.microsoft.com/office/infopath/2007/PartnerControls"/>
    <ds:schemaRef ds:uri="0ca01121-da18-407e-86a0-e0ab1b6c7d8c"/>
    <ds:schemaRef ds:uri="ec3e3de1-934b-464b-893a-587ae869df7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Usage Instructions</vt:lpstr>
      <vt:lpstr>CTI Definition &amp; Scoring</vt:lpstr>
      <vt:lpstr>DM Definition &amp; Scoring</vt:lpstr>
      <vt:lpstr>T&amp;E Definition &amp; Scoring</vt:lpstr>
      <vt:lpstr>Results</vt:lpstr>
      <vt:lpstr>Example Historical Change Tab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Ivy Oeltjenbruns</dc:creator>
  <cp:keywords/>
  <dc:description/>
  <cp:lastModifiedBy>Ivy Oeltjenbruns</cp:lastModifiedBy>
  <cp:revision/>
  <dcterms:created xsi:type="dcterms:W3CDTF">2023-11-02T17:27:33Z</dcterms:created>
  <dcterms:modified xsi:type="dcterms:W3CDTF">2024-02-15T21:34:18Z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0x01010052D8A6B6F9FE2E45B0EDBAAD5FAF1312</vt:lpwstr>
  </property>
  <property fmtid="{D5CDD505-2E9C-101B-9397-08002B2CF9AE}" pid="3" name="MediaServiceImageTags">
    <vt:lpwstr/>
  </property>
</Properties>
</file>