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13_ncr:1_{ABDFEA33-DF88-45DD-A34F-B233C493EF66}" xr6:coauthVersionLast="47" xr6:coauthVersionMax="47" xr10:uidLastSave="{00000000-0000-0000-0000-000000000000}"/>
  <bookViews>
    <workbookView xWindow="28680" yWindow="-120" windowWidth="29040" windowHeight="15720" xr2:uid="{EE620007-8DE5-4166-9D3D-9DDAD9493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5" i="1" l="1"/>
  <c r="Z225" i="1"/>
  <c r="AD176" i="1" l="1"/>
  <c r="V167" i="1"/>
  <c r="Z167" i="1"/>
  <c r="V2" i="1"/>
  <c r="X2" i="1"/>
  <c r="AC223" i="1" l="1"/>
  <c r="AC222" i="1"/>
  <c r="AC221" i="1"/>
  <c r="AC220" i="1"/>
  <c r="AC218" i="1"/>
  <c r="AC216" i="1"/>
  <c r="AD216" i="1" s="1"/>
  <c r="AC215" i="1"/>
  <c r="AC217" i="1"/>
  <c r="AC213" i="1"/>
  <c r="AC212" i="1"/>
  <c r="AC165" i="1"/>
  <c r="AC211" i="1"/>
  <c r="AD211" i="1" s="1"/>
  <c r="AC210" i="1"/>
  <c r="AD210" i="1" s="1"/>
  <c r="AC209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8" i="1"/>
  <c r="AC185" i="1"/>
  <c r="AC186" i="1"/>
  <c r="AC184" i="1"/>
  <c r="AC180" i="1"/>
  <c r="AC181" i="1"/>
  <c r="AC182" i="1"/>
  <c r="AC183" i="1"/>
  <c r="AC178" i="1"/>
  <c r="AC179" i="1"/>
  <c r="AC175" i="1"/>
  <c r="AC176" i="1"/>
  <c r="AC173" i="1"/>
  <c r="AC174" i="1"/>
  <c r="AC171" i="1"/>
  <c r="AC172" i="1"/>
  <c r="AC170" i="1"/>
  <c r="AC169" i="1"/>
  <c r="AC168" i="1"/>
  <c r="AC167" i="1"/>
  <c r="Q2" i="1"/>
  <c r="T2" i="1"/>
  <c r="S2" i="1"/>
  <c r="R2" i="1"/>
  <c r="W2" i="1"/>
  <c r="U2" i="1"/>
  <c r="AB2" i="1"/>
  <c r="AA2" i="1"/>
  <c r="Y2" i="1"/>
  <c r="AD218" i="1" l="1"/>
  <c r="AD220" i="1"/>
  <c r="AD221" i="1"/>
  <c r="AD217" i="1"/>
  <c r="AD222" i="1"/>
  <c r="AD215" i="1"/>
  <c r="AD223" i="1"/>
  <c r="AD212" i="1"/>
  <c r="AD213" i="1"/>
  <c r="AC142" i="1"/>
  <c r="AC139" i="1"/>
  <c r="AC138" i="1"/>
  <c r="AC137" i="1"/>
  <c r="AC153" i="1"/>
  <c r="AC151" i="1"/>
  <c r="AC148" i="1"/>
  <c r="AC146" i="1"/>
  <c r="AC145" i="1"/>
  <c r="AC160" i="1"/>
  <c r="AC156" i="1"/>
  <c r="AC141" i="1"/>
  <c r="AC152" i="1"/>
  <c r="AC150" i="1"/>
  <c r="AC149" i="1"/>
  <c r="AC147" i="1"/>
  <c r="AC161" i="1"/>
  <c r="AC157" i="1"/>
  <c r="AC140" i="1"/>
  <c r="AC144" i="1"/>
  <c r="AC159" i="1"/>
  <c r="AC162" i="1"/>
  <c r="AC143" i="1"/>
  <c r="AC158" i="1"/>
  <c r="AC155" i="1"/>
  <c r="AC109" i="1"/>
  <c r="AC105" i="1"/>
  <c r="AC1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E1" authorId="0" shapeId="0" xr:uid="{AB972515-291E-4C2E-87C8-F5915B2E388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.2 and .6. - see Stern 1976
Lower rho implies smaller du/dc, implies smaller change in c for any R / discount differential.
Therefore, reducing this parameter increases delta c for any R/discount differential.
(1/epsilon - gamma) gives impact of leisure on marginal utility of consumption:
positive, and they are complements
negative, and they are substitutes</t>
        </r>
      </text>
    </comment>
    <comment ref="F1" authorId="0" shapeId="0" xr:uid="{0C19ACCD-79D3-44BC-BE04-B344245BA20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2 and 5.
Lower gamma implies larger du/dc, implies smaller change in c for any R / discount differential.
Therefore, increasing this parameter reduces delta c for any R/discount differential.</t>
        </r>
      </text>
    </comment>
  </commentList>
</comments>
</file>

<file path=xl/sharedStrings.xml><?xml version="1.0" encoding="utf-8"?>
<sst xmlns="http://schemas.openxmlformats.org/spreadsheetml/2006/main" count="294" uniqueCount="44">
  <si>
    <t>aaconsToLeisRatio</t>
  </si>
  <si>
    <t>aaexpenditure18to29</t>
  </si>
  <si>
    <t>aaexpenditure30to54</t>
  </si>
  <si>
    <t>aaexpenditure55to74</t>
  </si>
  <si>
    <t>aaworkNone18to29</t>
  </si>
  <si>
    <t>aaworkNone30to54</t>
  </si>
  <si>
    <t>alpha</t>
  </si>
  <si>
    <t>delta</t>
  </si>
  <si>
    <t>epsilon</t>
  </si>
  <si>
    <t>gamma</t>
  </si>
  <si>
    <t>aaworkNone55to74</t>
  </si>
  <si>
    <t>aadisposableIncome18to29</t>
  </si>
  <si>
    <t>aadisposableIncome30to54</t>
  </si>
  <si>
    <t>aadisposableIncome55to74</t>
  </si>
  <si>
    <t>low wage offer</t>
  </si>
  <si>
    <t>no</t>
  </si>
  <si>
    <t>yes</t>
  </si>
  <si>
    <t>zeta0</t>
  </si>
  <si>
    <t>pension wealth discount</t>
  </si>
  <si>
    <t>housing wealth discount</t>
  </si>
  <si>
    <t xml:space="preserve"> + epsilon</t>
  </si>
  <si>
    <t xml:space="preserve"> + alpha</t>
  </si>
  <si>
    <t xml:space="preserve"> - epsilon</t>
  </si>
  <si>
    <t xml:space="preserve"> - alpha</t>
  </si>
  <si>
    <t xml:space="preserve"> + delta</t>
  </si>
  <si>
    <t xml:space="preserve"> - delta</t>
  </si>
  <si>
    <t xml:space="preserve"> -- zeta0</t>
  </si>
  <si>
    <t xml:space="preserve"> - pension</t>
  </si>
  <si>
    <t>intertemp elasticity</t>
  </si>
  <si>
    <t>should be about 0.5 - not larger than 1.0</t>
  </si>
  <si>
    <t>labour elasticity</t>
  </si>
  <si>
    <t>between -0.12 and +0.28</t>
  </si>
  <si>
    <t xml:space="preserve"> - gamma</t>
  </si>
  <si>
    <t xml:space="preserve"> + gamma</t>
  </si>
  <si>
    <t xml:space="preserve"> - zeta0</t>
  </si>
  <si>
    <t>young</t>
  </si>
  <si>
    <t>old</t>
  </si>
  <si>
    <t>mid</t>
  </si>
  <si>
    <t>new targets from UKHLS</t>
  </si>
  <si>
    <t>aaworkNone18to74</t>
  </si>
  <si>
    <t>aaexpenditure18to54</t>
  </si>
  <si>
    <t xml:space="preserve"> + zeta0</t>
  </si>
  <si>
    <t>liquid wealth discount</t>
  </si>
  <si>
    <t>averageing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</si>
</sst>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4" applyNumberFormat="0" applyAlignment="0" applyProtection="0"/>
    <xf numFmtId="0" fontId="16" fillId="8" borderId="5" applyNumberFormat="0" applyAlignment="0" applyProtection="0"/>
    <xf numFmtId="0" fontId="17" fillId="8" borderId="4" applyNumberFormat="0" applyAlignment="0" applyProtection="0"/>
    <xf numFmtId="0" fontId="18" fillId="0" borderId="6" applyNumberFormat="0" applyFill="0" applyAlignment="0" applyProtection="0"/>
    <xf numFmtId="0" fontId="19" fillId="9" borderId="7" applyNumberFormat="0" applyAlignment="0" applyProtection="0"/>
    <xf numFmtId="0" fontId="3" fillId="0" borderId="0" applyNumberFormat="0" applyFill="0" applyBorder="0" applyAlignment="0" applyProtection="0"/>
    <xf numFmtId="0" fontId="7" fillId="10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11" fontId="3" fillId="0" borderId="0" xfId="0" applyNumberFormat="1" applyFont="1"/>
    <xf numFmtId="0" fontId="6" fillId="0" borderId="0" xfId="0" applyFont="1"/>
    <xf numFmtId="0" fontId="5" fillId="3" borderId="0" xfId="0" applyFont="1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11" fontId="4" fillId="3" borderId="0" xfId="0" applyNumberFormat="1" applyFont="1" applyFill="1"/>
    <xf numFmtId="11" fontId="0" fillId="3" borderId="0" xfId="0" applyNumberFormat="1" applyFill="1"/>
    <xf numFmtId="11" fontId="3" fillId="3" borderId="0" xfId="0" applyNumberFormat="1" applyFont="1" applyFill="1"/>
    <xf numFmtId="0" fontId="6" fillId="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0ECC-B660-45F8-8387-1BED4EFA9C7C}">
  <dimension ref="A1:AF238"/>
  <sheetViews>
    <sheetView tabSelected="1" topLeftCell="B1" zoomScaleNormal="100" workbookViewId="0">
      <pane ySplit="2" topLeftCell="A204" activePane="bottomLeft" state="frozen"/>
      <selection pane="bottomLeft" activeCell="K225" sqref="K225"/>
    </sheetView>
  </sheetViews>
  <sheetFormatPr defaultRowHeight="15" x14ac:dyDescent="0.25"/>
  <cols>
    <col min="18" max="20" width="9.140625" style="8"/>
    <col min="21" max="25" width="9.140625" style="9"/>
    <col min="27" max="28" width="9.140625" style="9"/>
  </cols>
  <sheetData>
    <row r="1" spans="1:31" x14ac:dyDescent="0.25">
      <c r="A1" t="s">
        <v>6</v>
      </c>
      <c r="D1" t="s">
        <v>7</v>
      </c>
      <c r="E1" t="s">
        <v>8</v>
      </c>
      <c r="F1" t="s">
        <v>9</v>
      </c>
      <c r="G1" t="s">
        <v>17</v>
      </c>
      <c r="H1" t="s">
        <v>14</v>
      </c>
      <c r="I1" t="s">
        <v>18</v>
      </c>
      <c r="K1" t="s">
        <v>19</v>
      </c>
      <c r="M1" t="s">
        <v>42</v>
      </c>
      <c r="Q1" s="4" t="s">
        <v>0</v>
      </c>
      <c r="R1" s="8" t="s">
        <v>11</v>
      </c>
      <c r="S1" s="8" t="s">
        <v>12</v>
      </c>
      <c r="T1" s="8" t="s">
        <v>13</v>
      </c>
      <c r="U1" s="9" t="s">
        <v>1</v>
      </c>
      <c r="V1" s="9" t="s">
        <v>40</v>
      </c>
      <c r="W1" s="9" t="s">
        <v>2</v>
      </c>
      <c r="X1" s="9" t="s">
        <v>3</v>
      </c>
      <c r="Y1" s="9" t="s">
        <v>4</v>
      </c>
      <c r="Z1" s="4" t="s">
        <v>39</v>
      </c>
      <c r="AA1" s="9" t="s">
        <v>5</v>
      </c>
      <c r="AB1" s="9" t="s">
        <v>10</v>
      </c>
      <c r="AD1" t="s">
        <v>28</v>
      </c>
      <c r="AE1" t="s">
        <v>30</v>
      </c>
    </row>
    <row r="2" spans="1:31" x14ac:dyDescent="0.25">
      <c r="A2" t="s">
        <v>35</v>
      </c>
      <c r="B2" t="s">
        <v>37</v>
      </c>
      <c r="C2" t="s">
        <v>36</v>
      </c>
      <c r="I2" t="s">
        <v>35</v>
      </c>
      <c r="J2" t="s">
        <v>36</v>
      </c>
      <c r="K2" t="s">
        <v>35</v>
      </c>
      <c r="L2" t="s">
        <v>36</v>
      </c>
      <c r="M2" t="s">
        <v>35</v>
      </c>
      <c r="N2" t="s">
        <v>36</v>
      </c>
      <c r="Q2">
        <f>1.361384</f>
        <v>1.3613839999999999</v>
      </c>
      <c r="R2" s="8">
        <f xml:space="preserve"> 295.8024 * 4.333</f>
        <v>1281.7117991999999</v>
      </c>
      <c r="S2" s="8">
        <f xml:space="preserve"> 482.8467 * 4.333</f>
        <v>2092.1747510999999</v>
      </c>
      <c r="T2" s="8">
        <f xml:space="preserve"> 478.0918 * 4.333</f>
        <v>2071.5717694</v>
      </c>
      <c r="U2" s="9">
        <f xml:space="preserve"> 165.8951 * 4.333</f>
        <v>718.82346830000006</v>
      </c>
      <c r="V2" s="9">
        <f>255.13679 * 4.333</f>
        <v>1105.5077110699999</v>
      </c>
      <c r="W2" s="9">
        <f>309.2464 * 4.333</f>
        <v>1339.9646511999999</v>
      </c>
      <c r="X2" s="9">
        <f xml:space="preserve"> 323.1081 * 4.333</f>
        <v>1400.0273973000001</v>
      </c>
      <c r="Y2" s="9">
        <f xml:space="preserve"> (1 - 0.5274865 - 0.1975203)</f>
        <v>0.27499320000000005</v>
      </c>
      <c r="AA2" s="9">
        <f xml:space="preserve"> (1 - 0.6195412 - 0.2230833)</f>
        <v>0.15737549999999997</v>
      </c>
      <c r="AB2" s="9">
        <f xml:space="preserve"> (1 - 0.2535846 - 0.1891631)</f>
        <v>0.55725230000000003</v>
      </c>
      <c r="AD2" t="s">
        <v>29</v>
      </c>
      <c r="AE2" t="s">
        <v>31</v>
      </c>
    </row>
    <row r="4" spans="1:31" x14ac:dyDescent="0.25">
      <c r="A4">
        <v>1.9</v>
      </c>
      <c r="D4">
        <v>0.98499999999999999</v>
      </c>
      <c r="E4">
        <v>0.8</v>
      </c>
      <c r="F4">
        <v>1.25</v>
      </c>
      <c r="G4">
        <v>268.53500000000003</v>
      </c>
      <c r="Q4">
        <v>0.40732156116834001</v>
      </c>
      <c r="U4" s="9">
        <v>481.40604477490302</v>
      </c>
      <c r="W4" s="9">
        <v>801.43438822193798</v>
      </c>
      <c r="X4" s="9">
        <v>1153.28838343538</v>
      </c>
      <c r="Y4" s="9">
        <v>0.48206229435940201</v>
      </c>
      <c r="AA4" s="9">
        <v>0.28714721290526501</v>
      </c>
      <c r="AB4" s="9">
        <v>0.23895301473086999</v>
      </c>
    </row>
    <row r="5" spans="1:31" x14ac:dyDescent="0.25">
      <c r="A5">
        <v>1</v>
      </c>
      <c r="D5">
        <v>0.99</v>
      </c>
      <c r="E5">
        <v>0.8</v>
      </c>
      <c r="F5">
        <v>1.25</v>
      </c>
      <c r="G5">
        <v>1879.7449999999999</v>
      </c>
      <c r="Q5">
        <v>0.812836969967071</v>
      </c>
      <c r="U5" s="9">
        <v>639.56407914768795</v>
      </c>
      <c r="W5" s="9">
        <v>256.331983388227</v>
      </c>
      <c r="X5" s="9">
        <v>36.621997091521898</v>
      </c>
      <c r="Y5" s="9">
        <v>0.21708717376077699</v>
      </c>
      <c r="AA5" s="9">
        <v>0.12769629626117501</v>
      </c>
      <c r="AB5" s="9">
        <v>0.149677479321951</v>
      </c>
    </row>
    <row r="6" spans="1:31" x14ac:dyDescent="0.25">
      <c r="A6">
        <v>1</v>
      </c>
      <c r="D6">
        <v>0.99</v>
      </c>
      <c r="E6">
        <v>0.5</v>
      </c>
      <c r="F6">
        <v>1.25</v>
      </c>
      <c r="G6">
        <v>1879.7449999999999</v>
      </c>
      <c r="Q6">
        <v>0.62438427408637298</v>
      </c>
      <c r="U6" s="9">
        <v>593.42861110766205</v>
      </c>
      <c r="W6" s="9">
        <v>51.742884358262899</v>
      </c>
      <c r="X6" s="9">
        <v>-231.87497667664601</v>
      </c>
      <c r="Y6" s="9">
        <v>0.22217700549246</v>
      </c>
      <c r="AA6" s="9">
        <v>0.14620979757066699</v>
      </c>
      <c r="AB6" s="9">
        <v>0.164823647992725</v>
      </c>
    </row>
    <row r="7" spans="1:31" x14ac:dyDescent="0.25">
      <c r="A7">
        <v>0.8</v>
      </c>
      <c r="D7">
        <v>0.99</v>
      </c>
      <c r="E7">
        <v>0.3</v>
      </c>
      <c r="F7">
        <v>1.25</v>
      </c>
      <c r="G7">
        <v>1500</v>
      </c>
      <c r="Q7">
        <v>0.458209218041841</v>
      </c>
      <c r="R7" s="8">
        <v>-187.527345356144</v>
      </c>
      <c r="S7" s="8">
        <v>-454.72442578385699</v>
      </c>
      <c r="T7" s="8">
        <v>-574.380908265426</v>
      </c>
      <c r="U7" s="9">
        <v>627.22229529885703</v>
      </c>
      <c r="W7" s="9">
        <v>136.90341712315399</v>
      </c>
      <c r="X7" s="9">
        <v>-60.7553494300425</v>
      </c>
      <c r="Y7" s="9">
        <v>0.20857879832871101</v>
      </c>
      <c r="AA7" s="9">
        <v>0.16136377571570401</v>
      </c>
      <c r="AB7" s="9">
        <v>0.170550962669308</v>
      </c>
    </row>
    <row r="8" spans="1:31" x14ac:dyDescent="0.25">
      <c r="A8">
        <v>0.6</v>
      </c>
      <c r="D8">
        <v>0.99</v>
      </c>
      <c r="E8">
        <v>0.3</v>
      </c>
      <c r="F8">
        <v>1.25</v>
      </c>
      <c r="G8">
        <v>1500</v>
      </c>
      <c r="Q8">
        <v>0.46337031000990803</v>
      </c>
      <c r="R8" s="8">
        <v>-139.51792735368301</v>
      </c>
      <c r="S8" s="8">
        <v>-404.292488645238</v>
      </c>
      <c r="T8" s="8">
        <v>-556.35949999510501</v>
      </c>
      <c r="U8" s="9">
        <v>687.89534617330298</v>
      </c>
      <c r="W8" s="9">
        <v>268.98248737215101</v>
      </c>
      <c r="X8" s="9">
        <v>52.653634714592002</v>
      </c>
      <c r="Y8" s="9">
        <v>0.17747005065522001</v>
      </c>
      <c r="AA8" s="9">
        <v>0.13761230818206399</v>
      </c>
      <c r="AB8" s="9">
        <v>0.16118639601802301</v>
      </c>
    </row>
    <row r="9" spans="1:31" x14ac:dyDescent="0.25">
      <c r="A9">
        <v>0.1</v>
      </c>
      <c r="D9">
        <v>0.99</v>
      </c>
      <c r="E9">
        <v>0.3</v>
      </c>
      <c r="F9">
        <v>1.25</v>
      </c>
      <c r="G9">
        <v>1500</v>
      </c>
      <c r="Q9">
        <v>0.79143777599561205</v>
      </c>
      <c r="R9" s="8">
        <v>-78.345563377650393</v>
      </c>
      <c r="S9" s="8">
        <v>-292.28473616470501</v>
      </c>
      <c r="T9" s="8">
        <v>-488.04022946136399</v>
      </c>
      <c r="U9" s="9">
        <v>702.16046026595995</v>
      </c>
      <c r="W9" s="9">
        <v>372.53302658535301</v>
      </c>
      <c r="X9" s="9">
        <v>198.659645330709</v>
      </c>
      <c r="Y9" s="9">
        <v>0.146019448611691</v>
      </c>
      <c r="AA9" s="9">
        <v>9.27283562268581E-2</v>
      </c>
      <c r="AB9" s="9">
        <v>0.12296810661219799</v>
      </c>
    </row>
    <row r="10" spans="1:31" x14ac:dyDescent="0.25">
      <c r="A10">
        <v>0.01</v>
      </c>
      <c r="D10">
        <v>0.99</v>
      </c>
      <c r="E10">
        <v>0.3</v>
      </c>
      <c r="F10">
        <v>1.25</v>
      </c>
      <c r="G10">
        <v>1500</v>
      </c>
      <c r="Q10">
        <v>0.78617752954352604</v>
      </c>
      <c r="R10" s="8">
        <v>-78.333232862848902</v>
      </c>
      <c r="S10" s="8">
        <v>-291.64359790926898</v>
      </c>
      <c r="T10" s="8">
        <v>-486.36676181095902</v>
      </c>
      <c r="U10" s="9">
        <v>701.23001130271598</v>
      </c>
      <c r="W10" s="9">
        <v>369.37871950553603</v>
      </c>
      <c r="X10" s="9">
        <v>198.281811249127</v>
      </c>
      <c r="Y10" s="9">
        <v>0.146019448611691</v>
      </c>
      <c r="AA10" s="9">
        <v>9.2421303034408001E-2</v>
      </c>
      <c r="AB10" s="9">
        <v>0.12234380216877901</v>
      </c>
    </row>
    <row r="11" spans="1:31" x14ac:dyDescent="0.25">
      <c r="A11">
        <v>0</v>
      </c>
      <c r="D11">
        <v>0.99</v>
      </c>
      <c r="E11">
        <v>0.3</v>
      </c>
      <c r="F11">
        <v>1.25</v>
      </c>
      <c r="G11">
        <v>1500</v>
      </c>
      <c r="Q11">
        <v>0.78617236661600498</v>
      </c>
      <c r="R11" s="8">
        <v>-78.333232862848902</v>
      </c>
      <c r="S11" s="8">
        <v>-291.64359790926898</v>
      </c>
      <c r="T11" s="8">
        <v>-486.36676181095902</v>
      </c>
      <c r="U11" s="9">
        <v>701.22865637741097</v>
      </c>
      <c r="W11" s="9">
        <v>369.37841181973801</v>
      </c>
      <c r="X11" s="9">
        <v>198.28231981034099</v>
      </c>
      <c r="Y11" s="9">
        <v>0.146019448611691</v>
      </c>
      <c r="AA11" s="9">
        <v>9.2421303034408001E-2</v>
      </c>
      <c r="AB11" s="9">
        <v>0.12234380216877901</v>
      </c>
    </row>
    <row r="12" spans="1:31" x14ac:dyDescent="0.25">
      <c r="Q12">
        <v>0.84175556435477406</v>
      </c>
      <c r="R12" s="8">
        <v>36.7453434755868</v>
      </c>
      <c r="S12" s="8">
        <v>-269.07751344698698</v>
      </c>
      <c r="T12" s="8">
        <v>-440.41369219705001</v>
      </c>
      <c r="U12" s="9">
        <v>827.50200606895498</v>
      </c>
      <c r="W12" s="9">
        <v>384.460278681288</v>
      </c>
      <c r="X12" s="9">
        <v>248.91831967808699</v>
      </c>
      <c r="Y12" s="9">
        <v>3.9219821324115098E-3</v>
      </c>
      <c r="AA12" s="9">
        <v>8.5611946943014494E-2</v>
      </c>
      <c r="AB12" s="9">
        <v>0.11973800970929099</v>
      </c>
    </row>
    <row r="13" spans="1:31" x14ac:dyDescent="0.25">
      <c r="Q13">
        <v>0.82637119724307595</v>
      </c>
      <c r="R13" s="8">
        <v>103.81601561741</v>
      </c>
      <c r="S13" s="8">
        <v>-233.656788175158</v>
      </c>
      <c r="T13" s="8">
        <v>-404.63031223161897</v>
      </c>
      <c r="U13" s="9">
        <v>926.11281598714595</v>
      </c>
      <c r="W13" s="9">
        <v>431.53061418586299</v>
      </c>
      <c r="X13" s="9">
        <v>286.86320605625798</v>
      </c>
      <c r="Y13" s="9">
        <v>-8.8454665415732894E-2</v>
      </c>
      <c r="AA13" s="9">
        <v>6.2871948749209802E-2</v>
      </c>
      <c r="AB13" s="9">
        <v>0.101687468193045</v>
      </c>
    </row>
    <row r="14" spans="1:31" x14ac:dyDescent="0.25">
      <c r="Q14">
        <v>0.88475364886087804</v>
      </c>
      <c r="R14" s="8">
        <v>204.56232805233299</v>
      </c>
      <c r="S14" s="8">
        <v>-36.816221013542403</v>
      </c>
      <c r="T14" s="8">
        <v>-242.235164334415</v>
      </c>
      <c r="U14" s="9">
        <v>769.21259905934801</v>
      </c>
      <c r="W14" s="9">
        <v>241.120615189928</v>
      </c>
      <c r="X14" s="9">
        <v>216.42147744714401</v>
      </c>
      <c r="Y14" s="9">
        <v>-0.18926372075815701</v>
      </c>
      <c r="AA14" s="9">
        <v>-7.9835537930100203E-2</v>
      </c>
      <c r="AB14" s="9">
        <v>-3.2771093157081201E-3</v>
      </c>
    </row>
    <row r="15" spans="1:31" x14ac:dyDescent="0.25">
      <c r="Q15">
        <v>0.89337947627536196</v>
      </c>
      <c r="R15" s="8">
        <v>201.280116932704</v>
      </c>
      <c r="S15" s="8">
        <v>-35.137295287872803</v>
      </c>
      <c r="T15" s="8">
        <v>-242.355258175247</v>
      </c>
      <c r="U15" s="9">
        <v>764.24472819209905</v>
      </c>
      <c r="W15" s="9">
        <v>238.742244285499</v>
      </c>
      <c r="X15" s="9">
        <v>216.28694394101399</v>
      </c>
      <c r="Y15" s="9">
        <v>-0.17984373367265499</v>
      </c>
      <c r="Z15" s="1"/>
      <c r="AA15" s="9">
        <v>-7.5627102998283999E-2</v>
      </c>
      <c r="AB15" s="13">
        <v>-8.0703521348501797E-4</v>
      </c>
    </row>
    <row r="16" spans="1:31" x14ac:dyDescent="0.25">
      <c r="A16">
        <v>0</v>
      </c>
      <c r="D16">
        <v>0.99</v>
      </c>
      <c r="E16">
        <v>0.3</v>
      </c>
      <c r="F16">
        <v>1.25</v>
      </c>
      <c r="G16">
        <v>1500</v>
      </c>
      <c r="H16" t="s">
        <v>15</v>
      </c>
      <c r="Q16">
        <v>0.83010155122696905</v>
      </c>
      <c r="R16" s="8">
        <v>220.27411073581001</v>
      </c>
      <c r="S16" s="8">
        <v>-14.242333907255199</v>
      </c>
      <c r="T16" s="8">
        <v>588.976326712174</v>
      </c>
      <c r="U16" s="9">
        <v>774.582361893751</v>
      </c>
      <c r="W16" s="9">
        <v>245.712034163656</v>
      </c>
      <c r="X16" s="9">
        <v>275.86404266362803</v>
      </c>
      <c r="Y16" s="9">
        <v>-0.192188474812929</v>
      </c>
      <c r="AA16" s="9">
        <v>-9.1124258240765796E-2</v>
      </c>
      <c r="AB16" s="9">
        <v>-0.46295518537227498</v>
      </c>
    </row>
    <row r="17" spans="1:28" x14ac:dyDescent="0.25">
      <c r="A17">
        <v>0.05</v>
      </c>
      <c r="D17">
        <v>0.99</v>
      </c>
      <c r="E17">
        <v>0.3</v>
      </c>
      <c r="F17">
        <v>1.25</v>
      </c>
      <c r="G17">
        <v>1500</v>
      </c>
      <c r="H17" t="s">
        <v>15</v>
      </c>
      <c r="Q17">
        <v>0.82913782655916801</v>
      </c>
      <c r="R17" s="8">
        <v>220.22938576480001</v>
      </c>
      <c r="S17" s="8">
        <v>-14.9989323602026</v>
      </c>
      <c r="T17" s="8">
        <v>588.13670238046495</v>
      </c>
      <c r="U17" s="9">
        <v>774.80320940304102</v>
      </c>
      <c r="W17" s="9">
        <v>245.80209696681001</v>
      </c>
      <c r="X17" s="9">
        <v>275.825963648124</v>
      </c>
      <c r="Y17" s="9">
        <v>-0.192188474812929</v>
      </c>
      <c r="AA17" s="9">
        <v>-9.1142320193262794E-2</v>
      </c>
      <c r="AB17" s="9">
        <v>-0.46279232334355702</v>
      </c>
    </row>
    <row r="18" spans="1:28" x14ac:dyDescent="0.25">
      <c r="A18">
        <v>0.1</v>
      </c>
      <c r="D18">
        <v>0.99</v>
      </c>
      <c r="E18">
        <v>0.3</v>
      </c>
      <c r="F18">
        <v>1.25</v>
      </c>
      <c r="G18">
        <v>1500</v>
      </c>
      <c r="H18" t="s">
        <v>15</v>
      </c>
      <c r="Q18">
        <v>0.82921868634025198</v>
      </c>
      <c r="R18" s="8">
        <v>220.20207532102401</v>
      </c>
      <c r="S18" s="8">
        <v>-15.3162929179411</v>
      </c>
      <c r="T18" s="8">
        <v>586.67409392101194</v>
      </c>
      <c r="U18" s="9">
        <v>776.33711735061001</v>
      </c>
      <c r="W18" s="9">
        <v>248.79248246168399</v>
      </c>
      <c r="X18" s="9">
        <v>276.27997147372002</v>
      </c>
      <c r="Y18" s="9">
        <v>-0.192188474812929</v>
      </c>
      <c r="AA18" s="9">
        <v>-9.0997824573286298E-2</v>
      </c>
      <c r="AB18" s="9">
        <v>-0.46148942711381302</v>
      </c>
    </row>
    <row r="19" spans="1:28" x14ac:dyDescent="0.25">
      <c r="A19">
        <v>0.1</v>
      </c>
      <c r="D19">
        <v>0.99</v>
      </c>
      <c r="E19">
        <v>0.3</v>
      </c>
      <c r="F19">
        <v>1.25</v>
      </c>
      <c r="G19">
        <v>1500</v>
      </c>
      <c r="H19" t="s">
        <v>16</v>
      </c>
      <c r="Q19">
        <v>0.816814688148634</v>
      </c>
      <c r="R19" s="8">
        <v>187.396229492391</v>
      </c>
      <c r="S19" s="8">
        <v>-52.6104655200579</v>
      </c>
      <c r="T19" s="8">
        <v>577.45490452771696</v>
      </c>
      <c r="U19" s="9">
        <v>739.49313512928995</v>
      </c>
      <c r="W19" s="9">
        <v>228.62328480662799</v>
      </c>
      <c r="X19" s="9">
        <v>269.86173821163902</v>
      </c>
      <c r="Y19" s="9">
        <v>-0.15306514135298299</v>
      </c>
      <c r="AA19" s="9">
        <v>-7.3405482841145106E-2</v>
      </c>
      <c r="AB19" s="9">
        <v>-0.45535495736543502</v>
      </c>
    </row>
    <row r="20" spans="1:28" x14ac:dyDescent="0.25">
      <c r="A20">
        <v>0.3</v>
      </c>
      <c r="D20">
        <v>0.99</v>
      </c>
      <c r="E20">
        <v>0.3</v>
      </c>
      <c r="F20">
        <v>1.25</v>
      </c>
      <c r="G20">
        <v>1500</v>
      </c>
      <c r="H20" t="s">
        <v>16</v>
      </c>
      <c r="Q20">
        <v>0.67768730533139099</v>
      </c>
      <c r="R20" s="8">
        <v>184.247728406059</v>
      </c>
      <c r="S20" s="8">
        <v>-85.185911160768896</v>
      </c>
      <c r="T20" s="8">
        <v>473.77858719170501</v>
      </c>
      <c r="U20" s="9">
        <v>760.74307042399198</v>
      </c>
      <c r="W20" s="9">
        <v>254.26566944259201</v>
      </c>
      <c r="X20" s="9">
        <v>241.48430259009501</v>
      </c>
      <c r="Y20" s="9">
        <v>-0.151051998951646</v>
      </c>
      <c r="AA20" s="9">
        <v>-6.4428692450103797E-2</v>
      </c>
      <c r="AB20" s="9">
        <v>-0.43190282523004198</v>
      </c>
    </row>
    <row r="21" spans="1:28" x14ac:dyDescent="0.25">
      <c r="A21">
        <v>0.5</v>
      </c>
      <c r="D21">
        <v>0.99</v>
      </c>
      <c r="E21">
        <v>0.3</v>
      </c>
      <c r="F21">
        <v>1.25</v>
      </c>
      <c r="G21">
        <v>1500</v>
      </c>
      <c r="H21" t="s">
        <v>16</v>
      </c>
      <c r="Q21">
        <v>0.46892617272867398</v>
      </c>
      <c r="R21" s="8">
        <v>170.25823523714701</v>
      </c>
      <c r="S21" s="8">
        <v>-134.21921367683899</v>
      </c>
      <c r="T21" s="8">
        <v>368.16293721022498</v>
      </c>
      <c r="U21" s="9">
        <v>744.44761618166001</v>
      </c>
      <c r="W21" s="9">
        <v>197.67147403204899</v>
      </c>
      <c r="X21" s="9">
        <v>133.46776421834301</v>
      </c>
      <c r="Y21" s="9">
        <v>-0.14178394714171699</v>
      </c>
      <c r="AA21" s="9">
        <v>-3.9683817529124803E-2</v>
      </c>
      <c r="AB21" s="9">
        <v>-0.38654575023207799</v>
      </c>
    </row>
    <row r="22" spans="1:28" x14ac:dyDescent="0.25">
      <c r="A22">
        <v>0.7</v>
      </c>
      <c r="D22">
        <v>0.99</v>
      </c>
      <c r="E22">
        <v>0.3</v>
      </c>
      <c r="F22">
        <v>1.25</v>
      </c>
      <c r="G22">
        <v>1500</v>
      </c>
      <c r="H22" t="s">
        <v>16</v>
      </c>
      <c r="Q22">
        <v>0.43989426742745502</v>
      </c>
      <c r="R22" s="8">
        <v>134.694108384657</v>
      </c>
      <c r="S22" s="8">
        <v>-201.848534296726</v>
      </c>
      <c r="T22" s="8">
        <v>296.59644626013898</v>
      </c>
      <c r="U22" s="9">
        <v>680.73288757254898</v>
      </c>
      <c r="W22" s="9">
        <v>84.042875699711203</v>
      </c>
      <c r="X22" s="9">
        <v>9.7677901849801803</v>
      </c>
      <c r="Y22" s="9">
        <v>-0.114739468089793</v>
      </c>
      <c r="AA22" s="9">
        <v>-8.8881885216291704E-3</v>
      </c>
      <c r="AB22" s="9">
        <v>-0.35535767173257998</v>
      </c>
    </row>
    <row r="23" spans="1:28" x14ac:dyDescent="0.25">
      <c r="A23">
        <v>0.9</v>
      </c>
      <c r="D23">
        <v>0.99</v>
      </c>
      <c r="E23">
        <v>0.3</v>
      </c>
      <c r="F23">
        <v>1.25</v>
      </c>
      <c r="G23">
        <v>1500</v>
      </c>
      <c r="H23" t="s">
        <v>16</v>
      </c>
      <c r="Q23">
        <v>0.45608426628078702</v>
      </c>
      <c r="R23" s="8">
        <v>94.362439898032306</v>
      </c>
      <c r="S23" s="8">
        <v>-259.493831036421</v>
      </c>
      <c r="T23" s="8">
        <v>234.99034811144199</v>
      </c>
      <c r="U23" s="9">
        <v>592.58388000291995</v>
      </c>
      <c r="W23" s="9">
        <v>-42.074070136774701</v>
      </c>
      <c r="X23" s="9">
        <v>-113.732511971883</v>
      </c>
      <c r="Y23" s="9">
        <v>-7.9528467975842301E-2</v>
      </c>
      <c r="AA23" s="9">
        <v>2.7163468662512399E-2</v>
      </c>
      <c r="AB23" s="9">
        <v>-0.32381672550419299</v>
      </c>
    </row>
    <row r="24" spans="1:28" x14ac:dyDescent="0.25">
      <c r="A24">
        <v>0.9</v>
      </c>
      <c r="D24">
        <v>0.97</v>
      </c>
      <c r="E24">
        <v>0.3</v>
      </c>
      <c r="F24">
        <v>1.6</v>
      </c>
      <c r="G24">
        <v>1100</v>
      </c>
      <c r="H24" t="s">
        <v>16</v>
      </c>
      <c r="Q24" s="2">
        <v>9.96116890681224E-2</v>
      </c>
      <c r="R24" s="8">
        <v>-36.698946559382101</v>
      </c>
      <c r="S24" s="8">
        <v>-840.39671697472102</v>
      </c>
      <c r="T24" s="8">
        <v>-765.50043824018701</v>
      </c>
      <c r="U24" s="10">
        <v>831.38700716984295</v>
      </c>
      <c r="V24" s="10"/>
      <c r="W24" s="10">
        <v>849.68320264062402</v>
      </c>
      <c r="X24" s="10">
        <v>2031.7281486470699</v>
      </c>
      <c r="Y24" s="10">
        <v>-6.5235680632051403E-3</v>
      </c>
      <c r="Z24" s="2"/>
      <c r="AA24" s="10">
        <v>0.35462666743429899</v>
      </c>
      <c r="AB24" s="10">
        <v>0.21148361922043299</v>
      </c>
    </row>
    <row r="25" spans="1:28" x14ac:dyDescent="0.25">
      <c r="A25">
        <v>0.9</v>
      </c>
      <c r="D25">
        <v>0.98</v>
      </c>
      <c r="E25">
        <v>0.3</v>
      </c>
      <c r="F25">
        <v>1.6</v>
      </c>
      <c r="G25">
        <v>1200</v>
      </c>
      <c r="H25" t="s">
        <v>16</v>
      </c>
      <c r="Q25">
        <v>9.8310229362040299E-2</v>
      </c>
      <c r="R25" s="8">
        <v>-11.005409083579201</v>
      </c>
      <c r="S25" s="8">
        <v>-746.80863095926998</v>
      </c>
      <c r="T25" s="8">
        <v>-721.88576661116997</v>
      </c>
      <c r="U25" s="9">
        <v>797.20923018312101</v>
      </c>
      <c r="W25" s="9">
        <v>748.66089040747897</v>
      </c>
      <c r="X25" s="9">
        <v>1887.68630663316</v>
      </c>
      <c r="Y25" s="9">
        <v>-2.3464351289550701E-2</v>
      </c>
      <c r="AA25" s="9">
        <v>0.291987816174478</v>
      </c>
      <c r="AB25" s="9">
        <v>0.186131430083331</v>
      </c>
    </row>
    <row r="26" spans="1:28" x14ac:dyDescent="0.25">
      <c r="A26">
        <v>0.9</v>
      </c>
      <c r="D26">
        <v>0.98</v>
      </c>
      <c r="E26">
        <v>0.3</v>
      </c>
      <c r="F26">
        <v>1.8</v>
      </c>
      <c r="G26">
        <v>1400</v>
      </c>
      <c r="H26" t="s">
        <v>16</v>
      </c>
      <c r="Q26">
        <v>0.12180672381765199</v>
      </c>
      <c r="R26" s="8">
        <v>-12.0707455357824</v>
      </c>
      <c r="S26" s="8">
        <v>-771.297273840505</v>
      </c>
      <c r="T26" s="8">
        <v>-764.77922487448404</v>
      </c>
      <c r="U26" s="9">
        <v>792.46267013369595</v>
      </c>
      <c r="W26" s="9">
        <v>775.12929796434298</v>
      </c>
      <c r="X26" s="9">
        <v>2130.5710543557998</v>
      </c>
      <c r="Y26" s="9">
        <v>-2.6465072982109601E-2</v>
      </c>
      <c r="AA26" s="9">
        <v>0.30844225489930399</v>
      </c>
      <c r="AB26" s="9">
        <v>0.21208077999239899</v>
      </c>
    </row>
    <row r="27" spans="1:28" x14ac:dyDescent="0.25">
      <c r="A27">
        <v>0.9</v>
      </c>
      <c r="D27">
        <v>0.98</v>
      </c>
      <c r="E27">
        <v>0.3</v>
      </c>
      <c r="F27">
        <v>1.8</v>
      </c>
      <c r="G27">
        <v>1800</v>
      </c>
      <c r="H27" t="s">
        <v>16</v>
      </c>
      <c r="Q27">
        <v>0.121020039718964</v>
      </c>
      <c r="R27" s="8">
        <v>-10.324645888219001</v>
      </c>
      <c r="S27" s="8">
        <v>-770.70972729335699</v>
      </c>
      <c r="T27" s="8">
        <v>-762.70551147391598</v>
      </c>
      <c r="U27" s="9">
        <v>792.46948223031404</v>
      </c>
      <c r="W27" s="9">
        <v>774.323866078126</v>
      </c>
      <c r="X27" s="9">
        <v>2121.7299080902299</v>
      </c>
      <c r="Y27" s="9">
        <v>-2.6465072982109601E-2</v>
      </c>
      <c r="AA27" s="9">
        <v>0.307936520229386</v>
      </c>
      <c r="AB27" s="9">
        <v>0.21069645274829599</v>
      </c>
    </row>
    <row r="28" spans="1:28" x14ac:dyDescent="0.25">
      <c r="A28">
        <v>1.1000000000000001</v>
      </c>
      <c r="D28">
        <v>0.97</v>
      </c>
      <c r="E28">
        <v>0.3</v>
      </c>
      <c r="F28">
        <v>1.6</v>
      </c>
      <c r="G28">
        <v>1300</v>
      </c>
      <c r="H28" t="s">
        <v>16</v>
      </c>
      <c r="Q28">
        <v>0.13118814167901299</v>
      </c>
      <c r="R28" s="8">
        <v>-91.830151948631894</v>
      </c>
      <c r="S28" s="8">
        <v>-905.75718226115305</v>
      </c>
      <c r="T28" s="8">
        <v>-830.24520930546998</v>
      </c>
      <c r="U28" s="9">
        <v>670.58521691403303</v>
      </c>
      <c r="W28" s="9">
        <v>554.378135946778</v>
      </c>
      <c r="X28" s="9">
        <v>1660.1804343192</v>
      </c>
      <c r="Y28" s="9">
        <v>4.2285639214494498E-2</v>
      </c>
      <c r="AA28" s="9">
        <v>0.423244024970649</v>
      </c>
      <c r="AB28" s="9">
        <v>0.260613664550365</v>
      </c>
    </row>
    <row r="29" spans="1:28" x14ac:dyDescent="0.25">
      <c r="A29">
        <v>0.9</v>
      </c>
      <c r="D29">
        <v>0.97</v>
      </c>
      <c r="E29">
        <v>0.3</v>
      </c>
      <c r="F29">
        <v>1.6</v>
      </c>
      <c r="G29">
        <v>1300</v>
      </c>
      <c r="H29" t="s">
        <v>16</v>
      </c>
      <c r="Q29">
        <v>9.7609524978264403E-2</v>
      </c>
      <c r="R29" s="8">
        <v>-10.9891192332031</v>
      </c>
      <c r="S29" s="8">
        <v>-743.48595546347303</v>
      </c>
      <c r="T29" s="8">
        <v>-718.51497606630699</v>
      </c>
      <c r="U29" s="9">
        <v>797.05206969364701</v>
      </c>
      <c r="W29" s="9">
        <v>746.31066210950098</v>
      </c>
      <c r="X29" s="9">
        <v>1871.5567120752901</v>
      </c>
      <c r="Y29" s="9">
        <v>-2.3464351289550701E-2</v>
      </c>
      <c r="AA29" s="9">
        <v>0.28954945258737402</v>
      </c>
      <c r="AB29" s="9">
        <v>0.183987080038544</v>
      </c>
    </row>
    <row r="30" spans="1:28" x14ac:dyDescent="0.25">
      <c r="A30">
        <v>0.9</v>
      </c>
      <c r="D30">
        <v>0.98</v>
      </c>
      <c r="E30">
        <v>0.3</v>
      </c>
      <c r="F30">
        <v>1.6</v>
      </c>
      <c r="G30">
        <v>1500</v>
      </c>
      <c r="H30" t="s">
        <v>16</v>
      </c>
      <c r="Q30">
        <v>9.6156431428910699E-2</v>
      </c>
      <c r="R30" s="8">
        <v>-10.922629459605499</v>
      </c>
      <c r="S30" s="8">
        <v>-739.12210212483501</v>
      </c>
      <c r="T30" s="8">
        <v>-710.21301244438496</v>
      </c>
      <c r="U30" s="9">
        <v>796.43905458351503</v>
      </c>
      <c r="W30" s="9">
        <v>741.52800278522398</v>
      </c>
      <c r="X30" s="9">
        <v>1841.1223442386599</v>
      </c>
      <c r="Y30" s="9">
        <v>-2.3464351289550701E-2</v>
      </c>
      <c r="AA30" s="9">
        <v>0.28624411528041099</v>
      </c>
      <c r="AB30" s="9">
        <v>0.17872120777666101</v>
      </c>
    </row>
    <row r="31" spans="1:28" x14ac:dyDescent="0.25">
      <c r="A31">
        <v>0.9</v>
      </c>
      <c r="D31">
        <v>0.98</v>
      </c>
      <c r="E31">
        <v>0.3</v>
      </c>
      <c r="F31">
        <v>1.25</v>
      </c>
      <c r="G31">
        <v>1500</v>
      </c>
      <c r="H31" t="s">
        <v>16</v>
      </c>
      <c r="Q31">
        <v>0.39596589603244797</v>
      </c>
      <c r="R31" s="8">
        <v>56.647661526362</v>
      </c>
      <c r="S31" s="8">
        <v>-301.644224372586</v>
      </c>
      <c r="T31" s="8">
        <v>212.19976534474199</v>
      </c>
      <c r="U31" s="9">
        <v>682.96600418987498</v>
      </c>
      <c r="W31" s="9">
        <v>68.210683646024094</v>
      </c>
      <c r="X31" s="9">
        <v>-34.976547952157397</v>
      </c>
      <c r="Y31" s="9">
        <v>-5.5978500262088303E-2</v>
      </c>
      <c r="AA31" s="9">
        <v>4.7049678361780901E-2</v>
      </c>
      <c r="AB31" s="9">
        <v>-0.31263353286555701</v>
      </c>
    </row>
    <row r="32" spans="1:28" x14ac:dyDescent="0.25">
      <c r="A32">
        <v>0.9</v>
      </c>
      <c r="D32">
        <v>0.98</v>
      </c>
      <c r="E32">
        <v>0.3</v>
      </c>
      <c r="F32">
        <v>1.45</v>
      </c>
      <c r="G32">
        <v>1500</v>
      </c>
      <c r="H32" t="s">
        <v>16</v>
      </c>
      <c r="Q32">
        <v>9.67366315299098E-2</v>
      </c>
      <c r="R32" s="8">
        <v>3.7151485690085302</v>
      </c>
      <c r="S32" s="8">
        <v>-623.37817510585398</v>
      </c>
      <c r="T32" s="8">
        <v>-449.73673808821201</v>
      </c>
      <c r="U32" s="9">
        <v>787.12742484290095</v>
      </c>
      <c r="W32" s="9">
        <v>602.51961206286103</v>
      </c>
      <c r="X32" s="9">
        <v>1215.6531988548099</v>
      </c>
      <c r="Y32" s="9">
        <v>-2.6009267155391799E-2</v>
      </c>
      <c r="AA32" s="9">
        <v>0.22279247615822201</v>
      </c>
      <c r="AB32" s="9">
        <v>2.9593876813875802E-2</v>
      </c>
    </row>
    <row r="33" spans="1:28" x14ac:dyDescent="0.25">
      <c r="A33">
        <v>0.9</v>
      </c>
      <c r="D33">
        <v>0.98</v>
      </c>
      <c r="E33">
        <v>0.4</v>
      </c>
      <c r="F33">
        <v>1.45</v>
      </c>
      <c r="G33">
        <v>1500</v>
      </c>
      <c r="H33" t="s">
        <v>16</v>
      </c>
      <c r="Q33">
        <v>0.120210191579929</v>
      </c>
      <c r="R33" s="8">
        <v>37.432264030676102</v>
      </c>
      <c r="S33" s="8">
        <v>-494.87069195253298</v>
      </c>
      <c r="T33" s="8">
        <v>-333.40710954213301</v>
      </c>
      <c r="U33" s="9">
        <v>856.597829916563</v>
      </c>
      <c r="W33" s="9">
        <v>793.92292783235405</v>
      </c>
      <c r="X33" s="9">
        <v>1541.2339928889301</v>
      </c>
      <c r="Y33" s="9">
        <v>-5.2559956561704702E-2</v>
      </c>
      <c r="AA33" s="9">
        <v>0.156487048541497</v>
      </c>
      <c r="AB33" s="9">
        <v>-3.0719361154691802E-2</v>
      </c>
    </row>
    <row r="34" spans="1:28" x14ac:dyDescent="0.25">
      <c r="A34">
        <v>0.9</v>
      </c>
      <c r="D34">
        <v>0.98</v>
      </c>
      <c r="E34">
        <v>0.4</v>
      </c>
      <c r="F34">
        <v>2</v>
      </c>
      <c r="G34">
        <v>1500</v>
      </c>
      <c r="H34" t="s">
        <v>16</v>
      </c>
      <c r="Q34">
        <v>0.13151281014774499</v>
      </c>
      <c r="R34" s="8">
        <v>35.917078380992201</v>
      </c>
      <c r="S34" s="8">
        <v>-606.35684896335897</v>
      </c>
      <c r="T34" s="8">
        <v>-620.17488453977705</v>
      </c>
      <c r="U34" s="9">
        <v>855.72576287052505</v>
      </c>
      <c r="W34" s="9">
        <v>986.27259170598597</v>
      </c>
      <c r="X34" s="9">
        <v>2459.2497735959701</v>
      </c>
      <c r="Y34" s="9">
        <v>-5.1990199278307503E-2</v>
      </c>
      <c r="AA34" s="9">
        <v>0.20615741790842501</v>
      </c>
      <c r="AB34" s="9">
        <v>0.126415352886729</v>
      </c>
    </row>
    <row r="35" spans="1:28" x14ac:dyDescent="0.25">
      <c r="A35">
        <v>0.9</v>
      </c>
      <c r="D35">
        <v>0.98</v>
      </c>
      <c r="E35">
        <v>0.4</v>
      </c>
      <c r="F35">
        <v>2</v>
      </c>
      <c r="G35">
        <v>1800</v>
      </c>
      <c r="H35" t="s">
        <v>16</v>
      </c>
      <c r="Q35">
        <v>0.13148070805523299</v>
      </c>
      <c r="R35" s="8">
        <v>35.917078380992201</v>
      </c>
      <c r="S35" s="8">
        <v>-606.35684896335897</v>
      </c>
      <c r="T35" s="8">
        <v>-620.06099138589798</v>
      </c>
      <c r="U35" s="9">
        <v>855.72074459880901</v>
      </c>
      <c r="W35" s="9">
        <v>986.22025926355195</v>
      </c>
      <c r="X35" s="9">
        <v>2458.8718976884902</v>
      </c>
      <c r="Y35" s="9">
        <v>-5.1990199278307503E-2</v>
      </c>
      <c r="AA35" s="9">
        <v>0.20615741790842501</v>
      </c>
      <c r="AB35" s="9">
        <v>0.12636106554382301</v>
      </c>
    </row>
    <row r="36" spans="1:28" x14ac:dyDescent="0.25">
      <c r="A36">
        <v>0.9</v>
      </c>
      <c r="D36">
        <v>0.98</v>
      </c>
      <c r="E36">
        <v>0.4</v>
      </c>
      <c r="F36">
        <v>2</v>
      </c>
      <c r="G36">
        <v>4000</v>
      </c>
      <c r="H36" t="s">
        <v>16</v>
      </c>
      <c r="Q36">
        <v>0.13053318619777099</v>
      </c>
      <c r="R36" s="8">
        <v>35.917078380992201</v>
      </c>
      <c r="S36" s="8">
        <v>-606.18700868085398</v>
      </c>
      <c r="T36" s="8">
        <v>-619.58941386727099</v>
      </c>
      <c r="U36" s="9">
        <v>855.69856548578696</v>
      </c>
      <c r="W36" s="9">
        <v>985.87893745225995</v>
      </c>
      <c r="X36" s="9">
        <v>2456.1109176733598</v>
      </c>
      <c r="Y36" s="9">
        <v>-5.1990199278307503E-2</v>
      </c>
      <c r="AA36" s="9">
        <v>0.20608517009843699</v>
      </c>
      <c r="AB36" s="9">
        <v>0.125763904771857</v>
      </c>
    </row>
    <row r="37" spans="1:28" x14ac:dyDescent="0.25">
      <c r="A37">
        <v>0.9</v>
      </c>
      <c r="D37">
        <v>0.98</v>
      </c>
      <c r="E37">
        <v>0.4</v>
      </c>
      <c r="F37">
        <v>2</v>
      </c>
      <c r="G37">
        <v>20000</v>
      </c>
      <c r="H37" t="s">
        <v>16</v>
      </c>
      <c r="Q37">
        <v>0.129881134571707</v>
      </c>
      <c r="R37" s="8">
        <v>35.716506556608202</v>
      </c>
      <c r="S37" s="8">
        <v>-604.12699487542795</v>
      </c>
      <c r="T37" s="8">
        <v>-614.77456278949603</v>
      </c>
      <c r="U37" s="9">
        <v>855.43917807948606</v>
      </c>
      <c r="W37" s="9">
        <v>983.00219378565703</v>
      </c>
      <c r="X37" s="9">
        <v>2436.36896995806</v>
      </c>
      <c r="Y37" s="9">
        <v>-5.1990199278307503E-2</v>
      </c>
      <c r="AA37" s="9">
        <v>0.20471246170866</v>
      </c>
      <c r="AB37" s="9">
        <v>0.12234380216877901</v>
      </c>
    </row>
    <row r="38" spans="1:28" x14ac:dyDescent="0.25">
      <c r="A38">
        <v>0.9</v>
      </c>
      <c r="D38">
        <v>0.98</v>
      </c>
      <c r="E38">
        <v>0.4</v>
      </c>
      <c r="F38">
        <v>2</v>
      </c>
      <c r="G38">
        <v>200000</v>
      </c>
      <c r="H38" t="s">
        <v>16</v>
      </c>
      <c r="Q38">
        <v>0.12694206595542901</v>
      </c>
      <c r="R38" s="8">
        <v>35.533362989413199</v>
      </c>
      <c r="S38" s="8">
        <v>-589.03070040391799</v>
      </c>
      <c r="T38" s="8">
        <v>-564.45743576300197</v>
      </c>
      <c r="U38" s="9">
        <v>853.43567247082399</v>
      </c>
      <c r="W38" s="9">
        <v>956.165850232509</v>
      </c>
      <c r="X38" s="9">
        <v>2264.52777498662</v>
      </c>
      <c r="Y38" s="9">
        <v>-5.2597940380597903E-2</v>
      </c>
      <c r="AA38" s="9">
        <v>0.19716256556488701</v>
      </c>
      <c r="AB38" s="9">
        <v>9.3870090814581503E-2</v>
      </c>
    </row>
    <row r="39" spans="1:28" x14ac:dyDescent="0.25">
      <c r="A39">
        <v>0.9</v>
      </c>
      <c r="D39">
        <v>0.98</v>
      </c>
      <c r="E39">
        <v>0.4</v>
      </c>
      <c r="F39">
        <v>2</v>
      </c>
      <c r="G39">
        <v>2000000</v>
      </c>
      <c r="H39" t="s">
        <v>16</v>
      </c>
      <c r="Q39">
        <v>0.13611678900906299</v>
      </c>
      <c r="R39" s="8">
        <v>38.147562151052398</v>
      </c>
      <c r="S39" s="8">
        <v>-520.53187809542499</v>
      </c>
      <c r="T39" s="8">
        <v>-397.79833015345901</v>
      </c>
      <c r="U39" s="9">
        <v>841.71822655387598</v>
      </c>
      <c r="W39" s="9">
        <v>827.26249692512397</v>
      </c>
      <c r="X39" s="9">
        <v>1661.3400204940299</v>
      </c>
      <c r="Y39" s="9">
        <v>-5.4876969514186899E-2</v>
      </c>
      <c r="AA39" s="9">
        <v>0.162610050438002</v>
      </c>
      <c r="AB39" s="9">
        <v>-1.6756326999810499E-3</v>
      </c>
    </row>
    <row r="40" spans="1:28" x14ac:dyDescent="0.25">
      <c r="A40">
        <v>0.9</v>
      </c>
      <c r="D40">
        <v>0.98</v>
      </c>
      <c r="E40">
        <v>0.4</v>
      </c>
      <c r="F40">
        <v>2.5</v>
      </c>
      <c r="G40">
        <v>2000000</v>
      </c>
      <c r="H40" t="s">
        <v>16</v>
      </c>
      <c r="Q40">
        <v>0.13241573682824501</v>
      </c>
      <c r="R40" s="8">
        <v>37.5565887382188</v>
      </c>
      <c r="S40" s="8">
        <v>-608.51773531989704</v>
      </c>
      <c r="T40" s="8">
        <v>-623.96362411049495</v>
      </c>
      <c r="U40" s="9">
        <v>837.91972014259602</v>
      </c>
      <c r="W40" s="9">
        <v>980.832683459127</v>
      </c>
      <c r="X40" s="9">
        <v>2437.69080762269</v>
      </c>
      <c r="Y40" s="9">
        <v>-5.6282370813233597E-2</v>
      </c>
      <c r="AA40" s="9">
        <v>0.20498339099611601</v>
      </c>
      <c r="AB40" s="9">
        <v>0.124678157913737</v>
      </c>
    </row>
    <row r="41" spans="1:28" x14ac:dyDescent="0.25">
      <c r="A41">
        <v>0.9</v>
      </c>
      <c r="D41">
        <v>0.98</v>
      </c>
      <c r="E41">
        <v>0.4</v>
      </c>
      <c r="F41">
        <v>2.5</v>
      </c>
      <c r="G41">
        <v>4000000</v>
      </c>
      <c r="H41" t="s">
        <v>16</v>
      </c>
      <c r="Q41">
        <v>0.13263921649423099</v>
      </c>
      <c r="R41" s="8">
        <v>37.427407419203199</v>
      </c>
      <c r="S41" s="8">
        <v>-608.24699178775597</v>
      </c>
      <c r="T41" s="8">
        <v>-622.78703419702697</v>
      </c>
      <c r="U41" s="9">
        <v>837.84453545687802</v>
      </c>
      <c r="W41" s="9">
        <v>980.27775840432105</v>
      </c>
      <c r="X41" s="9">
        <v>2432.8087955482301</v>
      </c>
      <c r="Y41" s="9">
        <v>-5.65862413643788E-2</v>
      </c>
      <c r="AA41" s="9">
        <v>0.20483889537614</v>
      </c>
      <c r="AB41" s="9">
        <v>0.12397242245595901</v>
      </c>
    </row>
    <row r="42" spans="1:28" x14ac:dyDescent="0.25">
      <c r="A42">
        <v>1</v>
      </c>
      <c r="D42">
        <v>0.98</v>
      </c>
      <c r="E42">
        <v>0.4</v>
      </c>
      <c r="F42">
        <v>2.5</v>
      </c>
      <c r="G42">
        <v>40000000</v>
      </c>
      <c r="H42" t="s">
        <v>16</v>
      </c>
      <c r="Q42">
        <v>0.140681219580719</v>
      </c>
      <c r="R42" s="8">
        <v>-3.7197220001951301</v>
      </c>
      <c r="S42" s="8">
        <v>-684.52300586388401</v>
      </c>
      <c r="T42" s="8">
        <v>-689.12231610834601</v>
      </c>
      <c r="U42" s="9">
        <v>791.86843017989099</v>
      </c>
      <c r="W42" s="9">
        <v>881.57115679707294</v>
      </c>
      <c r="X42" s="9">
        <v>2303.23035802698</v>
      </c>
      <c r="Y42" s="9">
        <v>-2.8858053572378198E-2</v>
      </c>
      <c r="AA42" s="9">
        <v>0.24695936859929499</v>
      </c>
      <c r="AB42" s="9">
        <v>0.16680513600879401</v>
      </c>
    </row>
    <row r="44" spans="1:28" x14ac:dyDescent="0.25">
      <c r="A44">
        <v>0.9</v>
      </c>
      <c r="D44">
        <v>0.97</v>
      </c>
      <c r="E44">
        <v>0.3</v>
      </c>
      <c r="F44">
        <v>1.6</v>
      </c>
      <c r="G44">
        <v>1.4999999999999999E-2</v>
      </c>
      <c r="H44" t="s">
        <v>16</v>
      </c>
      <c r="Q44">
        <v>0.13034355118018301</v>
      </c>
      <c r="R44" s="8">
        <v>-36.892160930346698</v>
      </c>
      <c r="S44" s="8">
        <v>-861.61748827033796</v>
      </c>
      <c r="T44" s="8">
        <v>-801.27778057605997</v>
      </c>
      <c r="U44" s="9">
        <v>832.33773818650502</v>
      </c>
      <c r="W44" s="9">
        <v>876.44452355152703</v>
      </c>
      <c r="X44" s="9">
        <v>2293.0118526722499</v>
      </c>
      <c r="Y44" s="9">
        <v>-6.4855842443119396E-3</v>
      </c>
      <c r="AA44" s="9">
        <v>0.36898591966946598</v>
      </c>
      <c r="AB44" s="9">
        <v>0.23672723367172399</v>
      </c>
    </row>
    <row r="45" spans="1:28" x14ac:dyDescent="0.25">
      <c r="A45">
        <v>0.9</v>
      </c>
      <c r="D45">
        <v>0.97</v>
      </c>
      <c r="E45">
        <v>0.3</v>
      </c>
      <c r="F45">
        <v>1.6</v>
      </c>
      <c r="G45">
        <v>0.03</v>
      </c>
      <c r="H45" t="s">
        <v>16</v>
      </c>
      <c r="Q45">
        <v>0.13041966859913501</v>
      </c>
      <c r="R45" s="8">
        <v>-36.892160930346698</v>
      </c>
      <c r="S45" s="8">
        <v>-861.61748827033796</v>
      </c>
      <c r="T45" s="8">
        <v>-801.24505076471996</v>
      </c>
      <c r="U45" s="9">
        <v>832.33914455011097</v>
      </c>
      <c r="W45" s="9">
        <v>876.44598239623303</v>
      </c>
      <c r="X45" s="9">
        <v>2293.0973029414999</v>
      </c>
      <c r="Y45" s="9">
        <v>-6.4855842443119396E-3</v>
      </c>
      <c r="AA45" s="9">
        <v>0.36898591966946598</v>
      </c>
      <c r="AB45" s="9">
        <v>0.23670009000027101</v>
      </c>
    </row>
    <row r="46" spans="1:28" x14ac:dyDescent="0.25">
      <c r="A46">
        <v>0.9</v>
      </c>
      <c r="D46">
        <v>0.97</v>
      </c>
      <c r="E46">
        <v>0.3</v>
      </c>
      <c r="F46">
        <v>1.6</v>
      </c>
      <c r="G46">
        <v>0.5</v>
      </c>
      <c r="H46" t="s">
        <v>16</v>
      </c>
      <c r="Q46">
        <v>0.13091131811033599</v>
      </c>
      <c r="R46" s="8">
        <v>-36.892160930346698</v>
      </c>
      <c r="S46" s="8">
        <v>-861.744750631231</v>
      </c>
      <c r="T46" s="8">
        <v>-801.38520535366501</v>
      </c>
      <c r="U46" s="9">
        <v>832.35419336374798</v>
      </c>
      <c r="W46" s="9">
        <v>876.74914877376</v>
      </c>
      <c r="X46" s="9">
        <v>2295.9837856694598</v>
      </c>
      <c r="Y46" s="9">
        <v>-6.4855842443119396E-3</v>
      </c>
      <c r="AA46" s="9">
        <v>0.369148477241939</v>
      </c>
      <c r="AB46" s="9">
        <v>0.236754377343177</v>
      </c>
    </row>
    <row r="48" spans="1:28" x14ac:dyDescent="0.25">
      <c r="A48">
        <v>0.9</v>
      </c>
      <c r="D48">
        <v>0.97</v>
      </c>
      <c r="E48">
        <v>0.3</v>
      </c>
      <c r="F48">
        <v>1.6</v>
      </c>
      <c r="G48">
        <v>0</v>
      </c>
      <c r="H48" t="s">
        <v>16</v>
      </c>
      <c r="Q48">
        <v>0.130156785277976</v>
      </c>
      <c r="R48" s="8">
        <v>-36.812037748328201</v>
      </c>
      <c r="S48" s="8">
        <v>-861.75736848397401</v>
      </c>
      <c r="T48" s="8">
        <v>-799.70665583065295</v>
      </c>
      <c r="U48" s="9">
        <v>830.93017994007505</v>
      </c>
      <c r="W48" s="9">
        <v>874.42338526241804</v>
      </c>
      <c r="X48" s="9">
        <v>2281.10470400432</v>
      </c>
      <c r="Y48" s="9">
        <v>-6.8274386143503101E-3</v>
      </c>
      <c r="AA48" s="9">
        <v>0.36748677761220899</v>
      </c>
      <c r="AB48" s="9">
        <v>0.234528596284031</v>
      </c>
    </row>
    <row r="49" spans="1:29" x14ac:dyDescent="0.25">
      <c r="A49">
        <v>0.9</v>
      </c>
      <c r="D49">
        <v>0.97</v>
      </c>
      <c r="E49">
        <v>0.3</v>
      </c>
      <c r="F49">
        <v>1.6</v>
      </c>
      <c r="G49">
        <v>0.3</v>
      </c>
      <c r="H49" t="s">
        <v>16</v>
      </c>
      <c r="Q49">
        <v>8.7341267972267295E-2</v>
      </c>
      <c r="R49" s="8">
        <v>-36.540311334802396</v>
      </c>
      <c r="S49" s="8">
        <v>-852.08942340789304</v>
      </c>
      <c r="T49" s="8">
        <v>-788.53204400786694</v>
      </c>
      <c r="U49" s="9">
        <v>830.72720021833197</v>
      </c>
      <c r="W49" s="9">
        <v>862.71263851317804</v>
      </c>
      <c r="X49" s="9">
        <v>2105.0160521614498</v>
      </c>
      <c r="Y49" s="9">
        <v>-6.8274386143503101E-3</v>
      </c>
      <c r="AA49" s="9">
        <v>0.36065935956831902</v>
      </c>
      <c r="AB49" s="9">
        <v>0.22831269552129399</v>
      </c>
    </row>
    <row r="50" spans="1:29" x14ac:dyDescent="0.25">
      <c r="A50">
        <v>0.9</v>
      </c>
      <c r="D50">
        <v>0.97</v>
      </c>
      <c r="E50">
        <v>0.3</v>
      </c>
      <c r="F50">
        <v>1.6</v>
      </c>
      <c r="G50">
        <v>0.5</v>
      </c>
      <c r="H50" t="s">
        <v>16</v>
      </c>
      <c r="Q50">
        <v>7.3534048442282396E-2</v>
      </c>
      <c r="R50" s="8">
        <v>-36.414266928996902</v>
      </c>
      <c r="S50" s="8">
        <v>-846.616401592285</v>
      </c>
      <c r="T50" s="8">
        <v>-780.98078125268501</v>
      </c>
      <c r="U50" s="9">
        <v>830.65481083105897</v>
      </c>
      <c r="W50" s="9">
        <v>855.02900710141796</v>
      </c>
      <c r="X50" s="9">
        <v>2016.2379726746601</v>
      </c>
      <c r="Y50" s="9">
        <v>-6.8274386143503101E-3</v>
      </c>
      <c r="AA50" s="9">
        <v>0.35773332326379398</v>
      </c>
      <c r="AB50" s="9">
        <v>0.22437686316060901</v>
      </c>
    </row>
    <row r="51" spans="1:29" x14ac:dyDescent="0.25">
      <c r="A51">
        <v>0.9</v>
      </c>
      <c r="D51">
        <v>0.97</v>
      </c>
      <c r="E51">
        <v>0.3</v>
      </c>
      <c r="F51">
        <v>1.6</v>
      </c>
      <c r="G51">
        <v>2</v>
      </c>
      <c r="H51" t="s">
        <v>16</v>
      </c>
      <c r="Q51">
        <v>4.5261379933306103E-2</v>
      </c>
      <c r="R51" s="8">
        <v>-34.391821928891197</v>
      </c>
      <c r="S51" s="8">
        <v>-789.62697335833298</v>
      </c>
      <c r="T51" s="8">
        <v>-682.29026890886098</v>
      </c>
      <c r="U51" s="9">
        <v>828.35139354231899</v>
      </c>
      <c r="W51" s="9">
        <v>796.71794696888003</v>
      </c>
      <c r="X51" s="9">
        <v>1655.2230576966599</v>
      </c>
      <c r="Y51" s="9">
        <v>-7.3971958977476198E-3</v>
      </c>
      <c r="AA51" s="9">
        <v>0.31611858471055698</v>
      </c>
      <c r="AB51" s="9">
        <v>0.16897662972503399</v>
      </c>
    </row>
    <row r="52" spans="1:29" x14ac:dyDescent="0.25">
      <c r="A52">
        <v>0.9</v>
      </c>
      <c r="D52">
        <v>0.97</v>
      </c>
      <c r="E52">
        <v>0.3</v>
      </c>
      <c r="F52">
        <v>1.6</v>
      </c>
      <c r="G52">
        <v>3</v>
      </c>
      <c r="H52" t="s">
        <v>16</v>
      </c>
      <c r="Q52">
        <v>4.4405799465437601E-2</v>
      </c>
      <c r="R52" s="8">
        <v>-31.159783607657499</v>
      </c>
      <c r="S52" s="8">
        <v>-750.61194820721801</v>
      </c>
      <c r="T52" s="8">
        <v>-601.52948501771402</v>
      </c>
      <c r="U52" s="9">
        <v>826.38554589106002</v>
      </c>
      <c r="W52" s="9">
        <v>760.49060650417198</v>
      </c>
      <c r="X52" s="9">
        <v>1498.02620782278</v>
      </c>
      <c r="Y52" s="9">
        <v>-9.5242897557640798E-3</v>
      </c>
      <c r="AA52" s="9">
        <v>0.29106665659712799</v>
      </c>
      <c r="AB52" s="9">
        <v>0.12519388767134401</v>
      </c>
    </row>
    <row r="53" spans="1:29" x14ac:dyDescent="0.25">
      <c r="A53">
        <v>0.9</v>
      </c>
      <c r="D53">
        <v>0.97</v>
      </c>
      <c r="E53">
        <v>0.3</v>
      </c>
      <c r="F53">
        <v>1.6</v>
      </c>
      <c r="G53">
        <v>4</v>
      </c>
      <c r="H53" t="s">
        <v>16</v>
      </c>
      <c r="Q53" s="3">
        <v>4.6159478189266599E-2</v>
      </c>
      <c r="R53" s="8">
        <v>-27.3945255964599</v>
      </c>
      <c r="S53" s="8">
        <v>-718.09071546807195</v>
      </c>
      <c r="T53" s="8">
        <v>-529.53713243482002</v>
      </c>
      <c r="U53" s="11">
        <v>824.59539272115501</v>
      </c>
      <c r="V53" s="11"/>
      <c r="W53" s="11">
        <v>726.40661734573996</v>
      </c>
      <c r="X53" s="11">
        <v>1378.5333742558701</v>
      </c>
      <c r="Y53" s="11">
        <v>-1.06638043225586E-2</v>
      </c>
      <c r="Z53" s="3"/>
      <c r="AA53" s="11">
        <v>0.27479283739727201</v>
      </c>
      <c r="AB53" s="11">
        <v>8.4505524163296195E-2</v>
      </c>
    </row>
    <row r="54" spans="1:29" x14ac:dyDescent="0.25">
      <c r="A54">
        <v>0.9</v>
      </c>
      <c r="D54">
        <v>0.99</v>
      </c>
      <c r="E54">
        <v>0.3</v>
      </c>
      <c r="F54">
        <v>1.6</v>
      </c>
      <c r="G54">
        <v>4</v>
      </c>
      <c r="H54" t="s">
        <v>16</v>
      </c>
      <c r="Q54">
        <v>6.6276208059681194E-2</v>
      </c>
      <c r="R54" s="8">
        <v>36.494600188915399</v>
      </c>
      <c r="S54" s="8">
        <v>-506.80961488524503</v>
      </c>
      <c r="T54" s="8">
        <v>-361.55735408335102</v>
      </c>
      <c r="U54" s="9">
        <v>720.10686020563003</v>
      </c>
      <c r="W54" s="9">
        <v>471.33590047177597</v>
      </c>
      <c r="X54" s="9">
        <v>1125.0335851473901</v>
      </c>
      <c r="Y54" s="9">
        <v>-4.6444561719907303E-2</v>
      </c>
      <c r="AA54" s="9">
        <v>0.15928665117854199</v>
      </c>
      <c r="AB54" s="9">
        <v>-6.6972119187861303E-3</v>
      </c>
    </row>
    <row r="55" spans="1:29" x14ac:dyDescent="0.25">
      <c r="A55">
        <v>0.9</v>
      </c>
      <c r="D55">
        <v>0.99</v>
      </c>
      <c r="E55">
        <v>0.2</v>
      </c>
      <c r="F55">
        <v>1.6</v>
      </c>
      <c r="G55">
        <v>4</v>
      </c>
      <c r="H55" t="s">
        <v>16</v>
      </c>
      <c r="Q55">
        <v>7.0052086420617499E-2</v>
      </c>
      <c r="R55" s="8">
        <v>-9.0944585894162593</v>
      </c>
      <c r="S55" s="8">
        <v>-644.41582058369704</v>
      </c>
      <c r="T55" s="8">
        <v>-480.16003415712498</v>
      </c>
      <c r="U55" s="9">
        <v>643.63959869987104</v>
      </c>
      <c r="W55" s="9">
        <v>274.35287552928497</v>
      </c>
      <c r="X55" s="9">
        <v>788.03593867176505</v>
      </c>
      <c r="Y55" s="9">
        <v>-2.2324836722756099E-2</v>
      </c>
      <c r="AA55" s="9">
        <v>0.23630281662602701</v>
      </c>
      <c r="AB55" s="9">
        <v>5.6411824209440499E-2</v>
      </c>
    </row>
    <row r="56" spans="1:29" x14ac:dyDescent="0.25">
      <c r="A56">
        <v>0.9</v>
      </c>
      <c r="D56">
        <v>0.99</v>
      </c>
      <c r="E56">
        <v>0.2</v>
      </c>
      <c r="F56">
        <v>1.6</v>
      </c>
      <c r="G56">
        <v>5</v>
      </c>
      <c r="H56" t="s">
        <v>16</v>
      </c>
      <c r="Q56" s="2">
        <v>6.9599902287441603E-2</v>
      </c>
      <c r="R56" s="8">
        <v>1.65657874766247</v>
      </c>
      <c r="S56" s="8">
        <v>-615.20479448087997</v>
      </c>
      <c r="T56" s="8">
        <v>-414.62996476132503</v>
      </c>
      <c r="U56" s="10">
        <v>639.10036826883299</v>
      </c>
      <c r="V56" s="10"/>
      <c r="W56" s="10">
        <v>247.985332841218</v>
      </c>
      <c r="X56" s="10">
        <v>715.316278898017</v>
      </c>
      <c r="Y56" s="10">
        <v>-2.6085234793178098E-2</v>
      </c>
      <c r="Z56" s="2"/>
      <c r="AA56" s="10">
        <v>0.218963342228844</v>
      </c>
      <c r="AB56" s="10">
        <v>1.95507183762655E-2</v>
      </c>
      <c r="AC56" s="2">
        <v>0</v>
      </c>
    </row>
    <row r="57" spans="1:29" x14ac:dyDescent="0.25">
      <c r="A57">
        <v>0.9</v>
      </c>
      <c r="D57">
        <v>0.99</v>
      </c>
      <c r="E57">
        <v>0.2</v>
      </c>
      <c r="F57">
        <v>2</v>
      </c>
      <c r="G57">
        <v>5</v>
      </c>
      <c r="H57" t="s">
        <v>16</v>
      </c>
      <c r="Q57">
        <v>6.8595950975206904E-2</v>
      </c>
      <c r="R57" s="8">
        <v>-0.58778311356081703</v>
      </c>
      <c r="S57" s="8">
        <v>-619.14137896753505</v>
      </c>
      <c r="T57" s="8">
        <v>-420.659750765588</v>
      </c>
      <c r="U57" s="9">
        <v>628.52904496638303</v>
      </c>
      <c r="W57" s="9">
        <v>248.37527352409799</v>
      </c>
      <c r="X57" s="9">
        <v>713.77829841156404</v>
      </c>
      <c r="Y57" s="9">
        <v>-2.91239403046302E-2</v>
      </c>
      <c r="AA57" s="9">
        <v>0.21901752808633601</v>
      </c>
      <c r="AB57" s="9">
        <v>1.9985017119513501E-2</v>
      </c>
    </row>
    <row r="58" spans="1:29" x14ac:dyDescent="0.25">
      <c r="A58">
        <v>0.9</v>
      </c>
      <c r="D58">
        <v>0.99</v>
      </c>
      <c r="E58">
        <v>0.2</v>
      </c>
      <c r="F58">
        <v>1.4</v>
      </c>
      <c r="G58">
        <v>5</v>
      </c>
      <c r="H58" t="s">
        <v>16</v>
      </c>
      <c r="Q58">
        <v>7.1198981468881095E-2</v>
      </c>
      <c r="R58" s="8">
        <v>-0.39397278121305102</v>
      </c>
      <c r="S58" s="8">
        <v>-611.91967403991305</v>
      </c>
      <c r="T58" s="8">
        <v>-410.616195286486</v>
      </c>
      <c r="U58" s="9">
        <v>643.65635941841003</v>
      </c>
      <c r="W58" s="9">
        <v>247.49979189034701</v>
      </c>
      <c r="X58" s="9">
        <v>716.21827352132198</v>
      </c>
      <c r="Y58" s="9">
        <v>-2.1793063258252001E-2</v>
      </c>
      <c r="AA58" s="9">
        <v>0.21806024460399101</v>
      </c>
      <c r="AB58" s="9">
        <v>1.8790695575581499E-2</v>
      </c>
    </row>
    <row r="59" spans="1:29" x14ac:dyDescent="0.25">
      <c r="A59">
        <v>0.9</v>
      </c>
      <c r="D59">
        <v>0.99</v>
      </c>
      <c r="E59">
        <v>0.2</v>
      </c>
      <c r="F59">
        <v>1.2</v>
      </c>
      <c r="G59">
        <v>5</v>
      </c>
      <c r="H59" t="s">
        <v>16</v>
      </c>
      <c r="Q59">
        <v>7.2177973959537595E-2</v>
      </c>
      <c r="R59" s="8">
        <v>-1.8431372837890101</v>
      </c>
      <c r="S59" s="8">
        <v>-609.80185699837898</v>
      </c>
      <c r="T59" s="8">
        <v>-406.65205022848102</v>
      </c>
      <c r="U59" s="9">
        <v>647.21327928882295</v>
      </c>
      <c r="W59" s="9">
        <v>246.62992175028199</v>
      </c>
      <c r="X59" s="9">
        <v>716.67595837477302</v>
      </c>
      <c r="Y59" s="9">
        <v>-1.8450487195654602E-2</v>
      </c>
      <c r="AA59" s="9">
        <v>0.22151007753093099</v>
      </c>
      <c r="AB59" s="9">
        <v>1.84106841752395E-2</v>
      </c>
    </row>
    <row r="60" spans="1:29" x14ac:dyDescent="0.25">
      <c r="A60">
        <v>0.8</v>
      </c>
      <c r="D60">
        <v>0.99</v>
      </c>
      <c r="E60">
        <v>0.2</v>
      </c>
      <c r="F60">
        <v>1.2</v>
      </c>
      <c r="G60">
        <v>5</v>
      </c>
      <c r="H60" t="s">
        <v>16</v>
      </c>
      <c r="Q60">
        <v>4.5773120962389197E-2</v>
      </c>
      <c r="R60" s="8">
        <v>39.935439340253801</v>
      </c>
      <c r="S60" s="8">
        <v>-533.56157576239798</v>
      </c>
      <c r="T60" s="8">
        <v>-339.79750569650702</v>
      </c>
      <c r="U60" s="9">
        <v>720.86559340585802</v>
      </c>
      <c r="W60" s="9">
        <v>362.63298662236599</v>
      </c>
      <c r="X60" s="9">
        <v>874.09915217186301</v>
      </c>
      <c r="Y60" s="9">
        <v>-5.0622781798154E-2</v>
      </c>
      <c r="AA60" s="9">
        <v>0.175723027950871</v>
      </c>
      <c r="AB60" s="9">
        <v>-2.3634862905458499E-2</v>
      </c>
    </row>
    <row r="61" spans="1:29" x14ac:dyDescent="0.25">
      <c r="A61">
        <v>0.75</v>
      </c>
      <c r="D61">
        <v>0.99</v>
      </c>
      <c r="E61">
        <v>0.2</v>
      </c>
      <c r="F61">
        <v>1.2</v>
      </c>
      <c r="G61">
        <v>5</v>
      </c>
      <c r="H61" t="s">
        <v>16</v>
      </c>
      <c r="Q61" s="2">
        <v>3.4265418592362699E-2</v>
      </c>
      <c r="R61" s="8">
        <v>52.837038945532598</v>
      </c>
      <c r="S61" s="8">
        <v>-495.88208509845401</v>
      </c>
      <c r="T61" s="8">
        <v>-303.22050458343602</v>
      </c>
      <c r="U61" s="10">
        <v>756.41717642859305</v>
      </c>
      <c r="V61" s="10"/>
      <c r="W61" s="10">
        <v>426.75117645950002</v>
      </c>
      <c r="X61" s="10">
        <v>961.10473508144798</v>
      </c>
      <c r="Y61" s="10">
        <v>-6.3081474395107695E-2</v>
      </c>
      <c r="Z61" s="2"/>
      <c r="AA61" s="10">
        <v>0.148612037252777</v>
      </c>
      <c r="AB61" s="10">
        <v>-4.4236909538286101E-2</v>
      </c>
      <c r="AC61" s="2">
        <v>0</v>
      </c>
    </row>
    <row r="62" spans="1:29" x14ac:dyDescent="0.25">
      <c r="A62">
        <v>0.75</v>
      </c>
      <c r="D62">
        <v>0.99</v>
      </c>
      <c r="E62">
        <v>0.4</v>
      </c>
      <c r="F62">
        <v>1.2</v>
      </c>
      <c r="G62">
        <v>5</v>
      </c>
      <c r="H62" t="s">
        <v>16</v>
      </c>
      <c r="Q62">
        <v>8.6849369633158396E-2</v>
      </c>
      <c r="R62" s="8">
        <v>106.06425402946201</v>
      </c>
      <c r="S62" s="8">
        <v>-298.14397776230402</v>
      </c>
      <c r="T62" s="8">
        <v>-59.077813885157802</v>
      </c>
      <c r="U62" s="9">
        <v>834.00263892050702</v>
      </c>
      <c r="W62" s="9">
        <v>684.338781230579</v>
      </c>
      <c r="X62" s="9">
        <v>1465.43151503083</v>
      </c>
      <c r="Y62" s="9">
        <v>-9.1037565100467205E-2</v>
      </c>
      <c r="AA62" s="9">
        <v>4.4918367967127198E-2</v>
      </c>
      <c r="AB62" s="9">
        <v>-0.172083602081919</v>
      </c>
    </row>
    <row r="63" spans="1:29" x14ac:dyDescent="0.25">
      <c r="A63">
        <v>1</v>
      </c>
      <c r="D63">
        <v>0.99</v>
      </c>
      <c r="E63">
        <v>0.4</v>
      </c>
      <c r="F63">
        <v>1.2</v>
      </c>
      <c r="G63">
        <v>5</v>
      </c>
      <c r="H63" t="s">
        <v>16</v>
      </c>
      <c r="Q63">
        <v>0.104119990520512</v>
      </c>
      <c r="R63" s="8">
        <v>41.9337066363818</v>
      </c>
      <c r="S63" s="8">
        <v>-427.25041982021799</v>
      </c>
      <c r="T63" s="8">
        <v>-238.73375246026299</v>
      </c>
      <c r="U63" s="9">
        <v>722.17761148685497</v>
      </c>
      <c r="W63" s="9">
        <v>483.381114947377</v>
      </c>
      <c r="X63" s="9">
        <v>1162.47997626236</v>
      </c>
      <c r="Y63" s="9">
        <v>-3.87338464845976E-2</v>
      </c>
      <c r="AA63" s="9">
        <v>0.126937694256299</v>
      </c>
      <c r="AB63" s="9">
        <v>-6.4567519456583705E-2</v>
      </c>
    </row>
    <row r="64" spans="1:29" x14ac:dyDescent="0.25">
      <c r="A64">
        <v>1</v>
      </c>
      <c r="D64">
        <v>0.99</v>
      </c>
      <c r="E64">
        <v>0.4</v>
      </c>
      <c r="F64">
        <v>2</v>
      </c>
      <c r="G64">
        <v>5</v>
      </c>
      <c r="H64" t="s">
        <v>16</v>
      </c>
      <c r="Q64">
        <v>8.1894387824209297E-2</v>
      </c>
      <c r="R64" s="8">
        <v>37.450112899724203</v>
      </c>
      <c r="S64" s="8">
        <v>-460.22442993873398</v>
      </c>
      <c r="T64" s="8">
        <v>-308.99216675891898</v>
      </c>
      <c r="U64" s="9">
        <v>721.97775726401596</v>
      </c>
      <c r="W64" s="9">
        <v>550.58118079946405</v>
      </c>
      <c r="X64" s="9">
        <v>1284.8668730280001</v>
      </c>
      <c r="Y64" s="9">
        <v>-4.7773995381167597E-2</v>
      </c>
      <c r="AA64" s="9">
        <v>0.13566161731238099</v>
      </c>
      <c r="AB64" s="9">
        <v>-3.3352297285632902E-2</v>
      </c>
    </row>
    <row r="65" spans="1:29" x14ac:dyDescent="0.25">
      <c r="A65" s="2">
        <v>0.8</v>
      </c>
      <c r="B65" s="2"/>
      <c r="C65" s="2"/>
      <c r="D65" s="2">
        <v>0.99</v>
      </c>
      <c r="E65" s="2">
        <v>0.2</v>
      </c>
      <c r="F65" s="2">
        <v>1.6</v>
      </c>
      <c r="G65" s="2">
        <v>5</v>
      </c>
      <c r="H65" s="2" t="s">
        <v>16</v>
      </c>
      <c r="I65" s="2"/>
      <c r="J65" s="2"/>
      <c r="K65" s="2"/>
      <c r="L65" s="2"/>
      <c r="M65" s="2"/>
      <c r="N65" s="2"/>
      <c r="O65" s="2"/>
      <c r="P65" s="2"/>
      <c r="Q65" s="2">
        <v>4.4977606862029999E-2</v>
      </c>
      <c r="R65" s="8">
        <v>41.371695098762501</v>
      </c>
      <c r="S65" s="8">
        <v>-531.15657749829597</v>
      </c>
      <c r="T65" s="8">
        <v>-327.00942406806303</v>
      </c>
      <c r="U65" s="10">
        <v>709.188830797278</v>
      </c>
      <c r="V65" s="10"/>
      <c r="W65" s="10">
        <v>358.59461355734902</v>
      </c>
      <c r="X65" s="10">
        <v>855.59701818421604</v>
      </c>
      <c r="Y65" s="10">
        <v>-5.5864548805408899E-2</v>
      </c>
      <c r="Z65" s="2"/>
      <c r="AA65" s="10">
        <v>0.170466999774225</v>
      </c>
      <c r="AB65" s="10">
        <v>-3.2863711199478798E-2</v>
      </c>
      <c r="AC65" s="2">
        <v>0</v>
      </c>
    </row>
    <row r="66" spans="1:29" x14ac:dyDescent="0.25">
      <c r="A66">
        <v>0.75</v>
      </c>
      <c r="D66">
        <v>0.99</v>
      </c>
      <c r="E66">
        <v>0.2</v>
      </c>
      <c r="F66">
        <v>1.6</v>
      </c>
      <c r="G66">
        <v>5</v>
      </c>
      <c r="H66" t="s">
        <v>16</v>
      </c>
      <c r="Q66">
        <v>3.4192328646593002E-2</v>
      </c>
      <c r="R66" s="8">
        <v>58.857750066732002</v>
      </c>
      <c r="S66" s="8">
        <v>-491.56375783190299</v>
      </c>
      <c r="T66" s="8">
        <v>-284.880545756527</v>
      </c>
      <c r="U66" s="9">
        <v>743.72396367269403</v>
      </c>
      <c r="W66" s="9">
        <v>419.054724848484</v>
      </c>
      <c r="X66" s="9">
        <v>933.58115155655003</v>
      </c>
      <c r="Y66" s="9">
        <v>-6.6917840103316001E-2</v>
      </c>
      <c r="AA66" s="9">
        <v>0.14350050469610701</v>
      </c>
      <c r="AB66" s="9">
        <v>-5.7673026907521498E-2</v>
      </c>
    </row>
    <row r="67" spans="1:29" x14ac:dyDescent="0.25">
      <c r="A67">
        <v>0.75</v>
      </c>
      <c r="D67">
        <v>0.99</v>
      </c>
      <c r="E67">
        <v>0.2</v>
      </c>
      <c r="F67">
        <v>1.6</v>
      </c>
      <c r="G67">
        <v>5.5</v>
      </c>
      <c r="H67" t="s">
        <v>16</v>
      </c>
      <c r="Q67">
        <v>3.79848056754164E-2</v>
      </c>
      <c r="R67" s="8">
        <v>60.113057122509097</v>
      </c>
      <c r="S67" s="8">
        <v>-482.04522001977699</v>
      </c>
      <c r="T67" s="8">
        <v>-255.40127797904501</v>
      </c>
      <c r="U67" s="9">
        <v>740.89250128557603</v>
      </c>
      <c r="W67" s="9">
        <v>405.64106952890899</v>
      </c>
      <c r="X67" s="9">
        <v>898.97567838473606</v>
      </c>
      <c r="Y67" s="9">
        <v>-6.7791467937858493E-2</v>
      </c>
      <c r="AA67" s="9">
        <v>0.13817222870947299</v>
      </c>
      <c r="AB67" s="9">
        <v>-7.4773539922911997E-2</v>
      </c>
    </row>
    <row r="68" spans="1:29" x14ac:dyDescent="0.25">
      <c r="A68">
        <v>0.75</v>
      </c>
      <c r="D68">
        <v>0.99</v>
      </c>
      <c r="E68">
        <v>0.2</v>
      </c>
      <c r="F68">
        <v>1.6</v>
      </c>
      <c r="G68">
        <v>5.4</v>
      </c>
      <c r="H68" t="s">
        <v>16</v>
      </c>
      <c r="Q68">
        <v>3.69765375283852E-2</v>
      </c>
      <c r="R68" s="8">
        <v>60.113057122509097</v>
      </c>
      <c r="S68" s="8">
        <v>-485.03157390997399</v>
      </c>
      <c r="T68" s="8">
        <v>-262.36077525353897</v>
      </c>
      <c r="U68" s="9">
        <v>741.49877212039996</v>
      </c>
      <c r="W68" s="9">
        <v>408.17918750069998</v>
      </c>
      <c r="X68" s="9">
        <v>905.63808415674896</v>
      </c>
      <c r="Y68" s="9">
        <v>-6.7791467937858493E-2</v>
      </c>
      <c r="AA68" s="9">
        <v>0.14006873372166501</v>
      </c>
      <c r="AB68" s="9">
        <v>-7.1027713262397901E-2</v>
      </c>
    </row>
    <row r="70" spans="1:29" x14ac:dyDescent="0.25">
      <c r="A70">
        <v>0.8</v>
      </c>
      <c r="D70">
        <v>0.95</v>
      </c>
      <c r="E70">
        <v>0.2</v>
      </c>
      <c r="F70">
        <v>1.6</v>
      </c>
      <c r="G70">
        <v>5</v>
      </c>
      <c r="H70" t="s">
        <v>16</v>
      </c>
      <c r="Q70">
        <v>1.2357773833185899E-2</v>
      </c>
      <c r="R70" s="8">
        <v>-55.7780603537621</v>
      </c>
      <c r="S70" s="8">
        <v>-939.53631478204397</v>
      </c>
      <c r="T70" s="8">
        <v>-645.59838720742903</v>
      </c>
      <c r="U70" s="9">
        <v>841.93068684767104</v>
      </c>
      <c r="W70" s="9">
        <v>710.06462536158097</v>
      </c>
      <c r="X70" s="9">
        <v>1203.03182746774</v>
      </c>
      <c r="Y70" s="9">
        <v>1.2962131028981499E-2</v>
      </c>
      <c r="AA70" s="9">
        <v>0.43261817831662602</v>
      </c>
      <c r="AB70" s="9">
        <v>0.145253060875111</v>
      </c>
    </row>
    <row r="72" spans="1:29" x14ac:dyDescent="0.25">
      <c r="A72">
        <v>0.8</v>
      </c>
      <c r="D72">
        <v>0.98</v>
      </c>
      <c r="E72">
        <v>0.2</v>
      </c>
      <c r="F72">
        <v>2.5</v>
      </c>
      <c r="G72">
        <v>5</v>
      </c>
      <c r="H72" t="s">
        <v>16</v>
      </c>
      <c r="Q72">
        <v>3.3129969120793801E-2</v>
      </c>
      <c r="R72" s="8">
        <v>11.639422605726599</v>
      </c>
      <c r="S72" s="8">
        <v>-622.07887630059997</v>
      </c>
      <c r="T72" s="8">
        <v>-383.35646138512902</v>
      </c>
      <c r="U72" s="9">
        <v>718.194200071316</v>
      </c>
      <c r="W72" s="9">
        <v>431.87688523805298</v>
      </c>
      <c r="X72" s="9">
        <v>896.16676456014295</v>
      </c>
      <c r="Y72" s="9">
        <v>-4.6444561719907303E-2</v>
      </c>
      <c r="AA72" s="9">
        <v>0.21014910941027701</v>
      </c>
      <c r="AB72" s="9">
        <v>-8.1358265057952499E-3</v>
      </c>
    </row>
    <row r="73" spans="1:29" x14ac:dyDescent="0.25">
      <c r="A73">
        <v>0.8</v>
      </c>
      <c r="D73">
        <v>0.98</v>
      </c>
      <c r="E73">
        <v>0.2</v>
      </c>
      <c r="F73">
        <v>2.5</v>
      </c>
      <c r="G73">
        <v>5.5</v>
      </c>
      <c r="H73" t="s">
        <v>16</v>
      </c>
      <c r="Q73">
        <v>3.51122302488589E-2</v>
      </c>
      <c r="R73" s="8">
        <v>15.970849024306499</v>
      </c>
      <c r="S73" s="8">
        <v>-610.41919915187498</v>
      </c>
      <c r="T73" s="8">
        <v>-349.79185103324301</v>
      </c>
      <c r="U73" s="9">
        <v>715.96429691917899</v>
      </c>
      <c r="W73" s="9">
        <v>419.59935730753102</v>
      </c>
      <c r="X73" s="9">
        <v>864.80995645565395</v>
      </c>
      <c r="Y73" s="9">
        <v>-4.7242221916663503E-2</v>
      </c>
      <c r="AA73" s="9">
        <v>0.20185867321412401</v>
      </c>
      <c r="AB73" s="9">
        <v>-2.5534919907168701E-2</v>
      </c>
    </row>
    <row r="74" spans="1:29" x14ac:dyDescent="0.25">
      <c r="A74">
        <v>0.8</v>
      </c>
      <c r="D74">
        <v>0.98</v>
      </c>
      <c r="E74">
        <v>0.2</v>
      </c>
      <c r="F74">
        <v>2.5</v>
      </c>
      <c r="G74">
        <v>6</v>
      </c>
      <c r="H74" t="s">
        <v>16</v>
      </c>
      <c r="Q74">
        <v>3.7457131074572797E-2</v>
      </c>
      <c r="R74" s="8">
        <v>16.1687881648194</v>
      </c>
      <c r="S74" s="8">
        <v>-599.98301746391496</v>
      </c>
      <c r="T74" s="8">
        <v>-321.49341200553403</v>
      </c>
      <c r="U74" s="9">
        <v>714.36834445158104</v>
      </c>
      <c r="W74" s="9">
        <v>409.01465792568399</v>
      </c>
      <c r="X74" s="9">
        <v>836.039909455768</v>
      </c>
      <c r="Y74" s="9">
        <v>-4.6824399908838799E-2</v>
      </c>
      <c r="AA74" s="9">
        <v>0.19634977770251899</v>
      </c>
      <c r="AB74" s="9">
        <v>-4.2554001908200099E-2</v>
      </c>
    </row>
    <row r="75" spans="1:29" x14ac:dyDescent="0.25">
      <c r="A75">
        <v>0.8</v>
      </c>
      <c r="D75">
        <v>0.99</v>
      </c>
      <c r="E75">
        <v>0.2</v>
      </c>
      <c r="F75">
        <v>2.5</v>
      </c>
      <c r="G75">
        <v>5.5</v>
      </c>
      <c r="H75" t="s">
        <v>16</v>
      </c>
      <c r="Q75">
        <v>4.9529381267345601E-2</v>
      </c>
      <c r="R75" s="8">
        <v>48.618389381736002</v>
      </c>
      <c r="S75" s="8">
        <v>-513.39010740066396</v>
      </c>
      <c r="T75" s="8">
        <v>-276.426228151499</v>
      </c>
      <c r="U75" s="9">
        <v>675.77510296516903</v>
      </c>
      <c r="W75" s="9">
        <v>334.950123596494</v>
      </c>
      <c r="X75" s="9">
        <v>784.53659824943099</v>
      </c>
      <c r="Y75" s="9">
        <v>-6.2891555300641902E-2</v>
      </c>
      <c r="AA75" s="9">
        <v>0.15050854226496799</v>
      </c>
      <c r="AB75" s="9">
        <v>-6.7906191045302794E-2</v>
      </c>
    </row>
    <row r="76" spans="1:29" x14ac:dyDescent="0.25">
      <c r="A76">
        <v>0.8</v>
      </c>
      <c r="D76">
        <v>0.99</v>
      </c>
      <c r="E76">
        <v>0.1</v>
      </c>
      <c r="F76">
        <v>2.5</v>
      </c>
      <c r="G76">
        <v>5.5</v>
      </c>
      <c r="H76" t="s">
        <v>16</v>
      </c>
      <c r="Q76" s="2">
        <v>4.0863910608936502E-2</v>
      </c>
      <c r="R76" s="8">
        <v>6.1288953628491001</v>
      </c>
      <c r="S76" s="8">
        <v>-640.90754466297699</v>
      </c>
      <c r="T76" s="8">
        <v>-372.69622925016603</v>
      </c>
      <c r="U76" s="10">
        <v>596.36500484020701</v>
      </c>
      <c r="V76" s="10"/>
      <c r="W76" s="10">
        <v>122.37851119829</v>
      </c>
      <c r="X76" s="10">
        <v>480.28215200384398</v>
      </c>
      <c r="Y76" s="10">
        <v>-4.3633759121814102E-2</v>
      </c>
      <c r="Z76" s="2"/>
      <c r="AA76" s="10">
        <v>0.21726551869412</v>
      </c>
      <c r="AB76" s="10">
        <v>-1.6143209584430301E-2</v>
      </c>
      <c r="AC76" s="2">
        <v>1</v>
      </c>
    </row>
    <row r="77" spans="1:29" x14ac:dyDescent="0.25">
      <c r="A77">
        <v>0.8</v>
      </c>
      <c r="D77">
        <v>0.99</v>
      </c>
      <c r="E77">
        <v>0.1</v>
      </c>
      <c r="F77">
        <v>2.5</v>
      </c>
      <c r="G77">
        <v>6</v>
      </c>
      <c r="H77" t="s">
        <v>16</v>
      </c>
      <c r="Q77">
        <v>4.3866117587331298E-2</v>
      </c>
      <c r="R77" s="8">
        <v>9.9771365959759297</v>
      </c>
      <c r="S77" s="8">
        <v>-627.81941594378895</v>
      </c>
      <c r="T77" s="8">
        <v>-344.75326358833303</v>
      </c>
      <c r="U77" s="9">
        <v>595.21859925677495</v>
      </c>
      <c r="W77" s="9">
        <v>114.92965119320699</v>
      </c>
      <c r="X77" s="9">
        <v>462.88709869558897</v>
      </c>
      <c r="Y77" s="9">
        <v>-4.51910956964333E-2</v>
      </c>
      <c r="AA77" s="9">
        <v>0.20971562255034701</v>
      </c>
      <c r="AB77" s="9">
        <v>-3.1397952941016799E-2</v>
      </c>
    </row>
    <row r="78" spans="1:29" x14ac:dyDescent="0.25">
      <c r="A78">
        <v>0.8</v>
      </c>
      <c r="D78">
        <v>0.97</v>
      </c>
      <c r="E78">
        <v>0.1</v>
      </c>
      <c r="F78">
        <v>2.5</v>
      </c>
      <c r="G78">
        <v>6</v>
      </c>
      <c r="H78" t="s">
        <v>16</v>
      </c>
      <c r="Q78">
        <v>3.2736211653130003E-2</v>
      </c>
      <c r="R78" s="8">
        <v>-62.078613341874103</v>
      </c>
      <c r="S78" s="8">
        <v>-817.61502716453799</v>
      </c>
      <c r="T78" s="8">
        <v>-493.785115463696</v>
      </c>
      <c r="U78" s="9">
        <v>640.94595379267798</v>
      </c>
      <c r="W78" s="9">
        <v>215.68316260758999</v>
      </c>
      <c r="X78" s="9">
        <v>551.68017776591898</v>
      </c>
      <c r="Y78" s="9">
        <v>-1.0018079401375E-2</v>
      </c>
      <c r="AA78" s="9">
        <v>0.32363235694933601</v>
      </c>
      <c r="AB78" s="9">
        <v>5.2204555134225297E-2</v>
      </c>
    </row>
    <row r="79" spans="1:29" x14ac:dyDescent="0.25">
      <c r="A79">
        <v>0.8</v>
      </c>
      <c r="D79">
        <v>0.97</v>
      </c>
      <c r="E79">
        <v>0.1</v>
      </c>
      <c r="F79">
        <v>2.5</v>
      </c>
      <c r="G79">
        <v>7</v>
      </c>
      <c r="H79" t="s">
        <v>16</v>
      </c>
      <c r="Q79">
        <v>2.8198332378641201E-2</v>
      </c>
      <c r="R79" s="8">
        <v>-60.778276309278901</v>
      </c>
      <c r="S79" s="8">
        <v>-793.06368194424397</v>
      </c>
      <c r="T79" s="8">
        <v>-440.17078154255699</v>
      </c>
      <c r="U79" s="9">
        <v>639.95188100939004</v>
      </c>
      <c r="W79" s="9">
        <v>202.25850670969101</v>
      </c>
      <c r="X79" s="9">
        <v>521.30276611496902</v>
      </c>
      <c r="Y79" s="9">
        <v>-1.05498528658791E-2</v>
      </c>
      <c r="AA79" s="9">
        <v>0.305895519597218</v>
      </c>
      <c r="AB79" s="9">
        <v>2.3106539336608601E-2</v>
      </c>
    </row>
    <row r="80" spans="1:29" x14ac:dyDescent="0.25">
      <c r="A80">
        <v>0.8</v>
      </c>
      <c r="D80">
        <v>0.97</v>
      </c>
      <c r="E80">
        <v>0.1</v>
      </c>
      <c r="F80">
        <v>2.5</v>
      </c>
      <c r="G80">
        <v>8</v>
      </c>
      <c r="H80" t="s">
        <v>16</v>
      </c>
      <c r="Q80">
        <v>3.1588572240360997E-2</v>
      </c>
      <c r="R80" s="8">
        <v>-56.047522379325699</v>
      </c>
      <c r="S80" s="8">
        <v>-773.51543290486495</v>
      </c>
      <c r="T80" s="8">
        <v>-394.42082703878702</v>
      </c>
      <c r="U80" s="9">
        <v>638.14864733662102</v>
      </c>
      <c r="W80" s="9">
        <v>190.106544772055</v>
      </c>
      <c r="X80" s="9">
        <v>493.83481782912003</v>
      </c>
      <c r="Y80" s="9">
        <v>-1.2562995267216199E-2</v>
      </c>
      <c r="AA80" s="9">
        <v>0.29323409089677599</v>
      </c>
      <c r="AB80" s="9">
        <v>-3.7656954018621099E-3</v>
      </c>
    </row>
    <row r="81" spans="1:29" x14ac:dyDescent="0.25">
      <c r="A81">
        <v>0.8</v>
      </c>
      <c r="D81">
        <v>0.97</v>
      </c>
      <c r="E81">
        <v>0.1</v>
      </c>
      <c r="F81">
        <v>2.5</v>
      </c>
      <c r="G81">
        <v>9</v>
      </c>
      <c r="H81" t="s">
        <v>16</v>
      </c>
      <c r="Q81" s="2">
        <v>3.32415025025165E-2</v>
      </c>
      <c r="R81" s="8">
        <v>-54.550915388993602</v>
      </c>
      <c r="S81" s="8">
        <v>-755.12590321588596</v>
      </c>
      <c r="T81" s="8">
        <v>-349.73755073384098</v>
      </c>
      <c r="U81" s="10">
        <v>636.68498296093196</v>
      </c>
      <c r="V81" s="10"/>
      <c r="W81" s="10">
        <v>180.13630373333501</v>
      </c>
      <c r="X81" s="10">
        <v>468.76071648742499</v>
      </c>
      <c r="Y81" s="10">
        <v>-1.42342832985148E-2</v>
      </c>
      <c r="Z81" s="2"/>
      <c r="AA81" s="10">
        <v>0.281782813013636</v>
      </c>
      <c r="AB81" s="10">
        <v>-2.7950706666485602E-2</v>
      </c>
      <c r="AC81" s="2">
        <v>0</v>
      </c>
    </row>
    <row r="82" spans="1:29" x14ac:dyDescent="0.25">
      <c r="A82">
        <v>0.8</v>
      </c>
      <c r="D82">
        <v>0.95</v>
      </c>
      <c r="E82">
        <v>0.1</v>
      </c>
      <c r="F82">
        <v>2.5</v>
      </c>
      <c r="G82">
        <v>9</v>
      </c>
      <c r="H82" t="s">
        <v>16</v>
      </c>
      <c r="Q82">
        <v>2.5344934800931501E-2</v>
      </c>
      <c r="R82" s="8">
        <v>-93.268813685577697</v>
      </c>
      <c r="S82" s="8">
        <v>-941.44935748232103</v>
      </c>
      <c r="T82" s="8">
        <v>-499.81590832456601</v>
      </c>
      <c r="U82" s="9">
        <v>670.57311965101303</v>
      </c>
      <c r="W82" s="9">
        <v>278.63102803603698</v>
      </c>
      <c r="X82" s="9">
        <v>553.39171894013703</v>
      </c>
      <c r="Y82" s="9">
        <v>2.43952605158201E-2</v>
      </c>
      <c r="AA82" s="9">
        <v>0.42329821082814001</v>
      </c>
      <c r="AB82" s="9">
        <v>5.6221818509269501E-2</v>
      </c>
    </row>
    <row r="83" spans="1:29" x14ac:dyDescent="0.25">
      <c r="A83">
        <v>0.7</v>
      </c>
      <c r="D83">
        <v>0.95</v>
      </c>
      <c r="E83">
        <v>0.1</v>
      </c>
      <c r="F83">
        <v>2.5</v>
      </c>
      <c r="G83">
        <v>9</v>
      </c>
      <c r="H83" t="s">
        <v>16</v>
      </c>
      <c r="Q83">
        <v>-1.6100710380258801E-2</v>
      </c>
      <c r="R83" s="8">
        <v>-30.974948493813798</v>
      </c>
      <c r="S83" s="8">
        <v>-828.841723191043</v>
      </c>
      <c r="T83" s="8">
        <v>-365.59075093020499</v>
      </c>
      <c r="U83" s="9">
        <v>757.77730882813603</v>
      </c>
      <c r="W83" s="9">
        <v>419.74251674476</v>
      </c>
      <c r="X83" s="9">
        <v>714.30990873884195</v>
      </c>
      <c r="Y83" s="9">
        <v>-1.45761376685532E-2</v>
      </c>
      <c r="AA83" s="9">
        <v>0.33589642269484299</v>
      </c>
      <c r="AB83" s="9">
        <v>-2.2956271119133499E-2</v>
      </c>
    </row>
    <row r="84" spans="1:29" x14ac:dyDescent="0.25">
      <c r="A84">
        <v>0.7</v>
      </c>
      <c r="D84">
        <v>0.95499999999999996</v>
      </c>
      <c r="E84">
        <v>0.1</v>
      </c>
      <c r="F84">
        <v>2.5</v>
      </c>
      <c r="G84">
        <v>9</v>
      </c>
      <c r="H84" t="s">
        <v>16</v>
      </c>
      <c r="Q84">
        <v>-1.26538243309708E-2</v>
      </c>
      <c r="R84" s="8">
        <v>-22.592265629051699</v>
      </c>
      <c r="S84" s="8">
        <v>-780.58156007731395</v>
      </c>
      <c r="T84" s="8">
        <v>-327.00873950121598</v>
      </c>
      <c r="U84" s="9">
        <v>749.78376753204896</v>
      </c>
      <c r="W84" s="9">
        <v>392.91776471984298</v>
      </c>
      <c r="X84" s="9">
        <v>690.67672484362197</v>
      </c>
      <c r="Y84" s="9">
        <v>-2.1413225069320498E-2</v>
      </c>
      <c r="AA84" s="9">
        <v>0.300151818703151</v>
      </c>
      <c r="AB84" s="9">
        <v>-4.0328220849053999E-2</v>
      </c>
    </row>
    <row r="85" spans="1:29" x14ac:dyDescent="0.25">
      <c r="A85">
        <v>0.7</v>
      </c>
      <c r="D85">
        <v>0.96</v>
      </c>
      <c r="E85">
        <v>0.1</v>
      </c>
      <c r="F85">
        <v>2.5</v>
      </c>
      <c r="G85">
        <v>9</v>
      </c>
      <c r="H85" t="s">
        <v>16</v>
      </c>
      <c r="Q85" s="5">
        <v>-9.3239303046097604E-3</v>
      </c>
      <c r="R85" s="8">
        <v>-19.900075183598101</v>
      </c>
      <c r="S85" s="8">
        <v>-737.75926564617305</v>
      </c>
      <c r="T85" s="8">
        <v>-288.841458974754</v>
      </c>
      <c r="U85" s="11">
        <v>740.24515593132401</v>
      </c>
      <c r="V85" s="11"/>
      <c r="W85" s="11">
        <v>365.83207864461002</v>
      </c>
      <c r="X85" s="11">
        <v>666.610781610853</v>
      </c>
      <c r="Y85" s="11">
        <v>-3.2542484005013902E-2</v>
      </c>
      <c r="Z85" s="5"/>
      <c r="AA85" s="11">
        <v>0.26964518093560902</v>
      </c>
      <c r="AB85" s="11">
        <v>-6.2830324483591604E-2</v>
      </c>
    </row>
    <row r="86" spans="1:29" x14ac:dyDescent="0.25">
      <c r="A86">
        <v>0.8</v>
      </c>
      <c r="D86">
        <v>0.96</v>
      </c>
      <c r="E86">
        <v>0.1</v>
      </c>
      <c r="F86">
        <v>2.5</v>
      </c>
      <c r="G86">
        <v>9</v>
      </c>
      <c r="H86" t="s">
        <v>16</v>
      </c>
      <c r="Q86">
        <v>2.6417961290535301E-2</v>
      </c>
      <c r="R86" s="8">
        <v>-85.334189264828595</v>
      </c>
      <c r="S86" s="8">
        <v>-844.58577711530597</v>
      </c>
      <c r="T86" s="8">
        <v>-422.61779724139097</v>
      </c>
      <c r="U86" s="9">
        <v>654.08448188228999</v>
      </c>
      <c r="W86" s="9">
        <v>230.24464024703201</v>
      </c>
      <c r="X86" s="9">
        <v>511.92116345766101</v>
      </c>
      <c r="Y86" s="9">
        <v>3.1243219356553698E-3</v>
      </c>
      <c r="AA86" s="9">
        <v>0.34496352284836901</v>
      </c>
      <c r="AB86" s="9">
        <v>1.2086208726690299E-2</v>
      </c>
    </row>
    <row r="87" spans="1:29" x14ac:dyDescent="0.25">
      <c r="A87">
        <v>0.75</v>
      </c>
      <c r="D87">
        <v>0.95</v>
      </c>
      <c r="E87">
        <v>0.1</v>
      </c>
      <c r="F87">
        <v>2.5</v>
      </c>
      <c r="G87">
        <v>9</v>
      </c>
      <c r="H87" t="s">
        <v>16</v>
      </c>
      <c r="Q87" s="4">
        <v>3.9465128503490803E-3</v>
      </c>
      <c r="R87" s="8">
        <v>-62.819453792349499</v>
      </c>
      <c r="S87" s="8">
        <v>-886.25644526240399</v>
      </c>
      <c r="T87" s="8">
        <v>-434.58633212198998</v>
      </c>
      <c r="U87" s="9">
        <v>716.17611323982703</v>
      </c>
      <c r="W87" s="9">
        <v>346.575492891191</v>
      </c>
      <c r="X87" s="9">
        <v>630.59059352306497</v>
      </c>
      <c r="Y87" s="9">
        <v>2.0987588255402798E-3</v>
      </c>
      <c r="Z87" s="4"/>
      <c r="AA87" s="9">
        <v>0.378233639347963</v>
      </c>
      <c r="AB87" s="9">
        <v>1.7080644274042399E-2</v>
      </c>
    </row>
    <row r="88" spans="1:29" x14ac:dyDescent="0.25">
      <c r="A88">
        <v>0.4</v>
      </c>
      <c r="D88">
        <v>0.95</v>
      </c>
      <c r="E88">
        <v>0.1</v>
      </c>
      <c r="F88">
        <v>2.5</v>
      </c>
      <c r="G88">
        <v>9</v>
      </c>
      <c r="H88" t="s">
        <v>16</v>
      </c>
      <c r="Q88">
        <v>-6.3247564541313903E-2</v>
      </c>
      <c r="R88" s="9">
        <v>164.70690265697499</v>
      </c>
      <c r="S88" s="9">
        <v>-339.22423272403603</v>
      </c>
      <c r="T88" s="9">
        <v>192.49109573622201</v>
      </c>
      <c r="U88" s="9">
        <v>968.48146802444001</v>
      </c>
      <c r="W88" s="9">
        <v>991.97632007335301</v>
      </c>
      <c r="X88" s="9">
        <v>1380.81236247015</v>
      </c>
      <c r="Y88" s="9">
        <v>-0.154394575014243</v>
      </c>
      <c r="AA88" s="9">
        <v>3.2437558791655399E-2</v>
      </c>
      <c r="AB88" s="9">
        <v>-0.31238923982248001</v>
      </c>
    </row>
    <row r="89" spans="1:29" x14ac:dyDescent="0.25">
      <c r="A89">
        <v>0.3</v>
      </c>
      <c r="D89">
        <v>0.95</v>
      </c>
      <c r="E89">
        <v>0.1</v>
      </c>
      <c r="F89">
        <v>2.5</v>
      </c>
      <c r="G89">
        <v>9</v>
      </c>
      <c r="H89" t="s">
        <v>16</v>
      </c>
      <c r="Q89">
        <v>-2.6123353635247998E-2</v>
      </c>
      <c r="R89" s="9">
        <v>189.83119791700801</v>
      </c>
      <c r="S89" s="9">
        <v>-184.309925059428</v>
      </c>
      <c r="T89" s="9">
        <v>350.678650361145</v>
      </c>
      <c r="U89" s="9">
        <v>1013.67946986287</v>
      </c>
      <c r="W89" s="9">
        <v>1219.93866924035</v>
      </c>
      <c r="X89" s="9">
        <v>1639.9163052604299</v>
      </c>
      <c r="Y89" s="9">
        <v>-0.166093591233334</v>
      </c>
      <c r="AA89" s="9">
        <v>-3.0562531518106999E-2</v>
      </c>
      <c r="AB89" s="9">
        <v>-0.38480855525908603</v>
      </c>
    </row>
    <row r="90" spans="1:29" x14ac:dyDescent="0.25">
      <c r="A90">
        <v>0.35</v>
      </c>
      <c r="D90">
        <v>0.95</v>
      </c>
      <c r="E90">
        <v>0.1</v>
      </c>
      <c r="F90">
        <v>2.5</v>
      </c>
      <c r="G90">
        <v>9</v>
      </c>
      <c r="H90" t="s">
        <v>16</v>
      </c>
      <c r="Q90">
        <v>-5.1191378928638599E-2</v>
      </c>
      <c r="R90" s="9">
        <v>180.997779903946</v>
      </c>
      <c r="S90" s="9">
        <v>-248.593446753297</v>
      </c>
      <c r="T90" s="9">
        <v>277.01662482458499</v>
      </c>
      <c r="U90" s="9">
        <v>992.96447386841703</v>
      </c>
      <c r="W90" s="9">
        <v>1106.73447331838</v>
      </c>
      <c r="X90" s="9">
        <v>1515.2573237423701</v>
      </c>
      <c r="Y90" s="9">
        <v>-0.16377657828085199</v>
      </c>
      <c r="AA90" s="9">
        <v>-5.5286653571750798E-3</v>
      </c>
      <c r="AB90" s="9">
        <v>-0.35237186787274999</v>
      </c>
    </row>
    <row r="91" spans="1:29" x14ac:dyDescent="0.25">
      <c r="A91">
        <v>0.35</v>
      </c>
      <c r="D91">
        <v>0.95</v>
      </c>
      <c r="E91">
        <v>0.2</v>
      </c>
      <c r="F91">
        <v>2.5</v>
      </c>
      <c r="G91">
        <v>9</v>
      </c>
      <c r="H91" t="s">
        <v>16</v>
      </c>
      <c r="Q91">
        <v>-5.5277554656125698E-3</v>
      </c>
      <c r="R91" s="9">
        <v>182.49418178509899</v>
      </c>
      <c r="S91" s="9">
        <v>-199.34150758944099</v>
      </c>
      <c r="T91" s="9">
        <v>325.94492001730498</v>
      </c>
      <c r="U91" s="9">
        <v>1008.8380537855199</v>
      </c>
      <c r="W91" s="9">
        <v>1228.66872979347</v>
      </c>
      <c r="X91" s="9">
        <v>1609.8897472802</v>
      </c>
      <c r="Y91" s="9">
        <v>-0.16347270772970701</v>
      </c>
      <c r="AA91" s="9">
        <v>-2.48368925765374E-2</v>
      </c>
      <c r="AB91" s="9">
        <v>-0.374575391121305</v>
      </c>
    </row>
    <row r="92" spans="1:29" x14ac:dyDescent="0.25">
      <c r="A92">
        <v>0.35</v>
      </c>
      <c r="D92">
        <v>0.91</v>
      </c>
      <c r="E92">
        <v>0.2</v>
      </c>
      <c r="F92">
        <v>2.5</v>
      </c>
      <c r="G92">
        <v>9</v>
      </c>
      <c r="H92" t="s">
        <v>16</v>
      </c>
      <c r="Q92">
        <v>-5.8578564625153699E-2</v>
      </c>
      <c r="R92" s="9">
        <v>173.35309160863699</v>
      </c>
      <c r="S92" s="9">
        <v>-354.95326860541599</v>
      </c>
      <c r="T92" s="9">
        <v>214.530739495142</v>
      </c>
      <c r="U92" s="9">
        <v>1102.9021269994601</v>
      </c>
      <c r="W92" s="9">
        <v>1647.8037534576399</v>
      </c>
      <c r="X92" s="9">
        <v>2081.9152678075902</v>
      </c>
      <c r="Y92" s="9">
        <v>-0.15956037438371201</v>
      </c>
      <c r="AA92" s="9">
        <v>3.2329187076672997E-2</v>
      </c>
      <c r="AB92" s="9">
        <v>-0.32577106984880899</v>
      </c>
    </row>
    <row r="93" spans="1:29" x14ac:dyDescent="0.25">
      <c r="A93">
        <v>0.35</v>
      </c>
      <c r="D93">
        <v>0.8</v>
      </c>
      <c r="E93">
        <v>0.4</v>
      </c>
      <c r="F93">
        <v>2.5</v>
      </c>
      <c r="G93">
        <v>9</v>
      </c>
      <c r="H93" t="s">
        <v>16</v>
      </c>
      <c r="R93" s="9"/>
      <c r="S93" s="9"/>
      <c r="T93" s="9"/>
    </row>
    <row r="95" spans="1:29" x14ac:dyDescent="0.25">
      <c r="A95">
        <v>1</v>
      </c>
      <c r="B95">
        <v>1</v>
      </c>
      <c r="C95">
        <v>1</v>
      </c>
      <c r="D95">
        <v>0.97</v>
      </c>
      <c r="E95">
        <v>0.4</v>
      </c>
      <c r="F95">
        <v>2</v>
      </c>
      <c r="G95">
        <v>1</v>
      </c>
      <c r="H95" t="s">
        <v>16</v>
      </c>
      <c r="I95">
        <v>0</v>
      </c>
      <c r="J95">
        <v>0</v>
      </c>
      <c r="Q95">
        <v>0.11754646097148599</v>
      </c>
      <c r="R95" s="9">
        <v>-50.632784376803301</v>
      </c>
      <c r="S95" s="9">
        <v>-746.14968476665695</v>
      </c>
      <c r="T95" s="9">
        <v>-676.39170077601796</v>
      </c>
      <c r="U95" s="9">
        <v>835.38550511711901</v>
      </c>
      <c r="W95" s="9">
        <v>970.06084143767998</v>
      </c>
      <c r="X95" s="9">
        <v>2263.51010746973</v>
      </c>
      <c r="Y95" s="9">
        <v>1.5290015421429699E-3</v>
      </c>
      <c r="AA95" s="9">
        <v>0.28736395633522899</v>
      </c>
      <c r="AB95" s="9">
        <v>0.18010553502076401</v>
      </c>
    </row>
    <row r="96" spans="1:29" x14ac:dyDescent="0.25">
      <c r="A96">
        <v>1</v>
      </c>
      <c r="B96">
        <v>1</v>
      </c>
      <c r="C96">
        <v>1</v>
      </c>
      <c r="D96">
        <v>0.97</v>
      </c>
      <c r="E96">
        <v>0.4</v>
      </c>
      <c r="F96">
        <v>2</v>
      </c>
      <c r="G96">
        <v>1</v>
      </c>
      <c r="H96" t="s">
        <v>16</v>
      </c>
      <c r="I96">
        <v>0.5</v>
      </c>
      <c r="J96">
        <v>0.5</v>
      </c>
      <c r="Q96">
        <v>1.6299530557243001E-2</v>
      </c>
      <c r="R96" s="9">
        <v>-37.168306204433001</v>
      </c>
      <c r="S96" s="9">
        <v>-625.35584697142497</v>
      </c>
      <c r="T96" s="9">
        <v>-574.30061063430696</v>
      </c>
      <c r="U96" s="9">
        <v>780.33096277301195</v>
      </c>
      <c r="W96" s="9">
        <v>766.81298961901996</v>
      </c>
      <c r="X96" s="9">
        <v>1593.05136678392</v>
      </c>
      <c r="Y96" s="9">
        <v>-3.0263454871424799E-2</v>
      </c>
      <c r="AA96" s="9">
        <v>0.196584583084981</v>
      </c>
      <c r="AB96" s="9">
        <v>5.1824543733883399E-2</v>
      </c>
    </row>
    <row r="97" spans="1:29" x14ac:dyDescent="0.25">
      <c r="A97">
        <v>1</v>
      </c>
      <c r="B97">
        <v>1</v>
      </c>
      <c r="C97">
        <v>1</v>
      </c>
      <c r="D97">
        <v>0.97</v>
      </c>
      <c r="E97">
        <v>0.4</v>
      </c>
      <c r="F97">
        <v>2</v>
      </c>
      <c r="G97">
        <v>1</v>
      </c>
      <c r="H97" t="s">
        <v>16</v>
      </c>
      <c r="I97">
        <v>0.8</v>
      </c>
      <c r="J97">
        <v>0.8</v>
      </c>
      <c r="Q97">
        <v>-2.2894486664114901E-2</v>
      </c>
      <c r="R97" s="9">
        <v>-13.9276587261222</v>
      </c>
      <c r="S97" s="9">
        <v>-518.85374077174299</v>
      </c>
      <c r="T97" s="9">
        <v>-343.624927773477</v>
      </c>
      <c r="U97" s="9">
        <v>745.55159496346698</v>
      </c>
      <c r="W97" s="9">
        <v>617.31880936072002</v>
      </c>
      <c r="X97" s="9">
        <v>1142.20447018153</v>
      </c>
      <c r="Y97" s="9">
        <v>-5.6510273726592501E-2</v>
      </c>
      <c r="AA97" s="9">
        <v>0.130243031563262</v>
      </c>
      <c r="AB97" s="9">
        <v>-9.0354007336934397E-2</v>
      </c>
    </row>
    <row r="98" spans="1:29" x14ac:dyDescent="0.25">
      <c r="A98">
        <v>1</v>
      </c>
      <c r="B98">
        <v>1</v>
      </c>
      <c r="C98">
        <v>1</v>
      </c>
      <c r="D98">
        <v>0.97</v>
      </c>
      <c r="E98">
        <v>0.4</v>
      </c>
      <c r="F98">
        <v>2</v>
      </c>
      <c r="G98">
        <v>1</v>
      </c>
      <c r="H98" t="s">
        <v>16</v>
      </c>
      <c r="I98">
        <v>1</v>
      </c>
      <c r="J98">
        <v>1</v>
      </c>
      <c r="Q98">
        <v>-6.1921990683694902E-2</v>
      </c>
      <c r="R98" s="9">
        <v>11.703463086714001</v>
      </c>
      <c r="S98" s="9">
        <v>-396.45353023352601</v>
      </c>
      <c r="T98" s="9">
        <v>-91.765313883567302</v>
      </c>
      <c r="U98" s="9">
        <v>707.66104063416003</v>
      </c>
      <c r="W98" s="9">
        <v>445.25259694895698</v>
      </c>
      <c r="X98" s="9">
        <v>737.69819355525703</v>
      </c>
      <c r="Y98" s="9">
        <v>-7.6679681558855906E-2</v>
      </c>
      <c r="AA98" s="9">
        <v>3.6284754673530199E-2</v>
      </c>
      <c r="AB98" s="9">
        <v>-0.24119138960125899</v>
      </c>
    </row>
    <row r="99" spans="1:29" x14ac:dyDescent="0.25">
      <c r="A99">
        <v>1</v>
      </c>
      <c r="B99">
        <v>1</v>
      </c>
      <c r="C99">
        <v>1</v>
      </c>
      <c r="D99">
        <v>0.97</v>
      </c>
      <c r="E99">
        <v>0.4</v>
      </c>
      <c r="F99">
        <v>2</v>
      </c>
      <c r="G99">
        <v>1</v>
      </c>
      <c r="H99" t="s">
        <v>16</v>
      </c>
      <c r="I99">
        <v>1</v>
      </c>
      <c r="J99">
        <v>1</v>
      </c>
      <c r="Q99">
        <v>-0.220778900824186</v>
      </c>
      <c r="R99" s="9">
        <v>88.068943790100306</v>
      </c>
      <c r="S99" s="9">
        <v>-246.24946012980499</v>
      </c>
      <c r="T99" s="9">
        <v>242.462952326617</v>
      </c>
      <c r="U99" s="9">
        <v>760.20524977608295</v>
      </c>
      <c r="W99" s="9">
        <v>319.26463252434701</v>
      </c>
      <c r="X99" s="9">
        <v>240.75110071199501</v>
      </c>
      <c r="Y99" s="9">
        <v>-0.15314110899076999</v>
      </c>
      <c r="AA99" s="9">
        <v>-6.2423815722929599E-2</v>
      </c>
      <c r="AB99" s="9">
        <v>-0.440425938066284</v>
      </c>
    </row>
    <row r="100" spans="1:29" x14ac:dyDescent="0.25">
      <c r="A100">
        <v>0.8</v>
      </c>
      <c r="B100">
        <v>0.8</v>
      </c>
      <c r="C100">
        <v>0.8</v>
      </c>
      <c r="D100">
        <v>0.97</v>
      </c>
      <c r="E100">
        <v>0.1</v>
      </c>
      <c r="F100">
        <v>2.5</v>
      </c>
      <c r="G100">
        <v>9</v>
      </c>
      <c r="H100" t="s">
        <v>16</v>
      </c>
      <c r="I100">
        <v>0.5</v>
      </c>
      <c r="J100">
        <v>0.5</v>
      </c>
      <c r="Q100" s="5">
        <v>-0.13175932548452801</v>
      </c>
      <c r="R100" s="11">
        <v>-63.204579958340197</v>
      </c>
      <c r="S100" s="11">
        <v>-623.71281163317497</v>
      </c>
      <c r="T100" s="11">
        <v>-116.422949042383</v>
      </c>
      <c r="U100" s="11">
        <v>604.10823621992904</v>
      </c>
      <c r="V100" s="11"/>
      <c r="W100" s="11">
        <v>86.167536781455198</v>
      </c>
      <c r="X100" s="11">
        <v>244.157349314941</v>
      </c>
      <c r="Y100" s="11">
        <v>-3.4935464595282399E-2</v>
      </c>
      <c r="Z100" s="5"/>
      <c r="AA100" s="11">
        <v>0.187896783933893</v>
      </c>
      <c r="AB100" s="11">
        <v>-0.193988544944491</v>
      </c>
    </row>
    <row r="101" spans="1:29" x14ac:dyDescent="0.25">
      <c r="A101">
        <v>0.8</v>
      </c>
      <c r="B101">
        <v>0.8</v>
      </c>
      <c r="C101">
        <v>0.8</v>
      </c>
      <c r="D101">
        <v>0.97</v>
      </c>
      <c r="E101">
        <v>0.1</v>
      </c>
      <c r="F101">
        <v>2.5</v>
      </c>
      <c r="G101">
        <v>9</v>
      </c>
      <c r="H101" t="s">
        <v>16</v>
      </c>
      <c r="I101">
        <v>0</v>
      </c>
      <c r="J101">
        <v>0</v>
      </c>
      <c r="Q101">
        <v>4.5018437393793603E-2</v>
      </c>
      <c r="R101" s="9">
        <v>-93.016851625137804</v>
      </c>
      <c r="S101" s="9">
        <v>-755.50066240050796</v>
      </c>
      <c r="T101" s="9">
        <v>-325.10261844421098</v>
      </c>
      <c r="U101" s="9">
        <v>637.45623122109703</v>
      </c>
      <c r="W101" s="9">
        <v>180.956470765559</v>
      </c>
      <c r="X101" s="9">
        <v>485.39367846007701</v>
      </c>
      <c r="Y101" s="9">
        <v>-4.1305874729365899E-3</v>
      </c>
      <c r="AA101" s="9">
        <v>0.26872402135825801</v>
      </c>
      <c r="AB101" s="9">
        <v>-2.46120350777666E-2</v>
      </c>
    </row>
    <row r="102" spans="1:29" x14ac:dyDescent="0.25">
      <c r="A102">
        <v>0.8</v>
      </c>
      <c r="B102">
        <v>0.8</v>
      </c>
      <c r="C102">
        <v>0.8</v>
      </c>
      <c r="D102">
        <v>0.97</v>
      </c>
      <c r="E102">
        <v>0.4</v>
      </c>
      <c r="F102">
        <v>2.5</v>
      </c>
      <c r="G102">
        <v>9</v>
      </c>
      <c r="H102" t="s">
        <v>16</v>
      </c>
      <c r="I102">
        <v>0.5</v>
      </c>
      <c r="J102">
        <v>0.5</v>
      </c>
      <c r="Q102">
        <v>-2.5852545757983E-2</v>
      </c>
      <c r="R102" s="9">
        <v>53.893403723661997</v>
      </c>
      <c r="S102" s="9">
        <v>-331.17888028042898</v>
      </c>
      <c r="T102" s="9">
        <v>107.50372588240501</v>
      </c>
      <c r="U102" s="9">
        <v>825.51920032990495</v>
      </c>
      <c r="W102" s="9">
        <v>709.62005373091699</v>
      </c>
      <c r="X102" s="9">
        <v>1001.96196073983</v>
      </c>
      <c r="Y102" s="9">
        <v>-9.3316594234056305E-2</v>
      </c>
      <c r="AA102" s="9">
        <v>4.5640846067009799E-2</v>
      </c>
      <c r="AB102" s="9">
        <v>-0.28877424565836901</v>
      </c>
    </row>
    <row r="103" spans="1:29" x14ac:dyDescent="0.25">
      <c r="A103">
        <v>1</v>
      </c>
      <c r="B103">
        <v>1</v>
      </c>
      <c r="C103">
        <v>1</v>
      </c>
      <c r="D103">
        <v>0.97</v>
      </c>
      <c r="E103">
        <v>0.4</v>
      </c>
      <c r="F103">
        <v>2.5</v>
      </c>
      <c r="G103">
        <v>9</v>
      </c>
      <c r="H103" t="s">
        <v>16</v>
      </c>
      <c r="I103">
        <v>0.5</v>
      </c>
      <c r="J103">
        <v>0.5</v>
      </c>
      <c r="M103">
        <v>0.5</v>
      </c>
      <c r="N103">
        <v>0.5</v>
      </c>
      <c r="Q103">
        <v>-2.1066434850531598E-2</v>
      </c>
      <c r="R103" s="9">
        <v>-26.545874427299601</v>
      </c>
      <c r="S103" s="9">
        <v>-484.99421657121201</v>
      </c>
      <c r="T103" s="9">
        <v>-148.78221044247999</v>
      </c>
      <c r="U103" s="9">
        <v>751.860003142403</v>
      </c>
      <c r="W103" s="9">
        <v>594.88970800491097</v>
      </c>
      <c r="X103" s="9">
        <v>948.56463566657203</v>
      </c>
      <c r="Y103" s="9">
        <v>-4.1924487271622297E-2</v>
      </c>
      <c r="AA103" s="9">
        <v>0.120850816264788</v>
      </c>
      <c r="AB103" s="9">
        <v>-0.15777888722618799</v>
      </c>
    </row>
    <row r="104" spans="1:29" x14ac:dyDescent="0.25">
      <c r="A104">
        <v>1</v>
      </c>
      <c r="B104">
        <v>1</v>
      </c>
      <c r="C104">
        <v>1</v>
      </c>
      <c r="D104">
        <v>0.97</v>
      </c>
      <c r="E104">
        <v>0.4</v>
      </c>
      <c r="F104">
        <v>2.5</v>
      </c>
      <c r="G104">
        <v>9</v>
      </c>
      <c r="H104" t="s">
        <v>16</v>
      </c>
      <c r="I104">
        <v>0.5</v>
      </c>
      <c r="J104">
        <v>0.5</v>
      </c>
      <c r="M104">
        <v>0.5</v>
      </c>
      <c r="N104">
        <v>0.5</v>
      </c>
      <c r="Q104">
        <v>-2.1066434850531598E-2</v>
      </c>
      <c r="R104" s="9">
        <v>-26.545874427299601</v>
      </c>
      <c r="S104" s="9">
        <v>-484.99421657121201</v>
      </c>
      <c r="T104" s="9">
        <v>-148.78221044247999</v>
      </c>
      <c r="U104" s="9">
        <v>751.860003142403</v>
      </c>
      <c r="W104" s="9">
        <v>594.88970800491097</v>
      </c>
      <c r="X104" s="9">
        <v>948.56463566657203</v>
      </c>
      <c r="Y104" s="9">
        <v>-4.1924487271622297E-2</v>
      </c>
      <c r="AA104" s="9">
        <v>0.120850816264788</v>
      </c>
      <c r="AB104" s="9">
        <v>-0.15777888722618799</v>
      </c>
    </row>
    <row r="105" spans="1:29" x14ac:dyDescent="0.25">
      <c r="A105">
        <v>1</v>
      </c>
      <c r="B105">
        <v>1</v>
      </c>
      <c r="C105">
        <v>1</v>
      </c>
      <c r="D105">
        <v>0.97</v>
      </c>
      <c r="E105">
        <v>0.4</v>
      </c>
      <c r="F105">
        <v>2.5</v>
      </c>
      <c r="G105">
        <v>9</v>
      </c>
      <c r="H105" t="s">
        <v>16</v>
      </c>
      <c r="I105">
        <v>0.5</v>
      </c>
      <c r="J105">
        <v>0.5</v>
      </c>
      <c r="M105">
        <v>0.1</v>
      </c>
      <c r="N105">
        <v>0.1</v>
      </c>
      <c r="Q105">
        <v>-1.54135994117818E-2</v>
      </c>
      <c r="R105" s="9">
        <v>-26.553231163777099</v>
      </c>
      <c r="S105" s="9">
        <v>-485.92096786196902</v>
      </c>
      <c r="T105" s="9">
        <v>-210.777127564437</v>
      </c>
      <c r="U105" s="9">
        <v>751.88423584333395</v>
      </c>
      <c r="W105" s="9">
        <v>596.03339306162502</v>
      </c>
      <c r="X105" s="9">
        <v>1088.2873155258001</v>
      </c>
      <c r="Y105" s="9">
        <v>-4.1924487271622297E-2</v>
      </c>
      <c r="AA105" s="9">
        <v>0.120850816264788</v>
      </c>
      <c r="AB105" s="9">
        <v>-0.10658592286582801</v>
      </c>
      <c r="AC105">
        <f>($W$2+W105)/($X$2+X105)</f>
        <v>0.77803584662450154</v>
      </c>
    </row>
    <row r="106" spans="1:29" x14ac:dyDescent="0.25">
      <c r="A106">
        <v>0.8</v>
      </c>
      <c r="B106">
        <v>0.8</v>
      </c>
      <c r="C106">
        <v>0.8</v>
      </c>
      <c r="D106">
        <v>0.97</v>
      </c>
      <c r="E106">
        <v>0.1</v>
      </c>
      <c r="F106">
        <v>2.5</v>
      </c>
      <c r="G106">
        <v>9</v>
      </c>
      <c r="H106" t="s">
        <v>16</v>
      </c>
      <c r="I106">
        <v>0.5</v>
      </c>
      <c r="J106">
        <v>0.5</v>
      </c>
      <c r="M106">
        <v>0</v>
      </c>
      <c r="N106">
        <v>0</v>
      </c>
      <c r="Q106">
        <v>-9.8369027419500293E-2</v>
      </c>
      <c r="R106" s="9">
        <v>-63.203477128686004</v>
      </c>
      <c r="S106" s="9">
        <v>-626.00832562155995</v>
      </c>
      <c r="T106" s="9">
        <v>-264.18932537456601</v>
      </c>
      <c r="U106" s="9">
        <v>604.12794325810296</v>
      </c>
      <c r="W106" s="9">
        <v>88.377728933174396</v>
      </c>
      <c r="X106" s="9">
        <v>418.463967417655</v>
      </c>
      <c r="Y106" s="9">
        <v>-3.4935464595282399E-2</v>
      </c>
      <c r="AA106" s="9">
        <v>0.18916112060868701</v>
      </c>
      <c r="AB106" s="9">
        <v>-7.0131972104448798E-2</v>
      </c>
    </row>
    <row r="107" spans="1:29" x14ac:dyDescent="0.25">
      <c r="A107">
        <v>1</v>
      </c>
      <c r="B107">
        <v>1</v>
      </c>
      <c r="C107">
        <v>1</v>
      </c>
      <c r="D107">
        <v>0.97</v>
      </c>
      <c r="E107">
        <v>0.1</v>
      </c>
      <c r="F107">
        <v>2.5</v>
      </c>
      <c r="G107">
        <v>9</v>
      </c>
      <c r="H107" t="s">
        <v>16</v>
      </c>
      <c r="I107">
        <v>0.5</v>
      </c>
      <c r="J107">
        <v>0.5</v>
      </c>
      <c r="M107">
        <v>0</v>
      </c>
      <c r="N107">
        <v>0</v>
      </c>
      <c r="Q107">
        <v>-4.8573922705849197E-2</v>
      </c>
      <c r="R107" s="9">
        <v>-162.71582632658399</v>
      </c>
      <c r="S107" s="9">
        <v>-821.07058119084695</v>
      </c>
      <c r="T107" s="9">
        <v>-493.22546695721798</v>
      </c>
      <c r="U107" s="9">
        <v>455.98052140688401</v>
      </c>
      <c r="W107" s="9">
        <v>-112.846580821774</v>
      </c>
      <c r="X107" s="9">
        <v>184.924202622255</v>
      </c>
      <c r="Y107" s="9">
        <v>6.2568998503437501E-2</v>
      </c>
      <c r="AA107" s="9">
        <v>0.31252425616364099</v>
      </c>
      <c r="AB107" s="9">
        <v>5.8447599568415602E-2</v>
      </c>
    </row>
    <row r="108" spans="1:29" x14ac:dyDescent="0.25">
      <c r="A108">
        <v>1</v>
      </c>
      <c r="B108">
        <v>1</v>
      </c>
      <c r="C108">
        <v>1</v>
      </c>
      <c r="D108">
        <v>0.97</v>
      </c>
      <c r="E108">
        <v>0.1</v>
      </c>
      <c r="F108">
        <v>2.5</v>
      </c>
      <c r="G108">
        <v>9</v>
      </c>
      <c r="H108" t="s">
        <v>16</v>
      </c>
      <c r="I108">
        <v>0.5</v>
      </c>
      <c r="J108">
        <v>0.5</v>
      </c>
      <c r="M108">
        <v>0</v>
      </c>
      <c r="N108">
        <v>0</v>
      </c>
      <c r="Q108">
        <v>-9.8369027419500293E-2</v>
      </c>
      <c r="R108" s="9">
        <v>-63.203477128686004</v>
      </c>
      <c r="S108" s="9">
        <v>-626.00832562155995</v>
      </c>
      <c r="T108" s="9">
        <v>-264.18932537456601</v>
      </c>
      <c r="U108" s="9">
        <v>604.12794325810296</v>
      </c>
      <c r="W108" s="9">
        <v>88.377728933174396</v>
      </c>
      <c r="X108" s="9">
        <v>418.463967417655</v>
      </c>
      <c r="Y108" s="9">
        <v>-3.4935464595282399E-2</v>
      </c>
      <c r="AA108" s="9">
        <v>0.18916112060868701</v>
      </c>
      <c r="AB108" s="9">
        <v>-7.0131972104448798E-2</v>
      </c>
    </row>
    <row r="109" spans="1:29" x14ac:dyDescent="0.25">
      <c r="A109">
        <v>1.1000000000000001</v>
      </c>
      <c r="B109">
        <v>1.1000000000000001</v>
      </c>
      <c r="C109">
        <v>1.1000000000000001</v>
      </c>
      <c r="D109">
        <v>0.97</v>
      </c>
      <c r="E109">
        <v>0.1</v>
      </c>
      <c r="F109">
        <v>2.5</v>
      </c>
      <c r="G109">
        <v>9</v>
      </c>
      <c r="H109" t="s">
        <v>16</v>
      </c>
      <c r="I109">
        <v>0.5</v>
      </c>
      <c r="J109">
        <v>0.5</v>
      </c>
      <c r="M109">
        <v>0</v>
      </c>
      <c r="N109">
        <v>0</v>
      </c>
      <c r="Q109">
        <v>-1.80222570348125E-2</v>
      </c>
      <c r="R109" s="9">
        <v>-213.49745743983601</v>
      </c>
      <c r="S109" s="9">
        <v>-893.43250265014296</v>
      </c>
      <c r="T109" s="9">
        <v>-591.69190546917901</v>
      </c>
      <c r="U109" s="9">
        <v>386.530459552526</v>
      </c>
      <c r="W109" s="9">
        <v>-192.343607271286</v>
      </c>
      <c r="X109" s="9">
        <v>90.849713239410903</v>
      </c>
      <c r="Y109" s="9">
        <v>0.118139325544118</v>
      </c>
      <c r="AA109" s="9">
        <v>0.375018611803485</v>
      </c>
      <c r="AB109" s="9">
        <v>0.11664363116364899</v>
      </c>
      <c r="AC109">
        <f>($W$2+W109)/($X$2+X109)</f>
        <v>0.76976233374023417</v>
      </c>
    </row>
    <row r="110" spans="1:29" x14ac:dyDescent="0.25">
      <c r="A110">
        <v>1.1000000000000001</v>
      </c>
      <c r="B110">
        <v>1.1000000000000001</v>
      </c>
      <c r="C110">
        <v>1.1000000000000001</v>
      </c>
      <c r="D110">
        <v>0.98</v>
      </c>
      <c r="E110">
        <v>0.1</v>
      </c>
      <c r="F110">
        <v>2.5</v>
      </c>
      <c r="G110">
        <v>9</v>
      </c>
      <c r="H110" t="s">
        <v>16</v>
      </c>
      <c r="I110">
        <v>0.5</v>
      </c>
      <c r="J110">
        <v>0.5</v>
      </c>
      <c r="M110">
        <v>0</v>
      </c>
      <c r="N110">
        <v>0</v>
      </c>
      <c r="Q110">
        <v>-1.5738437672395598E-2</v>
      </c>
      <c r="R110" s="9">
        <v>-171.23748151028599</v>
      </c>
      <c r="S110" s="9">
        <v>-788.86606829329003</v>
      </c>
      <c r="T110" s="9">
        <v>-503.92765396204601</v>
      </c>
      <c r="U110" s="9">
        <v>370.85946106289202</v>
      </c>
      <c r="W110" s="9">
        <v>-232.61912937768301</v>
      </c>
      <c r="X110" s="9">
        <v>56.6954040476271</v>
      </c>
      <c r="Y110" s="9">
        <v>8.3194212162418693E-2</v>
      </c>
      <c r="AA110" s="9">
        <v>0.301199411947981</v>
      </c>
      <c r="AB110" s="9">
        <v>6.8707907377649799E-2</v>
      </c>
      <c r="AC110">
        <f>($W$2+W110)/($X$2+X110)</f>
        <v>0.76016213983738135</v>
      </c>
    </row>
    <row r="111" spans="1:29" x14ac:dyDescent="0.25">
      <c r="A111">
        <v>1.1000000000000001</v>
      </c>
      <c r="B111">
        <v>1.1000000000000001</v>
      </c>
      <c r="C111">
        <v>1.1000000000000001</v>
      </c>
      <c r="D111">
        <v>0.99</v>
      </c>
      <c r="E111">
        <v>0.1</v>
      </c>
      <c r="F111">
        <v>2.5</v>
      </c>
      <c r="G111">
        <v>9</v>
      </c>
      <c r="H111" t="s">
        <v>16</v>
      </c>
      <c r="I111">
        <v>0.5</v>
      </c>
      <c r="J111">
        <v>0.5</v>
      </c>
      <c r="M111">
        <v>0</v>
      </c>
      <c r="N111">
        <v>0</v>
      </c>
      <c r="Q111">
        <v>-1.1862743443003599E-2</v>
      </c>
      <c r="R111" s="9">
        <v>-136.806165476205</v>
      </c>
      <c r="S111" s="9">
        <v>-682.50309076526901</v>
      </c>
      <c r="T111" s="9">
        <v>-416.75652744874901</v>
      </c>
      <c r="U111" s="9">
        <v>352.46083823797198</v>
      </c>
      <c r="W111" s="9">
        <v>-270.43281474140002</v>
      </c>
      <c r="X111" s="9">
        <v>21.393845585694098</v>
      </c>
      <c r="Y111" s="9">
        <v>5.7783037322900403E-2</v>
      </c>
      <c r="AA111" s="9">
        <v>0.234984294093741</v>
      </c>
      <c r="AB111" s="9">
        <v>2.18579304497705E-2</v>
      </c>
    </row>
    <row r="112" spans="1:29" x14ac:dyDescent="0.25">
      <c r="A112">
        <v>1.1000000000000001</v>
      </c>
      <c r="B112">
        <v>1.1000000000000001</v>
      </c>
      <c r="C112">
        <v>1.1000000000000001</v>
      </c>
      <c r="D112">
        <v>0.99</v>
      </c>
      <c r="E112">
        <v>0.1</v>
      </c>
      <c r="F112">
        <v>2.5</v>
      </c>
      <c r="G112">
        <v>9</v>
      </c>
      <c r="H112" t="s">
        <v>16</v>
      </c>
      <c r="I112">
        <v>0.8</v>
      </c>
      <c r="J112">
        <v>0.8</v>
      </c>
      <c r="M112">
        <v>0</v>
      </c>
      <c r="N112">
        <v>0</v>
      </c>
      <c r="Q112">
        <v>-8.1252094791565296E-2</v>
      </c>
      <c r="R112" s="9">
        <v>-120.538210144019</v>
      </c>
      <c r="S112" s="9">
        <v>-569.68915619864197</v>
      </c>
      <c r="T112" s="9">
        <v>-366.49884605579501</v>
      </c>
      <c r="U112" s="9">
        <v>332.06976953469899</v>
      </c>
      <c r="W112" s="9">
        <v>-310.82583040540698</v>
      </c>
      <c r="X112" s="9">
        <v>-6.5556105317411903</v>
      </c>
      <c r="Y112" s="9">
        <v>2.6484370554943501E-2</v>
      </c>
      <c r="AA112" s="9">
        <v>0.180942932222523</v>
      </c>
      <c r="AB112" s="9">
        <v>-6.15433848972613E-3</v>
      </c>
    </row>
    <row r="113" spans="1:28" x14ac:dyDescent="0.25">
      <c r="A113">
        <v>1.1000000000000001</v>
      </c>
      <c r="B113">
        <v>1.1000000000000001</v>
      </c>
      <c r="C113">
        <v>1.1000000000000001</v>
      </c>
      <c r="D113">
        <v>0.99</v>
      </c>
      <c r="E113">
        <v>0.2</v>
      </c>
      <c r="F113">
        <v>2.5</v>
      </c>
      <c r="G113">
        <v>9</v>
      </c>
      <c r="H113" t="s">
        <v>16</v>
      </c>
      <c r="I113">
        <v>0.8</v>
      </c>
      <c r="J113">
        <v>0.8</v>
      </c>
      <c r="M113">
        <v>0</v>
      </c>
      <c r="N113">
        <v>0</v>
      </c>
      <c r="Q113">
        <v>-6.3367347294901205E-2</v>
      </c>
      <c r="R113" s="9">
        <v>-82.748193197359299</v>
      </c>
      <c r="S113" s="9">
        <v>-482.33667311973602</v>
      </c>
      <c r="T113" s="9">
        <v>-310.55587045825501</v>
      </c>
      <c r="U113" s="9">
        <v>426.76577263565002</v>
      </c>
      <c r="W113" s="9">
        <v>-137.681728717097</v>
      </c>
      <c r="X113" s="9">
        <v>272.05608963820299</v>
      </c>
      <c r="Y113" s="9">
        <v>-6.0677622364873002E-3</v>
      </c>
      <c r="AA113" s="9">
        <v>0.1392378839068</v>
      </c>
      <c r="AB113" s="9">
        <v>-3.2673705499307801E-2</v>
      </c>
    </row>
    <row r="114" spans="1:28" x14ac:dyDescent="0.25">
      <c r="A114">
        <v>1.1000000000000001</v>
      </c>
      <c r="B114">
        <v>1.1000000000000001</v>
      </c>
      <c r="C114">
        <v>1.1000000000000001</v>
      </c>
      <c r="D114">
        <v>0.99</v>
      </c>
      <c r="E114">
        <v>0.4</v>
      </c>
      <c r="F114">
        <v>2.5</v>
      </c>
      <c r="G114">
        <v>9</v>
      </c>
      <c r="H114" t="s">
        <v>16</v>
      </c>
      <c r="I114">
        <v>0.8</v>
      </c>
      <c r="J114">
        <v>0.8</v>
      </c>
      <c r="M114">
        <v>0</v>
      </c>
      <c r="N114">
        <v>0</v>
      </c>
      <c r="Q114">
        <v>-2.97783349896696E-2</v>
      </c>
      <c r="R114" s="9">
        <v>5.1643567158344004</v>
      </c>
      <c r="S114" s="9">
        <v>-352.76818097894397</v>
      </c>
      <c r="T114" s="9">
        <v>-191.420973603871</v>
      </c>
      <c r="U114" s="9">
        <v>592.543239490274</v>
      </c>
      <c r="W114" s="9">
        <v>202.621911100723</v>
      </c>
      <c r="X114" s="9">
        <v>897.66642080018698</v>
      </c>
      <c r="Y114" s="9">
        <v>-5.5674629710943099E-2</v>
      </c>
      <c r="AA114" s="9">
        <v>7.27518367651043E-2</v>
      </c>
      <c r="AB114" s="9">
        <v>-8.6391031304796306E-2</v>
      </c>
    </row>
    <row r="115" spans="1:28" x14ac:dyDescent="0.25">
      <c r="A115">
        <v>1.2</v>
      </c>
      <c r="B115">
        <v>1.2</v>
      </c>
      <c r="C115">
        <v>1.2</v>
      </c>
      <c r="D115">
        <v>0.99</v>
      </c>
      <c r="E115">
        <v>0.4</v>
      </c>
      <c r="F115">
        <v>2.5</v>
      </c>
      <c r="G115">
        <v>9</v>
      </c>
      <c r="H115" t="s">
        <v>16</v>
      </c>
      <c r="I115">
        <v>0.8</v>
      </c>
      <c r="J115">
        <v>0.8</v>
      </c>
      <c r="M115">
        <v>0</v>
      </c>
      <c r="N115">
        <v>0</v>
      </c>
      <c r="Q115" s="3">
        <v>-2.0807376223599801E-2</v>
      </c>
      <c r="R115" s="11">
        <v>-27.028892890364801</v>
      </c>
      <c r="S115" s="11">
        <v>-405.57144404195498</v>
      </c>
      <c r="T115" s="11">
        <v>-282.49278105074899</v>
      </c>
      <c r="U115" s="11">
        <v>552.11902048156298</v>
      </c>
      <c r="V115" s="11"/>
      <c r="W115" s="11">
        <v>159.977429518663</v>
      </c>
      <c r="X115" s="11">
        <v>873.72726318495404</v>
      </c>
      <c r="Y115" s="11">
        <v>-2.9237891761309701E-2</v>
      </c>
      <c r="Z115" s="3"/>
      <c r="AA115" s="11">
        <v>0.10844225489930399</v>
      </c>
      <c r="AB115" s="11">
        <v>-3.6012377088026903E-2</v>
      </c>
    </row>
    <row r="116" spans="1:28" x14ac:dyDescent="0.25">
      <c r="A116">
        <v>1.2</v>
      </c>
      <c r="B116">
        <v>1.2</v>
      </c>
      <c r="C116">
        <v>1.2</v>
      </c>
      <c r="D116">
        <v>0.99</v>
      </c>
      <c r="E116">
        <v>0.6</v>
      </c>
      <c r="F116">
        <v>2.5</v>
      </c>
      <c r="G116">
        <v>9</v>
      </c>
      <c r="H116" t="s">
        <v>16</v>
      </c>
      <c r="I116">
        <v>0.8</v>
      </c>
      <c r="J116">
        <v>0.8</v>
      </c>
      <c r="M116">
        <v>0</v>
      </c>
      <c r="N116">
        <v>0</v>
      </c>
      <c r="Q116">
        <v>4.2349082459082601E-2</v>
      </c>
      <c r="R116" s="9">
        <v>37.234097758621303</v>
      </c>
      <c r="S116" s="9">
        <v>-307.52297813780399</v>
      </c>
      <c r="T116" s="9">
        <v>-203.21280424787</v>
      </c>
      <c r="U116" s="9">
        <v>688.06004339196795</v>
      </c>
      <c r="W116" s="9">
        <v>503.80057874002898</v>
      </c>
      <c r="X116" s="9">
        <v>1746.9174233646099</v>
      </c>
      <c r="Y116" s="9">
        <v>-7.0070497071447593E-2</v>
      </c>
      <c r="AA116" s="9">
        <v>4.0746056940305198E-2</v>
      </c>
      <c r="AB116" s="9">
        <v>-7.9197958369751104E-2</v>
      </c>
    </row>
    <row r="117" spans="1:28" x14ac:dyDescent="0.25">
      <c r="A117">
        <v>1.2</v>
      </c>
      <c r="B117">
        <v>1.2</v>
      </c>
      <c r="C117">
        <v>1.2</v>
      </c>
      <c r="D117">
        <v>0.99</v>
      </c>
      <c r="E117">
        <v>0.47</v>
      </c>
      <c r="F117">
        <v>2.5</v>
      </c>
      <c r="G117">
        <v>9</v>
      </c>
      <c r="H117" t="s">
        <v>16</v>
      </c>
      <c r="I117">
        <v>0.8</v>
      </c>
      <c r="J117">
        <v>0.8</v>
      </c>
      <c r="M117">
        <v>0</v>
      </c>
      <c r="N117">
        <v>0</v>
      </c>
      <c r="Q117">
        <v>-7.6908606021892601E-3</v>
      </c>
      <c r="R117" s="9">
        <v>-7.3781829624172097</v>
      </c>
      <c r="S117" s="9">
        <v>-366.89041186092999</v>
      </c>
      <c r="T117" s="9">
        <v>-252.62004646068101</v>
      </c>
      <c r="U117" s="9">
        <v>604.36283534310303</v>
      </c>
      <c r="W117" s="9">
        <v>285.522477664821</v>
      </c>
      <c r="X117" s="9">
        <v>1156.1593583823701</v>
      </c>
      <c r="Y117" s="9">
        <v>-4.1164810893759299E-2</v>
      </c>
      <c r="AA117" s="9">
        <v>8.2776220400975306E-2</v>
      </c>
      <c r="AB117" s="9">
        <v>-5.0914252715724299E-2</v>
      </c>
    </row>
    <row r="118" spans="1:28" x14ac:dyDescent="0.25">
      <c r="A118">
        <v>1.3</v>
      </c>
      <c r="B118">
        <v>1.3</v>
      </c>
      <c r="C118">
        <v>1.3</v>
      </c>
      <c r="D118">
        <v>0.99</v>
      </c>
      <c r="E118">
        <v>0.4</v>
      </c>
      <c r="F118">
        <v>2.5</v>
      </c>
      <c r="G118">
        <v>9</v>
      </c>
      <c r="H118" t="s">
        <v>16</v>
      </c>
      <c r="I118">
        <v>0.8</v>
      </c>
      <c r="J118">
        <v>0.8</v>
      </c>
      <c r="M118">
        <v>0</v>
      </c>
      <c r="N118">
        <v>0</v>
      </c>
      <c r="Q118" s="3">
        <v>-1.13578373772842E-2</v>
      </c>
      <c r="R118" s="11">
        <v>-63.175645159763398</v>
      </c>
      <c r="S118" s="11">
        <v>-454.26746170781399</v>
      </c>
      <c r="T118" s="11">
        <v>-373.60788431277302</v>
      </c>
      <c r="U118" s="11">
        <v>513.95730757455999</v>
      </c>
      <c r="V118" s="11"/>
      <c r="W118" s="11">
        <v>116.644572614033</v>
      </c>
      <c r="X118" s="11">
        <v>848.17775868208196</v>
      </c>
      <c r="Y118" s="12">
        <v>-2.18254126941985E-4</v>
      </c>
      <c r="Z118" s="3"/>
      <c r="AA118" s="11">
        <v>0.140140981531653</v>
      </c>
      <c r="AB118" s="11">
        <v>1.0864743511305199E-2</v>
      </c>
    </row>
    <row r="119" spans="1:28" x14ac:dyDescent="0.25">
      <c r="A119">
        <v>1.4</v>
      </c>
      <c r="B119">
        <v>1.4</v>
      </c>
      <c r="C119">
        <v>1.4</v>
      </c>
      <c r="D119">
        <v>0.99</v>
      </c>
      <c r="E119">
        <v>0.4</v>
      </c>
      <c r="F119">
        <v>2.5</v>
      </c>
      <c r="G119">
        <v>9</v>
      </c>
      <c r="H119" t="s">
        <v>16</v>
      </c>
      <c r="I119">
        <v>0.8</v>
      </c>
      <c r="J119">
        <v>0.8</v>
      </c>
      <c r="M119">
        <v>0</v>
      </c>
      <c r="N119">
        <v>0</v>
      </c>
      <c r="Q119" s="3">
        <v>-6.9175386790014601E-3</v>
      </c>
      <c r="R119" s="11">
        <v>-86.161094162786597</v>
      </c>
      <c r="S119" s="11">
        <v>-497.16957288580699</v>
      </c>
      <c r="T119" s="11">
        <v>-452.59904283971599</v>
      </c>
      <c r="U119" s="11">
        <v>478.26202620698001</v>
      </c>
      <c r="V119" s="11"/>
      <c r="W119" s="11">
        <v>73.554589931562504</v>
      </c>
      <c r="X119" s="11">
        <v>824.64346265670599</v>
      </c>
      <c r="Y119" s="11">
        <v>3.5714438545979298E-2</v>
      </c>
      <c r="Z119" s="3"/>
      <c r="AA119" s="11">
        <v>0.168516308904542</v>
      </c>
      <c r="AB119" s="11">
        <v>5.8149019182432503E-2</v>
      </c>
    </row>
    <row r="120" spans="1:28" x14ac:dyDescent="0.25">
      <c r="A120">
        <v>1.4</v>
      </c>
      <c r="B120">
        <v>1.4</v>
      </c>
      <c r="C120">
        <v>1.4</v>
      </c>
      <c r="D120">
        <v>0.99</v>
      </c>
      <c r="E120">
        <v>0.4</v>
      </c>
      <c r="F120">
        <v>2.5</v>
      </c>
      <c r="G120">
        <v>10</v>
      </c>
      <c r="H120" t="s">
        <v>16</v>
      </c>
      <c r="I120">
        <v>0.8</v>
      </c>
      <c r="J120">
        <v>0.8</v>
      </c>
      <c r="M120">
        <v>0</v>
      </c>
      <c r="N120">
        <v>0</v>
      </c>
      <c r="Q120">
        <v>-5.0394734457193096E-3</v>
      </c>
      <c r="R120" s="9">
        <v>-84.180946250658906</v>
      </c>
      <c r="S120" s="9">
        <v>-488.62469213560598</v>
      </c>
      <c r="T120" s="9">
        <v>-424.530102586716</v>
      </c>
      <c r="U120" s="9">
        <v>476.59944217002101</v>
      </c>
      <c r="W120" s="9">
        <v>60.805510465060898</v>
      </c>
      <c r="X120" s="9">
        <v>779.43501542016202</v>
      </c>
      <c r="Y120" s="9">
        <v>3.5372584175941003E-2</v>
      </c>
      <c r="AA120" s="9">
        <v>0.16327834268039301</v>
      </c>
      <c r="AB120" s="9">
        <v>4.1727097953367098E-2</v>
      </c>
    </row>
    <row r="121" spans="1:28" x14ac:dyDescent="0.25">
      <c r="A121">
        <v>1.4</v>
      </c>
      <c r="B121">
        <v>1.4</v>
      </c>
      <c r="C121">
        <v>1.4</v>
      </c>
      <c r="D121">
        <v>0.99</v>
      </c>
      <c r="E121">
        <v>0.4</v>
      </c>
      <c r="F121">
        <v>2.5</v>
      </c>
      <c r="G121">
        <v>12</v>
      </c>
      <c r="H121" t="s">
        <v>16</v>
      </c>
      <c r="I121">
        <v>0.8</v>
      </c>
      <c r="J121">
        <v>0.8</v>
      </c>
      <c r="M121">
        <v>0</v>
      </c>
      <c r="N121">
        <v>0</v>
      </c>
      <c r="Q121">
        <v>-2.3887248949570001E-3</v>
      </c>
      <c r="R121" s="9">
        <v>-82.802021038092505</v>
      </c>
      <c r="S121" s="9">
        <v>-471.70693841358701</v>
      </c>
      <c r="T121" s="9">
        <v>-375.262102734157</v>
      </c>
      <c r="U121" s="9">
        <v>472.35509698933902</v>
      </c>
      <c r="W121" s="9">
        <v>38.106059916652299</v>
      </c>
      <c r="X121" s="9">
        <v>700.21563424082103</v>
      </c>
      <c r="Y121" s="9">
        <v>3.3777263782428603E-2</v>
      </c>
      <c r="AA121" s="9">
        <v>0.15646898658899999</v>
      </c>
      <c r="AB121" s="9">
        <v>1.4610570171819401E-2</v>
      </c>
    </row>
    <row r="122" spans="1:28" x14ac:dyDescent="0.25">
      <c r="A122">
        <v>1.4</v>
      </c>
      <c r="B122">
        <v>1.4</v>
      </c>
      <c r="C122">
        <v>1.4</v>
      </c>
      <c r="D122">
        <v>0.99</v>
      </c>
      <c r="E122">
        <v>0.4</v>
      </c>
      <c r="F122">
        <v>2.5</v>
      </c>
      <c r="G122">
        <v>14</v>
      </c>
      <c r="H122" t="s">
        <v>16</v>
      </c>
      <c r="I122">
        <v>0.8</v>
      </c>
      <c r="J122">
        <v>0.8</v>
      </c>
      <c r="M122">
        <v>0</v>
      </c>
      <c r="N122">
        <v>0</v>
      </c>
      <c r="Q122" s="2">
        <v>-1.30919701366694E-3</v>
      </c>
      <c r="R122" s="10">
        <v>-82.531945474129998</v>
      </c>
      <c r="S122" s="10">
        <v>-453.417191371439</v>
      </c>
      <c r="T122" s="10">
        <v>-325.63257366853202</v>
      </c>
      <c r="U122" s="10">
        <v>468.65881986460897</v>
      </c>
      <c r="V122" s="10"/>
      <c r="W122" s="10">
        <v>18.6602644051254</v>
      </c>
      <c r="X122" s="10">
        <v>632.54830733082304</v>
      </c>
      <c r="Y122" s="10">
        <v>3.4157101971360099E-2</v>
      </c>
      <c r="Z122" s="2"/>
      <c r="AA122" s="10">
        <v>0.146408479048135</v>
      </c>
      <c r="AB122" s="10">
        <v>-1.3537417124942301E-2</v>
      </c>
    </row>
    <row r="123" spans="1:28" x14ac:dyDescent="0.25">
      <c r="A123">
        <v>1.4</v>
      </c>
      <c r="B123">
        <v>1.4</v>
      </c>
      <c r="C123">
        <v>1.4</v>
      </c>
      <c r="D123">
        <v>0.99</v>
      </c>
      <c r="E123">
        <v>0.4</v>
      </c>
      <c r="F123">
        <v>2.5</v>
      </c>
      <c r="G123">
        <v>14</v>
      </c>
      <c r="H123" t="s">
        <v>16</v>
      </c>
      <c r="I123">
        <v>1</v>
      </c>
      <c r="J123">
        <v>0.8</v>
      </c>
      <c r="M123">
        <v>0</v>
      </c>
      <c r="N123">
        <v>0</v>
      </c>
      <c r="Q123">
        <v>-2.52754959464822E-2</v>
      </c>
      <c r="R123" s="9">
        <v>-62.533233218039399</v>
      </c>
      <c r="S123" s="9">
        <v>-425.20425796718598</v>
      </c>
      <c r="T123" s="9">
        <v>-313.750542408228</v>
      </c>
      <c r="U123" s="9">
        <v>462.83509317499698</v>
      </c>
      <c r="W123" s="9">
        <v>-25.145803384217199</v>
      </c>
      <c r="X123" s="9">
        <v>606.24046428115798</v>
      </c>
      <c r="Y123" s="9">
        <v>2.0520910988718701E-2</v>
      </c>
      <c r="AA123" s="9">
        <v>0.118900125395105</v>
      </c>
      <c r="AB123" s="9">
        <v>-2.20062426182785E-2</v>
      </c>
    </row>
    <row r="124" spans="1:28" x14ac:dyDescent="0.25">
      <c r="A124">
        <v>1.4</v>
      </c>
      <c r="B124">
        <v>1.4</v>
      </c>
      <c r="C124">
        <v>1.4</v>
      </c>
      <c r="D124">
        <v>0.99</v>
      </c>
      <c r="E124">
        <v>0.4</v>
      </c>
      <c r="F124">
        <v>2.5</v>
      </c>
      <c r="G124">
        <v>14</v>
      </c>
      <c r="H124" t="s">
        <v>16</v>
      </c>
      <c r="I124">
        <v>0.8</v>
      </c>
      <c r="J124">
        <v>0.8</v>
      </c>
      <c r="M124">
        <v>0.1</v>
      </c>
      <c r="N124">
        <v>0.1</v>
      </c>
      <c r="Q124">
        <v>-6.7900559859548296E-3</v>
      </c>
      <c r="R124" s="9">
        <v>-82.532142227062394</v>
      </c>
      <c r="S124" s="9">
        <v>-453.22441323779799</v>
      </c>
      <c r="T124" s="9">
        <v>-312.213775254148</v>
      </c>
      <c r="U124" s="9">
        <v>468.66976358213702</v>
      </c>
      <c r="W124" s="9">
        <v>18.1568446719807</v>
      </c>
      <c r="X124" s="9">
        <v>578.82968201941105</v>
      </c>
      <c r="Y124" s="9">
        <v>3.4157101971360099E-2</v>
      </c>
      <c r="AA124" s="9">
        <v>0.14642654100063199</v>
      </c>
      <c r="AB124" s="9">
        <v>-2.99321946825548E-2</v>
      </c>
    </row>
    <row r="125" spans="1:28" x14ac:dyDescent="0.25">
      <c r="A125">
        <v>1.5</v>
      </c>
      <c r="B125">
        <v>1.5</v>
      </c>
      <c r="C125">
        <v>1.5</v>
      </c>
      <c r="D125">
        <v>0.99</v>
      </c>
      <c r="E125">
        <v>0.4</v>
      </c>
      <c r="F125">
        <v>2.5</v>
      </c>
      <c r="G125">
        <v>14</v>
      </c>
      <c r="H125" t="s">
        <v>16</v>
      </c>
      <c r="I125">
        <v>0.8</v>
      </c>
      <c r="J125">
        <v>0.8</v>
      </c>
      <c r="M125">
        <v>0.1</v>
      </c>
      <c r="N125">
        <v>0.1</v>
      </c>
      <c r="Q125">
        <v>1.19194815513656E-3</v>
      </c>
      <c r="R125" s="9">
        <v>-109.834535031946</v>
      </c>
      <c r="S125" s="9">
        <v>-496.661803962916</v>
      </c>
      <c r="T125" s="9">
        <v>-395.554263827103</v>
      </c>
      <c r="U125" s="9">
        <v>435.15379268637997</v>
      </c>
      <c r="W125" s="9">
        <v>-17.719611623349</v>
      </c>
      <c r="X125" s="9">
        <v>559.34199963001095</v>
      </c>
      <c r="Y125" s="9">
        <v>7.73447040528734E-2</v>
      </c>
      <c r="AA125" s="9">
        <v>0.17579527576085899</v>
      </c>
      <c r="AB125" s="9">
        <v>2.06093215629326E-2</v>
      </c>
    </row>
    <row r="126" spans="1:28" x14ac:dyDescent="0.25">
      <c r="A126">
        <v>1.5</v>
      </c>
      <c r="B126">
        <v>1.5</v>
      </c>
      <c r="C126">
        <v>1.5</v>
      </c>
      <c r="D126">
        <v>0.99</v>
      </c>
      <c r="E126">
        <v>0.4</v>
      </c>
      <c r="F126">
        <v>2.5</v>
      </c>
      <c r="G126">
        <v>14</v>
      </c>
      <c r="H126" t="s">
        <v>16</v>
      </c>
      <c r="I126">
        <v>0.9</v>
      </c>
      <c r="J126">
        <v>0.8</v>
      </c>
      <c r="M126">
        <v>0.2</v>
      </c>
      <c r="N126">
        <v>0.2</v>
      </c>
      <c r="Q126">
        <v>-1.4460282390080501E-2</v>
      </c>
      <c r="R126" s="9">
        <v>-96.895209838768096</v>
      </c>
      <c r="S126" s="9">
        <v>-484.96444919831202</v>
      </c>
      <c r="T126" s="9">
        <v>-376.25316423693698</v>
      </c>
      <c r="U126" s="9">
        <v>431.900226817602</v>
      </c>
      <c r="W126" s="9">
        <v>-37.820513493235197</v>
      </c>
      <c r="X126" s="9">
        <v>496.129191081361</v>
      </c>
      <c r="Y126" s="9">
        <v>7.3964144171382903E-2</v>
      </c>
      <c r="Z126" s="1"/>
      <c r="AA126" s="9">
        <v>0.16483167059514101</v>
      </c>
      <c r="AB126" s="13">
        <v>9.5730343096001003E-4</v>
      </c>
    </row>
    <row r="127" spans="1:28" x14ac:dyDescent="0.25">
      <c r="A127">
        <v>1.5</v>
      </c>
      <c r="B127">
        <v>1.5</v>
      </c>
      <c r="C127">
        <v>1.5</v>
      </c>
      <c r="D127">
        <v>0.99</v>
      </c>
      <c r="E127">
        <v>0.43</v>
      </c>
      <c r="F127">
        <v>2.5</v>
      </c>
      <c r="G127">
        <v>14</v>
      </c>
      <c r="H127" t="s">
        <v>16</v>
      </c>
      <c r="I127">
        <v>0.9</v>
      </c>
      <c r="J127">
        <v>0.8</v>
      </c>
      <c r="M127">
        <v>0.2</v>
      </c>
      <c r="N127">
        <v>0.2</v>
      </c>
      <c r="Q127">
        <v>-1.27626441950807E-2</v>
      </c>
      <c r="R127" s="9">
        <v>-85.773402162456705</v>
      </c>
      <c r="S127" s="9">
        <v>-470.29689611772301</v>
      </c>
      <c r="T127" s="9">
        <v>-368.95488151747998</v>
      </c>
      <c r="U127" s="9">
        <v>459.13617334373203</v>
      </c>
      <c r="W127" s="9">
        <v>18.9182969467624</v>
      </c>
      <c r="X127" s="9">
        <v>616.88080031830305</v>
      </c>
      <c r="Y127" s="9">
        <v>5.8542713700763402E-2</v>
      </c>
      <c r="AA127" s="9">
        <v>0.15453635767181401</v>
      </c>
      <c r="AB127" s="9">
        <v>-2.7613795581010701E-3</v>
      </c>
    </row>
    <row r="128" spans="1:28" x14ac:dyDescent="0.25">
      <c r="A128">
        <v>1.5</v>
      </c>
      <c r="B128">
        <v>1.5</v>
      </c>
      <c r="C128">
        <v>1.5</v>
      </c>
      <c r="D128">
        <v>0.995</v>
      </c>
      <c r="E128">
        <v>0.43</v>
      </c>
      <c r="F128">
        <v>2.5</v>
      </c>
      <c r="G128">
        <v>14</v>
      </c>
      <c r="H128" t="s">
        <v>16</v>
      </c>
      <c r="I128">
        <v>0.9</v>
      </c>
      <c r="J128">
        <v>0.8</v>
      </c>
      <c r="M128">
        <v>0.2</v>
      </c>
      <c r="N128">
        <v>0.2</v>
      </c>
      <c r="Q128" s="2">
        <v>-9.9211276414923298E-3</v>
      </c>
      <c r="R128" s="10">
        <v>-65.962659014379994</v>
      </c>
      <c r="S128" s="10">
        <v>-436.61208140412901</v>
      </c>
      <c r="T128" s="10">
        <v>-331.68467109024903</v>
      </c>
      <c r="U128" s="10">
        <v>432.72780681642098</v>
      </c>
      <c r="V128" s="10"/>
      <c r="W128" s="10">
        <v>-34.218832742689699</v>
      </c>
      <c r="X128" s="10">
        <v>556.47801164155703</v>
      </c>
      <c r="Y128" s="10">
        <v>4.5780150552664399E-2</v>
      </c>
      <c r="Z128" s="2"/>
      <c r="AA128" s="10">
        <v>0.136149290029802</v>
      </c>
      <c r="AB128" s="10">
        <v>-2.5127764835373701E-2</v>
      </c>
    </row>
    <row r="129" spans="1:32" x14ac:dyDescent="0.25">
      <c r="A129">
        <v>1.5</v>
      </c>
      <c r="B129">
        <v>1.5</v>
      </c>
      <c r="C129">
        <v>1.5</v>
      </c>
      <c r="D129">
        <v>0.995</v>
      </c>
      <c r="E129">
        <v>0.43</v>
      </c>
      <c r="F129">
        <v>2.5</v>
      </c>
      <c r="G129">
        <v>14</v>
      </c>
      <c r="H129" t="s">
        <v>16</v>
      </c>
      <c r="I129">
        <v>0.9</v>
      </c>
      <c r="J129">
        <v>0.9</v>
      </c>
      <c r="M129">
        <v>0.25</v>
      </c>
      <c r="N129">
        <v>0.25</v>
      </c>
      <c r="Q129">
        <v>-2.34345676935598E-2</v>
      </c>
      <c r="R129" s="9">
        <v>-70.2000768567693</v>
      </c>
      <c r="S129" s="9">
        <v>-429.97014403308702</v>
      </c>
      <c r="T129" s="9">
        <v>-308.06876161306502</v>
      </c>
      <c r="U129" s="9">
        <v>427.07871704872002</v>
      </c>
      <c r="W129" s="9">
        <v>-50.3403881071931</v>
      </c>
      <c r="X129" s="9">
        <v>522.42812988861101</v>
      </c>
      <c r="Y129" s="9">
        <v>4.4754587442549398E-2</v>
      </c>
      <c r="AA129" s="9">
        <v>0.12917737636593499</v>
      </c>
      <c r="AB129" s="9">
        <v>-3.7288129646318002E-2</v>
      </c>
    </row>
    <row r="130" spans="1:32" x14ac:dyDescent="0.25">
      <c r="A130">
        <v>1.55</v>
      </c>
      <c r="B130">
        <v>1.55</v>
      </c>
      <c r="C130">
        <v>1.55</v>
      </c>
      <c r="D130">
        <v>0.995</v>
      </c>
      <c r="E130">
        <v>0.43</v>
      </c>
      <c r="F130">
        <v>2.5</v>
      </c>
      <c r="G130">
        <v>14</v>
      </c>
      <c r="H130" t="s">
        <v>16</v>
      </c>
      <c r="I130">
        <v>0.9</v>
      </c>
      <c r="J130">
        <v>0.9</v>
      </c>
      <c r="M130">
        <v>0.25</v>
      </c>
      <c r="N130">
        <v>0.25</v>
      </c>
      <c r="Q130">
        <v>-1.8819059685353402E-2</v>
      </c>
      <c r="R130" s="9">
        <v>-80.240426452194001</v>
      </c>
      <c r="S130" s="9">
        <v>-445.80695007417597</v>
      </c>
      <c r="T130" s="9">
        <v>-344.28406301101302</v>
      </c>
      <c r="U130" s="9">
        <v>414.17455104775098</v>
      </c>
      <c r="W130" s="9">
        <v>-65.126114600982106</v>
      </c>
      <c r="X130" s="9">
        <v>516.44086415087895</v>
      </c>
      <c r="Y130" s="9">
        <v>6.6139477479393693E-2</v>
      </c>
      <c r="AA130" s="9">
        <v>0.14220004411631901</v>
      </c>
      <c r="AB130" s="9">
        <v>-1.5790341855541401E-2</v>
      </c>
    </row>
    <row r="131" spans="1:32" x14ac:dyDescent="0.25">
      <c r="A131">
        <v>1.65</v>
      </c>
      <c r="B131">
        <v>1.65</v>
      </c>
      <c r="C131">
        <v>1.65</v>
      </c>
      <c r="D131">
        <v>0.995</v>
      </c>
      <c r="E131">
        <v>0.43</v>
      </c>
      <c r="F131">
        <v>2.5</v>
      </c>
      <c r="G131">
        <v>14</v>
      </c>
      <c r="H131" t="s">
        <v>16</v>
      </c>
      <c r="I131">
        <v>0.9</v>
      </c>
      <c r="J131">
        <v>0.9</v>
      </c>
      <c r="M131">
        <v>0.25</v>
      </c>
      <c r="N131">
        <v>0.25</v>
      </c>
    </row>
    <row r="132" spans="1:32" x14ac:dyDescent="0.25">
      <c r="A132">
        <v>1.5</v>
      </c>
      <c r="B132">
        <v>1.5</v>
      </c>
      <c r="C132">
        <v>1.5</v>
      </c>
      <c r="D132">
        <v>0.995</v>
      </c>
      <c r="E132">
        <v>0.43</v>
      </c>
      <c r="F132">
        <v>2.5</v>
      </c>
      <c r="G132">
        <v>14</v>
      </c>
      <c r="H132" t="s">
        <v>16</v>
      </c>
      <c r="I132">
        <v>0.9</v>
      </c>
      <c r="J132">
        <v>0.8</v>
      </c>
      <c r="M132">
        <v>0.2</v>
      </c>
      <c r="N132">
        <v>0.2</v>
      </c>
      <c r="Q132">
        <v>-6.07270342589354E-2</v>
      </c>
      <c r="R132" s="9">
        <v>-29.4493916379535</v>
      </c>
      <c r="S132" s="9">
        <v>-433.27996315099199</v>
      </c>
      <c r="T132" s="9">
        <v>-303.13300428008</v>
      </c>
      <c r="U132" s="9">
        <v>431.32295152415401</v>
      </c>
      <c r="W132" s="9">
        <v>-52.985596400161697</v>
      </c>
      <c r="X132" s="9">
        <v>528.73192225573905</v>
      </c>
      <c r="Y132" s="9">
        <v>5.7251263858396198E-2</v>
      </c>
      <c r="AA132" s="9">
        <v>0.133891545967669</v>
      </c>
      <c r="AB132" s="9">
        <v>-1.9183300787166398E-2</v>
      </c>
      <c r="AD132">
        <v>0.38458999999999999</v>
      </c>
      <c r="AE132" s="2">
        <v>8.7550000000000006E-3</v>
      </c>
      <c r="AF132" s="2"/>
    </row>
    <row r="133" spans="1:32" x14ac:dyDescent="0.25">
      <c r="A133">
        <v>1.9</v>
      </c>
      <c r="B133">
        <v>1.9</v>
      </c>
      <c r="C133">
        <v>1.9</v>
      </c>
      <c r="D133">
        <v>0.995</v>
      </c>
      <c r="E133">
        <v>0.6</v>
      </c>
      <c r="F133">
        <v>1.7</v>
      </c>
      <c r="G133">
        <v>13</v>
      </c>
      <c r="H133" t="s">
        <v>16</v>
      </c>
      <c r="I133">
        <v>0.9</v>
      </c>
      <c r="J133">
        <v>0.8</v>
      </c>
      <c r="M133">
        <v>0.2</v>
      </c>
      <c r="N133">
        <v>0.2</v>
      </c>
      <c r="Q133" s="2">
        <v>2.6533329407989401E-3</v>
      </c>
      <c r="R133" s="10">
        <v>-26.489912384831499</v>
      </c>
      <c r="S133" s="10">
        <v>-386.41988057477403</v>
      </c>
      <c r="T133" s="10">
        <v>-235.79462877258101</v>
      </c>
      <c r="U133" s="10">
        <v>431.98122309753501</v>
      </c>
      <c r="V133" s="10"/>
      <c r="W133" s="10">
        <v>-28.008225133341199</v>
      </c>
      <c r="X133" s="10">
        <v>708.47479506891</v>
      </c>
      <c r="Y133" s="10">
        <v>8.1067118304402205E-2</v>
      </c>
      <c r="Z133" s="2"/>
      <c r="AA133" s="10">
        <v>0.125420490246545</v>
      </c>
      <c r="AB133" s="10">
        <v>-4.04367955348661E-2</v>
      </c>
    </row>
    <row r="134" spans="1:32" x14ac:dyDescent="0.25">
      <c r="Q134" s="2"/>
      <c r="R134" s="10"/>
      <c r="S134" s="10"/>
      <c r="T134" s="10"/>
      <c r="U134" s="10"/>
      <c r="V134" s="10"/>
      <c r="W134" s="10"/>
      <c r="X134" s="10"/>
      <c r="Y134" s="10"/>
      <c r="Z134" s="2"/>
      <c r="AA134" s="10"/>
      <c r="AB134" s="10"/>
    </row>
    <row r="135" spans="1:32" x14ac:dyDescent="0.25">
      <c r="A135">
        <v>1.9</v>
      </c>
      <c r="B135">
        <v>1.9</v>
      </c>
      <c r="C135">
        <v>1.9</v>
      </c>
      <c r="D135">
        <v>0.995</v>
      </c>
      <c r="E135">
        <v>0.6</v>
      </c>
      <c r="F135">
        <v>1.7</v>
      </c>
      <c r="G135">
        <v>13</v>
      </c>
      <c r="H135" t="s">
        <v>16</v>
      </c>
      <c r="I135">
        <v>0.9</v>
      </c>
      <c r="J135">
        <v>0.8</v>
      </c>
      <c r="K135">
        <v>0.9</v>
      </c>
      <c r="L135">
        <v>0.8</v>
      </c>
      <c r="M135">
        <v>0.2</v>
      </c>
      <c r="N135">
        <v>0.2</v>
      </c>
      <c r="Q135">
        <v>1.68668481881733E-2</v>
      </c>
      <c r="R135" s="9">
        <v>-73.064767443779104</v>
      </c>
      <c r="S135" s="9">
        <v>-565.51577069354198</v>
      </c>
      <c r="T135" s="9">
        <v>-415.63148235992401</v>
      </c>
      <c r="U135" s="9">
        <v>577.35069503139596</v>
      </c>
      <c r="W135" s="9">
        <v>185.06781244135399</v>
      </c>
      <c r="X135" s="9">
        <v>854.223828335603</v>
      </c>
      <c r="Y135" s="9">
        <v>9.0904927397728499E-2</v>
      </c>
      <c r="AA135" s="9">
        <v>0.19963705305698501</v>
      </c>
      <c r="AB135" s="9">
        <v>-2.5914931307510599E-2</v>
      </c>
    </row>
    <row r="136" spans="1:32" x14ac:dyDescent="0.25">
      <c r="A136">
        <v>1.9</v>
      </c>
      <c r="B136">
        <v>1.9</v>
      </c>
      <c r="C136">
        <v>1.9</v>
      </c>
      <c r="D136">
        <v>0.995</v>
      </c>
      <c r="E136">
        <v>0.5</v>
      </c>
      <c r="F136">
        <v>1.7</v>
      </c>
      <c r="G136">
        <v>13</v>
      </c>
      <c r="H136" t="s">
        <v>16</v>
      </c>
      <c r="I136">
        <v>0.9</v>
      </c>
      <c r="J136">
        <v>0.8</v>
      </c>
      <c r="K136">
        <v>0.9</v>
      </c>
      <c r="L136">
        <v>0.8</v>
      </c>
      <c r="M136">
        <v>0.2</v>
      </c>
      <c r="N136">
        <v>0.2</v>
      </c>
      <c r="Q136">
        <v>1.0258218312035799E-2</v>
      </c>
      <c r="R136" s="9">
        <v>-112.88674432312401</v>
      </c>
      <c r="S136" s="9">
        <v>-591.41419346623798</v>
      </c>
      <c r="T136" s="9">
        <v>-413.12386262197901</v>
      </c>
      <c r="U136" s="9">
        <v>483.81170644430699</v>
      </c>
      <c r="W136" s="9">
        <v>8.6206271041644396</v>
      </c>
      <c r="X136" s="9">
        <v>411.41741258828301</v>
      </c>
      <c r="Y136" s="9">
        <v>0.117455616804041</v>
      </c>
      <c r="AA136" s="9">
        <v>0.220480546238598</v>
      </c>
      <c r="AB136" s="9">
        <v>-2.5019190149561599E-2</v>
      </c>
    </row>
    <row r="137" spans="1:32" x14ac:dyDescent="0.25">
      <c r="A137">
        <v>1.9</v>
      </c>
      <c r="B137">
        <v>1.9</v>
      </c>
      <c r="C137">
        <v>1.9</v>
      </c>
      <c r="D137">
        <v>0.995</v>
      </c>
      <c r="E137">
        <v>0.5</v>
      </c>
      <c r="F137">
        <v>2</v>
      </c>
      <c r="G137">
        <v>13</v>
      </c>
      <c r="H137" t="s">
        <v>16</v>
      </c>
      <c r="I137">
        <v>0.9</v>
      </c>
      <c r="J137">
        <v>0.8</v>
      </c>
      <c r="K137">
        <v>0.9</v>
      </c>
      <c r="L137">
        <v>0.8</v>
      </c>
      <c r="M137">
        <v>0.2</v>
      </c>
      <c r="N137">
        <v>0.2</v>
      </c>
      <c r="Q137">
        <v>-1.6083088461809499E-2</v>
      </c>
      <c r="R137" s="9">
        <v>-122.899491530384</v>
      </c>
      <c r="S137" s="9">
        <v>-633.245206450159</v>
      </c>
      <c r="T137" s="9">
        <v>-514.937905656932</v>
      </c>
      <c r="U137" s="9">
        <v>491.227107439539</v>
      </c>
      <c r="W137" s="9">
        <v>87.599734333903299</v>
      </c>
      <c r="X137" s="9">
        <v>657.86066138090303</v>
      </c>
      <c r="Y137" s="9">
        <v>0.11829126081969001</v>
      </c>
      <c r="AA137" s="9">
        <v>0.230432682064481</v>
      </c>
      <c r="AB137" s="9">
        <v>3.51311857902879E-2</v>
      </c>
      <c r="AC137">
        <f t="shared" ref="AC137:AC153" si="0">(0.328*(U137+$U$2)+(1-0.328)*(W137+$W$2))/(X137+$X$2)</f>
        <v>0.65903480522195279</v>
      </c>
    </row>
    <row r="138" spans="1:32" x14ac:dyDescent="0.25">
      <c r="A138">
        <v>1.9</v>
      </c>
      <c r="B138">
        <v>1.9</v>
      </c>
      <c r="C138">
        <v>1.9</v>
      </c>
      <c r="D138">
        <v>0.995</v>
      </c>
      <c r="E138">
        <v>0.5</v>
      </c>
      <c r="F138">
        <v>1.85</v>
      </c>
      <c r="G138">
        <v>13</v>
      </c>
      <c r="H138" t="s">
        <v>16</v>
      </c>
      <c r="I138">
        <v>0.9</v>
      </c>
      <c r="J138">
        <v>0.8</v>
      </c>
      <c r="K138">
        <v>0.9</v>
      </c>
      <c r="L138">
        <v>0.8</v>
      </c>
      <c r="M138">
        <v>0.2</v>
      </c>
      <c r="N138">
        <v>0.2</v>
      </c>
      <c r="Q138">
        <v>-6.2893047597190003E-3</v>
      </c>
      <c r="R138" s="9">
        <v>-115.869427953301</v>
      </c>
      <c r="S138" s="9">
        <v>-611.67994725716699</v>
      </c>
      <c r="T138" s="9">
        <v>-459.17411188180199</v>
      </c>
      <c r="U138" s="9">
        <v>488.76387918089603</v>
      </c>
      <c r="W138" s="9">
        <v>50.909622465020398</v>
      </c>
      <c r="X138" s="9">
        <v>535.00843712266101</v>
      </c>
      <c r="Y138" s="9">
        <v>0.119772629756523</v>
      </c>
      <c r="AA138" s="9">
        <v>0.22635068080014401</v>
      </c>
      <c r="AB138" s="9">
        <v>2.0159066176270702E-3</v>
      </c>
      <c r="AC138">
        <f t="shared" si="0"/>
        <v>0.68771654674481686</v>
      </c>
    </row>
    <row r="139" spans="1:32" x14ac:dyDescent="0.25">
      <c r="A139">
        <v>1.7</v>
      </c>
      <c r="B139">
        <v>1.7</v>
      </c>
      <c r="C139">
        <v>1.7</v>
      </c>
      <c r="D139">
        <v>0.995</v>
      </c>
      <c r="E139">
        <v>0.5</v>
      </c>
      <c r="F139">
        <v>1.85</v>
      </c>
      <c r="G139">
        <v>13</v>
      </c>
      <c r="H139" t="s">
        <v>16</v>
      </c>
      <c r="I139">
        <v>0.9</v>
      </c>
      <c r="J139">
        <v>0.8</v>
      </c>
      <c r="K139">
        <v>0.9</v>
      </c>
      <c r="L139">
        <v>0.8</v>
      </c>
      <c r="M139">
        <v>0.2</v>
      </c>
      <c r="N139">
        <v>0.2</v>
      </c>
      <c r="Q139" s="1">
        <v>-9.5255998383159102E-4</v>
      </c>
      <c r="R139" s="9">
        <v>-82.567547366729002</v>
      </c>
      <c r="S139" s="9">
        <v>-575.94961062391997</v>
      </c>
      <c r="T139" s="9">
        <v>-400.83805952341999</v>
      </c>
      <c r="U139" s="9">
        <v>543.90826400290996</v>
      </c>
      <c r="W139" s="9">
        <v>97.540619710782707</v>
      </c>
      <c r="X139" s="9">
        <v>572.54805980414699</v>
      </c>
      <c r="Y139" s="9">
        <v>9.0411137752117496E-2</v>
      </c>
      <c r="AA139" s="9">
        <v>0.20668121453084001</v>
      </c>
      <c r="AB139" s="9">
        <v>-3.3515159314350798E-2</v>
      </c>
      <c r="AC139">
        <f t="shared" si="0"/>
        <v>0.69968403250519118</v>
      </c>
    </row>
    <row r="140" spans="1:32" x14ac:dyDescent="0.25">
      <c r="A140">
        <v>1.5</v>
      </c>
      <c r="B140">
        <v>1.5</v>
      </c>
      <c r="C140">
        <v>1.5</v>
      </c>
      <c r="D140">
        <v>0.995</v>
      </c>
      <c r="E140">
        <v>0.5</v>
      </c>
      <c r="F140">
        <v>1.85</v>
      </c>
      <c r="G140">
        <v>13</v>
      </c>
      <c r="H140" t="s">
        <v>16</v>
      </c>
      <c r="I140">
        <v>0.9</v>
      </c>
      <c r="J140">
        <v>0.8</v>
      </c>
      <c r="K140">
        <v>0.9</v>
      </c>
      <c r="L140">
        <v>0.8</v>
      </c>
      <c r="M140">
        <v>0.2</v>
      </c>
      <c r="N140">
        <v>0.2</v>
      </c>
      <c r="Q140">
        <v>2.4395360532529701E-3</v>
      </c>
      <c r="R140" s="9">
        <v>-51.677546981731403</v>
      </c>
      <c r="S140" s="9">
        <v>-540.94496648566599</v>
      </c>
      <c r="T140" s="9">
        <v>-323.99803957190301</v>
      </c>
      <c r="U140" s="9">
        <v>603.77688512641896</v>
      </c>
      <c r="W140" s="9">
        <v>148.87224132446201</v>
      </c>
      <c r="X140" s="9">
        <v>611.72608050487997</v>
      </c>
      <c r="Y140" s="9">
        <v>5.7175296220609899E-2</v>
      </c>
      <c r="AA140" s="9">
        <v>0.190407395330985</v>
      </c>
      <c r="AB140" s="9">
        <v>-7.2194891134876898E-2</v>
      </c>
      <c r="AC140">
        <f t="shared" si="0"/>
        <v>0.7129657403477434</v>
      </c>
    </row>
    <row r="141" spans="1:32" x14ac:dyDescent="0.25">
      <c r="A141">
        <v>1.4</v>
      </c>
      <c r="B141">
        <v>1.4</v>
      </c>
      <c r="C141">
        <v>1.4</v>
      </c>
      <c r="D141">
        <v>0.99</v>
      </c>
      <c r="E141">
        <v>0.4</v>
      </c>
      <c r="F141">
        <v>1.95</v>
      </c>
      <c r="G141">
        <v>14</v>
      </c>
      <c r="H141" t="s">
        <v>16</v>
      </c>
      <c r="I141">
        <v>0.8</v>
      </c>
      <c r="J141">
        <v>0.8</v>
      </c>
      <c r="K141">
        <v>0.8</v>
      </c>
      <c r="L141">
        <v>0.8</v>
      </c>
      <c r="M141">
        <v>0</v>
      </c>
      <c r="N141">
        <v>0</v>
      </c>
      <c r="Q141">
        <v>-3.6284718853958299E-3</v>
      </c>
      <c r="R141" s="9">
        <v>-76.259151984892895</v>
      </c>
      <c r="S141" s="9">
        <v>-584.31575164160597</v>
      </c>
      <c r="T141" s="9">
        <v>-359.38130386341902</v>
      </c>
      <c r="U141" s="9">
        <v>579.39244352933497</v>
      </c>
      <c r="W141" s="9">
        <v>111.309246212692</v>
      </c>
      <c r="X141" s="9">
        <v>494.209610368131</v>
      </c>
      <c r="Y141" s="9">
        <v>7.9091959721958302E-2</v>
      </c>
      <c r="AA141" s="9">
        <v>0.20924601178542401</v>
      </c>
      <c r="AB141" s="9">
        <v>-3.5442359987513897E-2</v>
      </c>
      <c r="AC141">
        <f t="shared" si="0"/>
        <v>0.73964919514803251</v>
      </c>
    </row>
    <row r="142" spans="1:32" x14ac:dyDescent="0.25">
      <c r="A142">
        <v>1.4</v>
      </c>
      <c r="B142">
        <v>1.4</v>
      </c>
      <c r="C142">
        <v>1.4</v>
      </c>
      <c r="D142">
        <v>0.995</v>
      </c>
      <c r="E142">
        <v>0.4</v>
      </c>
      <c r="F142">
        <v>1.95</v>
      </c>
      <c r="G142">
        <v>14</v>
      </c>
      <c r="H142" t="s">
        <v>16</v>
      </c>
      <c r="I142">
        <v>0.8</v>
      </c>
      <c r="J142">
        <v>0.8</v>
      </c>
      <c r="K142">
        <v>0.8</v>
      </c>
      <c r="L142">
        <v>0.8</v>
      </c>
      <c r="M142">
        <v>0</v>
      </c>
      <c r="N142">
        <v>0</v>
      </c>
      <c r="Q142">
        <v>7.3809321328346302E-3</v>
      </c>
      <c r="R142" s="9">
        <v>-65.472312026919496</v>
      </c>
      <c r="S142" s="9">
        <v>-560.66762227531797</v>
      </c>
      <c r="T142" s="9">
        <v>-332.64182618954402</v>
      </c>
      <c r="U142" s="9">
        <v>555.82338767056501</v>
      </c>
      <c r="W142" s="9">
        <v>51.931039364600998</v>
      </c>
      <c r="X142" s="9">
        <v>434.68055870579201</v>
      </c>
      <c r="Y142" s="9">
        <v>7.2444791415656906E-2</v>
      </c>
      <c r="AA142" s="9">
        <v>0.19880620324212001</v>
      </c>
      <c r="AB142" s="9">
        <v>-4.8905621028202201E-2</v>
      </c>
      <c r="AC142">
        <f t="shared" si="0"/>
        <v>0.73768583625931816</v>
      </c>
    </row>
    <row r="143" spans="1:32" x14ac:dyDescent="0.25">
      <c r="A143">
        <v>1.4</v>
      </c>
      <c r="B143">
        <v>1.4</v>
      </c>
      <c r="C143">
        <v>1.4</v>
      </c>
      <c r="D143">
        <v>0.99</v>
      </c>
      <c r="E143">
        <v>0.4</v>
      </c>
      <c r="F143">
        <v>1.9</v>
      </c>
      <c r="G143">
        <v>14</v>
      </c>
      <c r="H143" t="s">
        <v>16</v>
      </c>
      <c r="I143">
        <v>0.8</v>
      </c>
      <c r="J143">
        <v>0.8</v>
      </c>
      <c r="K143">
        <v>0.8</v>
      </c>
      <c r="L143">
        <v>0.8</v>
      </c>
      <c r="M143">
        <v>0</v>
      </c>
      <c r="N143">
        <v>0</v>
      </c>
      <c r="Q143" s="1">
        <v>-8.8329447025126096E-4</v>
      </c>
      <c r="R143" s="9">
        <v>-76.004789469413396</v>
      </c>
      <c r="S143" s="9">
        <v>-579.966102047155</v>
      </c>
      <c r="T143" s="9">
        <v>-348.10159966206197</v>
      </c>
      <c r="U143" s="9">
        <v>579.74999635609004</v>
      </c>
      <c r="W143" s="9">
        <v>102.949317648407</v>
      </c>
      <c r="X143" s="9">
        <v>475.061486017059</v>
      </c>
      <c r="Y143" s="9">
        <v>7.88260729897063E-2</v>
      </c>
      <c r="AA143" s="9">
        <v>0.20799973706312599</v>
      </c>
      <c r="AB143" s="9">
        <v>-4.1006812635379003E-2</v>
      </c>
      <c r="AC143">
        <f t="shared" si="0"/>
        <v>0.74426886953995652</v>
      </c>
    </row>
    <row r="144" spans="1:32" x14ac:dyDescent="0.25">
      <c r="A144">
        <v>1.4</v>
      </c>
      <c r="B144">
        <v>1.4</v>
      </c>
      <c r="C144">
        <v>1.4</v>
      </c>
      <c r="D144">
        <v>0.995</v>
      </c>
      <c r="E144">
        <v>0.4</v>
      </c>
      <c r="F144">
        <v>1.9</v>
      </c>
      <c r="G144">
        <v>14</v>
      </c>
      <c r="H144" t="s">
        <v>16</v>
      </c>
      <c r="I144">
        <v>0.8</v>
      </c>
      <c r="J144">
        <v>0.8</v>
      </c>
      <c r="K144">
        <v>0.8</v>
      </c>
      <c r="L144">
        <v>0.8</v>
      </c>
      <c r="M144">
        <v>0</v>
      </c>
      <c r="N144">
        <v>0</v>
      </c>
      <c r="Q144">
        <v>1.1468474173441399E-2</v>
      </c>
      <c r="R144" s="9">
        <v>-64.886934723108197</v>
      </c>
      <c r="S144" s="9">
        <v>-556.91262304018096</v>
      </c>
      <c r="T144" s="9">
        <v>-324.14812234781402</v>
      </c>
      <c r="U144" s="9">
        <v>555.36446967989104</v>
      </c>
      <c r="W144" s="9">
        <v>43.623870196393199</v>
      </c>
      <c r="X144" s="9">
        <v>415.27481674199799</v>
      </c>
      <c r="Y144" s="9">
        <v>7.2444791415656906E-2</v>
      </c>
      <c r="AA144" s="9">
        <v>0.19788504366477</v>
      </c>
      <c r="AB144" s="9">
        <v>-5.1674275516408297E-2</v>
      </c>
      <c r="AC144">
        <f t="shared" si="0"/>
        <v>0.74241364308973434</v>
      </c>
    </row>
    <row r="145" spans="1:29" x14ac:dyDescent="0.25">
      <c r="A145">
        <v>1.4</v>
      </c>
      <c r="B145">
        <v>1.4</v>
      </c>
      <c r="C145">
        <v>1.4</v>
      </c>
      <c r="D145">
        <v>0.995</v>
      </c>
      <c r="E145">
        <v>0.4</v>
      </c>
      <c r="F145">
        <v>1.9</v>
      </c>
      <c r="G145">
        <v>14</v>
      </c>
      <c r="H145" t="s">
        <v>16</v>
      </c>
      <c r="I145">
        <v>0.9</v>
      </c>
      <c r="J145">
        <v>0.9</v>
      </c>
      <c r="K145">
        <v>0.9</v>
      </c>
      <c r="L145">
        <v>0.9</v>
      </c>
      <c r="M145">
        <v>0</v>
      </c>
      <c r="N145">
        <v>0</v>
      </c>
      <c r="Q145" s="6">
        <v>4.64712858261329E-5</v>
      </c>
      <c r="R145" s="10">
        <v>-66.2163847711697</v>
      </c>
      <c r="S145" s="10">
        <v>-555.28945130309398</v>
      </c>
      <c r="T145" s="10">
        <v>-314.71372538766002</v>
      </c>
      <c r="U145" s="10">
        <v>540.31713831689297</v>
      </c>
      <c r="V145" s="10"/>
      <c r="W145" s="10">
        <v>5.9260354404916598</v>
      </c>
      <c r="X145" s="10">
        <v>396.43846897018602</v>
      </c>
      <c r="Y145" s="10">
        <v>6.4088351259163498E-2</v>
      </c>
      <c r="Z145" s="2"/>
      <c r="AA145" s="10">
        <v>0.19707225580240201</v>
      </c>
      <c r="AB145" s="10">
        <v>-5.4822941404956402E-2</v>
      </c>
      <c r="AC145">
        <f t="shared" si="0"/>
        <v>0.73334911902779809</v>
      </c>
    </row>
    <row r="146" spans="1:29" x14ac:dyDescent="0.25">
      <c r="A146">
        <v>1.4</v>
      </c>
      <c r="B146">
        <v>1.4</v>
      </c>
      <c r="C146">
        <v>1.4</v>
      </c>
      <c r="D146">
        <v>0.995</v>
      </c>
      <c r="E146">
        <v>0.45</v>
      </c>
      <c r="F146">
        <v>1.9</v>
      </c>
      <c r="G146">
        <v>14</v>
      </c>
      <c r="H146" t="s">
        <v>16</v>
      </c>
      <c r="I146">
        <v>0.9</v>
      </c>
      <c r="J146">
        <v>0.9</v>
      </c>
      <c r="K146">
        <v>0.9</v>
      </c>
      <c r="L146">
        <v>0.9</v>
      </c>
      <c r="M146">
        <v>0</v>
      </c>
      <c r="N146">
        <v>0</v>
      </c>
      <c r="Q146">
        <v>5.2876300493618304E-3</v>
      </c>
      <c r="R146" s="9">
        <v>-50.470753503604698</v>
      </c>
      <c r="S146" s="9">
        <v>-540.41433377759495</v>
      </c>
      <c r="T146" s="9">
        <v>-302.49863176021898</v>
      </c>
      <c r="U146" s="9">
        <v>584.85687029263795</v>
      </c>
      <c r="W146" s="9">
        <v>77.526218299944901</v>
      </c>
      <c r="X146" s="9">
        <v>547.52942556946005</v>
      </c>
      <c r="Y146" s="9">
        <v>4.9996354449804298E-2</v>
      </c>
      <c r="AA146" s="9">
        <v>0.18614477454167699</v>
      </c>
      <c r="AB146" s="9">
        <v>-6.0550256081539598E-2</v>
      </c>
      <c r="AC146">
        <f t="shared" si="0"/>
        <v>0.70866277130177324</v>
      </c>
    </row>
    <row r="147" spans="1:29" x14ac:dyDescent="0.25">
      <c r="A147">
        <v>1.3</v>
      </c>
      <c r="B147">
        <v>1.3</v>
      </c>
      <c r="C147">
        <v>1.3</v>
      </c>
      <c r="D147">
        <v>0.995</v>
      </c>
      <c r="E147">
        <v>0.45</v>
      </c>
      <c r="F147">
        <v>1.9</v>
      </c>
      <c r="G147">
        <v>14</v>
      </c>
      <c r="H147" t="s">
        <v>16</v>
      </c>
      <c r="I147">
        <v>0.9</v>
      </c>
      <c r="J147">
        <v>0.9</v>
      </c>
      <c r="K147">
        <v>0.9</v>
      </c>
      <c r="L147">
        <v>0.9</v>
      </c>
      <c r="M147">
        <v>0</v>
      </c>
      <c r="N147">
        <v>0</v>
      </c>
      <c r="Q147">
        <v>7.5627228359869099E-3</v>
      </c>
      <c r="R147" s="9">
        <v>-30.555263549126899</v>
      </c>
      <c r="S147" s="9">
        <v>-521.62672746604699</v>
      </c>
      <c r="T147" s="9">
        <v>-261.63507796843697</v>
      </c>
      <c r="U147" s="9">
        <v>619.13919667888501</v>
      </c>
      <c r="W147" s="9">
        <v>108.24056234398</v>
      </c>
      <c r="X147" s="9">
        <v>576.58731986579301</v>
      </c>
      <c r="Y147" s="9">
        <v>4.1032173191020503E-2</v>
      </c>
      <c r="AA147" s="9">
        <v>0.17774596663054201</v>
      </c>
      <c r="AB147" s="9">
        <v>-8.0229417884965099E-2</v>
      </c>
      <c r="AC147">
        <f t="shared" si="0"/>
        <v>0.71437576850551709</v>
      </c>
    </row>
    <row r="148" spans="1:29" x14ac:dyDescent="0.25">
      <c r="A148">
        <v>1.3</v>
      </c>
      <c r="B148">
        <v>1.3</v>
      </c>
      <c r="C148">
        <v>1.3</v>
      </c>
      <c r="D148">
        <v>0.995</v>
      </c>
      <c r="E148">
        <v>0.45</v>
      </c>
      <c r="F148">
        <v>1.9</v>
      </c>
      <c r="G148">
        <v>14</v>
      </c>
      <c r="H148" t="s">
        <v>16</v>
      </c>
      <c r="I148">
        <v>0.9</v>
      </c>
      <c r="J148">
        <v>0.9</v>
      </c>
      <c r="K148">
        <v>0.5</v>
      </c>
      <c r="L148">
        <v>0.5</v>
      </c>
      <c r="M148">
        <v>0</v>
      </c>
      <c r="N148">
        <v>0</v>
      </c>
      <c r="Q148">
        <v>5.6829625571168198E-2</v>
      </c>
      <c r="R148" s="9">
        <v>-30.6025786769025</v>
      </c>
      <c r="S148" s="9">
        <v>-527.77295697997397</v>
      </c>
      <c r="T148" s="9">
        <v>-277.62550289767501</v>
      </c>
      <c r="U148" s="9">
        <v>619.22839998910297</v>
      </c>
      <c r="W148" s="9">
        <v>151.96717834262299</v>
      </c>
      <c r="X148" s="9">
        <v>649.22353741743302</v>
      </c>
      <c r="Y148" s="9">
        <v>4.1032173191020503E-2</v>
      </c>
      <c r="AA148" s="9">
        <v>0.18186409179987301</v>
      </c>
      <c r="AB148" s="9">
        <v>-6.8503351817268798E-2</v>
      </c>
      <c r="AC148">
        <f t="shared" si="0"/>
        <v>0.70340785397774042</v>
      </c>
    </row>
    <row r="149" spans="1:29" x14ac:dyDescent="0.25">
      <c r="A149">
        <v>1.3</v>
      </c>
      <c r="B149">
        <v>1.3</v>
      </c>
      <c r="C149">
        <v>1.3</v>
      </c>
      <c r="D149">
        <v>0.995</v>
      </c>
      <c r="E149">
        <v>0.45</v>
      </c>
      <c r="F149">
        <v>1.9</v>
      </c>
      <c r="G149">
        <v>10</v>
      </c>
      <c r="H149" t="s">
        <v>16</v>
      </c>
      <c r="I149">
        <v>0.9</v>
      </c>
      <c r="J149">
        <v>0.9</v>
      </c>
      <c r="K149">
        <v>0.5</v>
      </c>
      <c r="L149">
        <v>0.5</v>
      </c>
      <c r="M149">
        <v>0</v>
      </c>
      <c r="N149">
        <v>0</v>
      </c>
      <c r="Q149">
        <v>3.5336764295467102E-2</v>
      </c>
      <c r="R149" s="9">
        <v>-32.881982865357202</v>
      </c>
      <c r="S149" s="9">
        <v>-544.45829696261603</v>
      </c>
      <c r="T149" s="9">
        <v>-347.81419374636903</v>
      </c>
      <c r="U149" s="9">
        <v>629.27513647575495</v>
      </c>
      <c r="W149" s="9">
        <v>214.35529382320399</v>
      </c>
      <c r="X149" s="9">
        <v>837.05596388236097</v>
      </c>
      <c r="Y149" s="9">
        <v>4.2361606852280798E-2</v>
      </c>
      <c r="AA149" s="9">
        <v>0.18807740345886301</v>
      </c>
      <c r="AB149" s="9">
        <v>-3.45466188295648E-2</v>
      </c>
      <c r="AC149">
        <f t="shared" si="0"/>
        <v>0.6645614424651074</v>
      </c>
    </row>
    <row r="150" spans="1:29" x14ac:dyDescent="0.25">
      <c r="A150">
        <v>1.3</v>
      </c>
      <c r="B150">
        <v>1.3</v>
      </c>
      <c r="C150">
        <v>1.3</v>
      </c>
      <c r="D150">
        <v>0.995</v>
      </c>
      <c r="E150">
        <v>0.45</v>
      </c>
      <c r="F150">
        <v>1.9</v>
      </c>
      <c r="G150">
        <v>5</v>
      </c>
      <c r="H150" t="s">
        <v>16</v>
      </c>
      <c r="I150">
        <v>0.9</v>
      </c>
      <c r="J150">
        <v>0.9</v>
      </c>
      <c r="K150">
        <v>0.5</v>
      </c>
      <c r="L150">
        <v>0.5</v>
      </c>
      <c r="M150">
        <v>0</v>
      </c>
      <c r="N150">
        <v>0</v>
      </c>
      <c r="Q150">
        <v>7.9443920460320304E-3</v>
      </c>
      <c r="R150" s="9">
        <v>-38.243988211450798</v>
      </c>
      <c r="S150" s="9">
        <v>-583.73207539490602</v>
      </c>
      <c r="T150" s="9">
        <v>-489.94542605307203</v>
      </c>
      <c r="U150" s="9">
        <v>640.65717854605498</v>
      </c>
      <c r="W150" s="9">
        <v>329.71825377568399</v>
      </c>
      <c r="X150" s="9">
        <v>1231.49962629221</v>
      </c>
      <c r="Y150" s="9">
        <v>4.1412011379951999E-2</v>
      </c>
      <c r="AA150" s="9">
        <v>0.19978154867696199</v>
      </c>
      <c r="AB150" s="9">
        <v>4.4224315727043197E-2</v>
      </c>
      <c r="AC150">
        <f t="shared" si="0"/>
        <v>0.59582765073368982</v>
      </c>
    </row>
    <row r="151" spans="1:29" x14ac:dyDescent="0.25">
      <c r="A151">
        <v>1.5</v>
      </c>
      <c r="B151">
        <v>1.5</v>
      </c>
      <c r="C151">
        <v>1.5</v>
      </c>
      <c r="D151">
        <v>0.995</v>
      </c>
      <c r="E151">
        <v>0.45</v>
      </c>
      <c r="F151">
        <v>1.9</v>
      </c>
      <c r="G151">
        <v>5</v>
      </c>
      <c r="H151" t="s">
        <v>16</v>
      </c>
      <c r="I151">
        <v>0.9</v>
      </c>
      <c r="J151">
        <v>0.9</v>
      </c>
      <c r="K151">
        <v>0.5</v>
      </c>
      <c r="L151">
        <v>0.5</v>
      </c>
      <c r="M151">
        <v>0</v>
      </c>
      <c r="N151">
        <v>0</v>
      </c>
      <c r="Q151">
        <v>7.51405539698413E-3</v>
      </c>
      <c r="R151" s="9">
        <v>-74.992922736220393</v>
      </c>
      <c r="S151" s="9">
        <v>-639.50100057845498</v>
      </c>
      <c r="T151" s="9">
        <v>-585.52285985044102</v>
      </c>
      <c r="U151" s="9">
        <v>570.63831269944706</v>
      </c>
      <c r="W151" s="9">
        <v>250.621053163417</v>
      </c>
      <c r="X151" s="9">
        <v>1149.9552070024099</v>
      </c>
      <c r="Y151" s="9">
        <v>6.8380522794089599E-2</v>
      </c>
      <c r="AA151" s="9">
        <v>0.227037034995033</v>
      </c>
      <c r="AB151" s="9">
        <v>0.1026374966939</v>
      </c>
      <c r="AC151">
        <f t="shared" si="0"/>
        <v>0.58503028804313972</v>
      </c>
    </row>
    <row r="152" spans="1:29" x14ac:dyDescent="0.25">
      <c r="A152">
        <v>1.1000000000000001</v>
      </c>
      <c r="B152">
        <v>1.1000000000000001</v>
      </c>
      <c r="C152">
        <v>1.1000000000000001</v>
      </c>
      <c r="D152">
        <v>0.995</v>
      </c>
      <c r="E152">
        <v>0.45</v>
      </c>
      <c r="F152">
        <v>1.9</v>
      </c>
      <c r="G152">
        <v>5</v>
      </c>
      <c r="H152" t="s">
        <v>16</v>
      </c>
      <c r="I152">
        <v>0.9</v>
      </c>
      <c r="J152">
        <v>0.9</v>
      </c>
      <c r="K152">
        <v>0.5</v>
      </c>
      <c r="L152">
        <v>0.5</v>
      </c>
      <c r="M152">
        <v>0</v>
      </c>
      <c r="N152">
        <v>0</v>
      </c>
      <c r="Q152">
        <v>1.39152177801389E-2</v>
      </c>
      <c r="R152" s="9">
        <v>13.9772408425587</v>
      </c>
      <c r="S152" s="9">
        <v>-527.80028679825</v>
      </c>
      <c r="T152" s="9">
        <v>-389.94672591013801</v>
      </c>
      <c r="U152" s="9">
        <v>705.40823511178405</v>
      </c>
      <c r="W152" s="9">
        <v>405.56601239435599</v>
      </c>
      <c r="X152" s="9">
        <v>1319.6826487624201</v>
      </c>
      <c r="Y152" s="13">
        <v>3.5150315645532301E-4</v>
      </c>
      <c r="AA152" s="9">
        <v>0.178287825205454</v>
      </c>
      <c r="AB152" s="9">
        <v>-1.4677451325968399E-2</v>
      </c>
      <c r="AC152">
        <f t="shared" si="0"/>
        <v>0.60305862642566033</v>
      </c>
    </row>
    <row r="153" spans="1:29" x14ac:dyDescent="0.25">
      <c r="A153">
        <v>1.1000000000000001</v>
      </c>
      <c r="B153">
        <v>1.1000000000000001</v>
      </c>
      <c r="C153">
        <v>1.1000000000000001</v>
      </c>
      <c r="D153">
        <v>0.995</v>
      </c>
      <c r="E153">
        <v>0.45</v>
      </c>
      <c r="F153">
        <v>1.9</v>
      </c>
      <c r="G153">
        <v>5</v>
      </c>
      <c r="H153" t="s">
        <v>16</v>
      </c>
      <c r="I153">
        <v>0.9</v>
      </c>
      <c r="J153">
        <v>0.9</v>
      </c>
      <c r="K153">
        <v>0.5</v>
      </c>
      <c r="L153">
        <v>0.5</v>
      </c>
      <c r="M153">
        <v>0.2</v>
      </c>
      <c r="N153">
        <v>0.2</v>
      </c>
      <c r="Q153">
        <v>1.06184212519977E-2</v>
      </c>
      <c r="R153" s="9">
        <v>13.9716984882256</v>
      </c>
      <c r="S153" s="9">
        <v>-526.99491426437203</v>
      </c>
      <c r="T153" s="9">
        <v>-373.37611933186997</v>
      </c>
      <c r="U153" s="9">
        <v>705.35127169841303</v>
      </c>
      <c r="W153" s="9">
        <v>404.56783841944599</v>
      </c>
      <c r="X153" s="9">
        <v>1200.2534438054599</v>
      </c>
      <c r="Y153" s="13">
        <v>3.5150315645532301E-4</v>
      </c>
      <c r="AA153" s="9">
        <v>0.17778209053553601</v>
      </c>
      <c r="AB153" s="9">
        <v>-4.4318340552645101E-2</v>
      </c>
      <c r="AC153">
        <f t="shared" si="0"/>
        <v>0.63049156915172422</v>
      </c>
    </row>
    <row r="154" spans="1:29" x14ac:dyDescent="0.25">
      <c r="R154" s="9"/>
      <c r="S154" s="9"/>
      <c r="T154" s="9"/>
    </row>
    <row r="155" spans="1:29" x14ac:dyDescent="0.25">
      <c r="A155">
        <v>1</v>
      </c>
      <c r="B155">
        <v>1</v>
      </c>
      <c r="C155">
        <v>1.9</v>
      </c>
      <c r="D155">
        <v>0.995</v>
      </c>
      <c r="E155">
        <v>0.4</v>
      </c>
      <c r="F155">
        <v>1.9</v>
      </c>
      <c r="G155">
        <v>3</v>
      </c>
      <c r="H155" t="s">
        <v>16</v>
      </c>
      <c r="I155">
        <v>0.9</v>
      </c>
      <c r="J155">
        <v>0.9</v>
      </c>
      <c r="K155">
        <v>0.5</v>
      </c>
      <c r="L155">
        <v>0.5</v>
      </c>
      <c r="M155">
        <v>0.2</v>
      </c>
      <c r="N155">
        <v>0.2</v>
      </c>
      <c r="Q155">
        <v>-8.95898700769137E-3</v>
      </c>
      <c r="R155" s="9">
        <v>34.484379850640998</v>
      </c>
      <c r="S155" s="9">
        <v>-506.53642521239999</v>
      </c>
      <c r="T155" s="9">
        <v>-696.763175939284</v>
      </c>
      <c r="U155" s="9">
        <v>733.31175367163598</v>
      </c>
      <c r="W155" s="9">
        <v>449.330693309249</v>
      </c>
      <c r="X155" s="9">
        <v>1227.19069922219</v>
      </c>
      <c r="Y155" s="9">
        <v>-9.9800955824819095E-3</v>
      </c>
      <c r="AA155" s="9">
        <v>0.17203838964147</v>
      </c>
      <c r="AB155" s="9">
        <v>0.16824375059580299</v>
      </c>
      <c r="AC155">
        <f t="shared" ref="AC155:AC162" si="1">(0.328*(U155+$U$2)+(1-0.328)*(W155+$W$2))/(X155+$X$2)</f>
        <v>0.63896744108877712</v>
      </c>
    </row>
    <row r="156" spans="1:29" x14ac:dyDescent="0.25">
      <c r="A156">
        <v>1</v>
      </c>
      <c r="B156">
        <v>1</v>
      </c>
      <c r="C156">
        <v>1.9</v>
      </c>
      <c r="D156">
        <v>0.995</v>
      </c>
      <c r="E156">
        <v>0.4</v>
      </c>
      <c r="F156">
        <v>1.9</v>
      </c>
      <c r="G156">
        <v>14</v>
      </c>
      <c r="H156" t="s">
        <v>16</v>
      </c>
      <c r="I156">
        <v>0.9</v>
      </c>
      <c r="J156">
        <v>0.9</v>
      </c>
      <c r="K156">
        <v>0.9</v>
      </c>
      <c r="L156">
        <v>0.9</v>
      </c>
      <c r="M156">
        <v>0</v>
      </c>
      <c r="N156">
        <v>0</v>
      </c>
      <c r="Q156">
        <v>-4.1526560570526103E-3</v>
      </c>
      <c r="R156" s="9">
        <v>37.660455532613597</v>
      </c>
      <c r="S156" s="9">
        <v>-462.52462048668298</v>
      </c>
      <c r="T156" s="9">
        <v>-407.00209212118898</v>
      </c>
      <c r="U156" s="9">
        <v>695.66926253831798</v>
      </c>
      <c r="W156" s="9">
        <v>154.23344635810301</v>
      </c>
      <c r="X156" s="9">
        <v>486.82409308290698</v>
      </c>
      <c r="Y156" s="9">
        <v>-9.8661441258024399E-3</v>
      </c>
      <c r="AA156" s="9">
        <v>0.15032792273999801</v>
      </c>
      <c r="AB156" s="9">
        <v>5.5174402350641697E-3</v>
      </c>
      <c r="AC156">
        <f t="shared" si="1"/>
        <v>0.77804466581315024</v>
      </c>
    </row>
    <row r="157" spans="1:29" x14ac:dyDescent="0.25">
      <c r="A157">
        <v>1</v>
      </c>
      <c r="B157">
        <v>1</v>
      </c>
      <c r="C157">
        <v>1.9</v>
      </c>
      <c r="D157">
        <v>0.995</v>
      </c>
      <c r="E157">
        <v>0.4</v>
      </c>
      <c r="F157">
        <v>1.9</v>
      </c>
      <c r="G157">
        <v>16</v>
      </c>
      <c r="H157" t="s">
        <v>16</v>
      </c>
      <c r="I157">
        <v>0.8</v>
      </c>
      <c r="J157">
        <v>0.8</v>
      </c>
      <c r="K157">
        <v>0.8</v>
      </c>
      <c r="L157">
        <v>0.8</v>
      </c>
      <c r="M157">
        <v>0</v>
      </c>
      <c r="N157">
        <v>0</v>
      </c>
      <c r="Q157">
        <v>1.91307576112844E-2</v>
      </c>
      <c r="R157" s="9">
        <v>43.605644479064402</v>
      </c>
      <c r="S157" s="9">
        <v>-456.15136499254299</v>
      </c>
      <c r="T157" s="9">
        <v>-383.75685408725298</v>
      </c>
      <c r="U157" s="9">
        <v>709.27959832259103</v>
      </c>
      <c r="W157" s="9">
        <v>174.385727502143</v>
      </c>
      <c r="X157" s="9">
        <v>439.21190751998898</v>
      </c>
      <c r="Y157" s="9">
        <v>-7.3592120788544798E-3</v>
      </c>
      <c r="AA157" s="9">
        <v>0.15419318057437001</v>
      </c>
      <c r="AB157" s="9">
        <v>-7.62009674818819E-3</v>
      </c>
      <c r="AC157">
        <f t="shared" si="1"/>
        <v>0.80797602380811162</v>
      </c>
    </row>
    <row r="158" spans="1:29" x14ac:dyDescent="0.25">
      <c r="A158">
        <v>1</v>
      </c>
      <c r="B158">
        <v>1</v>
      </c>
      <c r="C158">
        <v>1.9</v>
      </c>
      <c r="D158">
        <v>0.995</v>
      </c>
      <c r="E158">
        <v>0.4</v>
      </c>
      <c r="F158">
        <v>1.9</v>
      </c>
      <c r="G158">
        <v>18</v>
      </c>
      <c r="H158" t="s">
        <v>16</v>
      </c>
      <c r="I158">
        <v>0.8</v>
      </c>
      <c r="J158">
        <v>0.8</v>
      </c>
      <c r="K158">
        <v>0.8</v>
      </c>
      <c r="L158">
        <v>0.8</v>
      </c>
      <c r="M158">
        <v>0</v>
      </c>
      <c r="N158">
        <v>0</v>
      </c>
      <c r="Q158">
        <v>3.0107529137197699E-2</v>
      </c>
      <c r="R158" s="9">
        <v>47.2680829087885</v>
      </c>
      <c r="S158" s="9">
        <v>-455.56318008829101</v>
      </c>
      <c r="T158" s="9">
        <v>-360.40450035418098</v>
      </c>
      <c r="U158" s="9">
        <v>705.33541085647801</v>
      </c>
      <c r="W158" s="9">
        <v>149.26655051814799</v>
      </c>
      <c r="X158" s="9">
        <v>380.37836658486202</v>
      </c>
      <c r="Y158" s="9">
        <v>-7.2832444410681398E-3</v>
      </c>
      <c r="AA158" s="9">
        <v>0.15323589709202501</v>
      </c>
      <c r="AB158" s="9">
        <v>-1.9074726101354501E-2</v>
      </c>
      <c r="AC158">
        <f t="shared" si="1"/>
        <v>0.8244679441584013</v>
      </c>
    </row>
    <row r="159" spans="1:29" x14ac:dyDescent="0.25">
      <c r="A159">
        <v>1</v>
      </c>
      <c r="B159">
        <v>1</v>
      </c>
      <c r="C159">
        <v>1.9</v>
      </c>
      <c r="D159">
        <v>0.995</v>
      </c>
      <c r="E159">
        <v>0.4</v>
      </c>
      <c r="F159">
        <v>1.9</v>
      </c>
      <c r="G159">
        <v>18</v>
      </c>
      <c r="H159" t="s">
        <v>16</v>
      </c>
      <c r="I159">
        <v>0.9</v>
      </c>
      <c r="J159">
        <v>0.9</v>
      </c>
      <c r="K159">
        <v>0.8</v>
      </c>
      <c r="L159">
        <v>0.8</v>
      </c>
      <c r="M159">
        <v>0</v>
      </c>
      <c r="N159">
        <v>0</v>
      </c>
      <c r="Q159">
        <v>3.0054028619390199E-2</v>
      </c>
      <c r="R159" s="9">
        <v>43.312136196556501</v>
      </c>
      <c r="S159" s="9">
        <v>-456.97486278824198</v>
      </c>
      <c r="T159" s="9">
        <v>-362.63288808153902</v>
      </c>
      <c r="U159" s="9">
        <v>687.66052767753297</v>
      </c>
      <c r="W159" s="9">
        <v>118.88589117204801</v>
      </c>
      <c r="X159" s="9">
        <v>378.58189637244499</v>
      </c>
      <c r="Y159" s="9">
        <v>-9.9421117635887703E-3</v>
      </c>
      <c r="AA159" s="9">
        <v>0.14873847092025599</v>
      </c>
      <c r="AB159" s="9">
        <v>-1.9346162815884499E-2</v>
      </c>
      <c r="AC159">
        <f t="shared" si="1"/>
        <v>0.81056267966412121</v>
      </c>
    </row>
    <row r="160" spans="1:29" x14ac:dyDescent="0.25">
      <c r="A160">
        <v>1</v>
      </c>
      <c r="B160">
        <v>0.7</v>
      </c>
      <c r="C160">
        <v>1.9</v>
      </c>
      <c r="D160">
        <v>0.995</v>
      </c>
      <c r="E160">
        <v>0.4</v>
      </c>
      <c r="F160">
        <v>1.9</v>
      </c>
      <c r="G160">
        <v>18</v>
      </c>
      <c r="H160" t="s">
        <v>16</v>
      </c>
      <c r="I160">
        <v>0.9</v>
      </c>
      <c r="J160">
        <v>0.9</v>
      </c>
      <c r="K160">
        <v>0.8</v>
      </c>
      <c r="L160">
        <v>0.8</v>
      </c>
      <c r="M160">
        <v>0</v>
      </c>
      <c r="N160">
        <v>0</v>
      </c>
      <c r="Q160">
        <v>3.4061663787435997E-2</v>
      </c>
      <c r="R160" s="9">
        <v>39.254668568831597</v>
      </c>
      <c r="S160" s="9">
        <v>-429.97437364665302</v>
      </c>
      <c r="T160" s="9">
        <v>-342.08201391970499</v>
      </c>
      <c r="U160" s="9">
        <v>688.99500911531698</v>
      </c>
      <c r="W160" s="9">
        <v>173.65963058764899</v>
      </c>
      <c r="X160" s="9">
        <v>404.03875563522303</v>
      </c>
      <c r="Y160" s="9">
        <v>-9.7901764880161599E-3</v>
      </c>
      <c r="AA160" s="9">
        <v>0.136799520319696</v>
      </c>
      <c r="AB160" s="9">
        <v>-2.41234489916126E-2</v>
      </c>
      <c r="AC160">
        <f t="shared" si="1"/>
        <v>0.8197703701426442</v>
      </c>
    </row>
    <row r="161" spans="1:31" x14ac:dyDescent="0.25">
      <c r="A161">
        <v>1</v>
      </c>
      <c r="B161">
        <v>0.5</v>
      </c>
      <c r="C161">
        <v>1.9</v>
      </c>
      <c r="D161">
        <v>0.995</v>
      </c>
      <c r="E161">
        <v>0.4</v>
      </c>
      <c r="F161">
        <v>1.9</v>
      </c>
      <c r="G161">
        <v>18</v>
      </c>
      <c r="H161" t="s">
        <v>16</v>
      </c>
      <c r="I161">
        <v>0.9</v>
      </c>
      <c r="J161">
        <v>0.9</v>
      </c>
      <c r="K161">
        <v>0.8</v>
      </c>
      <c r="L161">
        <v>0.8</v>
      </c>
      <c r="M161">
        <v>0</v>
      </c>
      <c r="N161">
        <v>0</v>
      </c>
      <c r="Q161">
        <v>8.4107510444739506E-2</v>
      </c>
      <c r="R161" s="9">
        <v>40.533044104501997</v>
      </c>
      <c r="S161" s="9">
        <v>-414.63180740643497</v>
      </c>
      <c r="T161" s="9">
        <v>-331.69150890059598</v>
      </c>
      <c r="U161" s="9">
        <v>687.74155325243703</v>
      </c>
      <c r="W161" s="9">
        <v>208.37475510858101</v>
      </c>
      <c r="X161" s="9">
        <v>422.52849016653101</v>
      </c>
      <c r="Y161" s="9">
        <v>-1.0132030858054499E-2</v>
      </c>
      <c r="AA161" s="9">
        <v>0.132934262485324</v>
      </c>
      <c r="AB161" s="9">
        <v>-2.8167856038109701E-2</v>
      </c>
      <c r="AC161">
        <f t="shared" si="1"/>
        <v>0.82402817846986043</v>
      </c>
    </row>
    <row r="162" spans="1:31" x14ac:dyDescent="0.25">
      <c r="A162">
        <v>0.5</v>
      </c>
      <c r="B162">
        <v>0.5</v>
      </c>
      <c r="C162">
        <v>1.9</v>
      </c>
      <c r="D162">
        <v>0.995</v>
      </c>
      <c r="E162">
        <v>0.4</v>
      </c>
      <c r="F162">
        <v>1.9</v>
      </c>
      <c r="G162">
        <v>18</v>
      </c>
      <c r="H162" t="s">
        <v>16</v>
      </c>
      <c r="I162">
        <v>0.9</v>
      </c>
      <c r="J162">
        <v>0.9</v>
      </c>
      <c r="K162">
        <v>0.8</v>
      </c>
      <c r="L162">
        <v>0.8</v>
      </c>
      <c r="M162">
        <v>0</v>
      </c>
      <c r="N162">
        <v>0</v>
      </c>
      <c r="Q162">
        <v>8.4047583470898399E-2</v>
      </c>
      <c r="R162" s="9">
        <v>118.909492268687</v>
      </c>
      <c r="S162" s="9">
        <v>-386.21135467981998</v>
      </c>
      <c r="T162" s="9">
        <v>-331.64337184605898</v>
      </c>
      <c r="U162" s="9">
        <v>784.06584608334197</v>
      </c>
      <c r="W162" s="9">
        <v>239.295631834793</v>
      </c>
      <c r="X162" s="9">
        <v>422.57917384639597</v>
      </c>
      <c r="Y162" s="9">
        <v>-6.1903976009419999E-2</v>
      </c>
      <c r="AA162" s="9">
        <v>0.121175931409735</v>
      </c>
      <c r="AB162" s="9">
        <v>-2.8167856038109701E-2</v>
      </c>
      <c r="AC162">
        <f t="shared" si="1"/>
        <v>0.8527405913715862</v>
      </c>
    </row>
    <row r="163" spans="1:31" x14ac:dyDescent="0.25">
      <c r="R163" s="9"/>
      <c r="S163" s="9"/>
      <c r="T163" s="9"/>
    </row>
    <row r="164" spans="1:31" x14ac:dyDescent="0.25">
      <c r="R164" s="9"/>
      <c r="S164" s="9"/>
      <c r="T164" s="9"/>
      <c r="Y164" s="9" t="s">
        <v>38</v>
      </c>
    </row>
    <row r="165" spans="1:31" x14ac:dyDescent="0.25">
      <c r="R165" s="9"/>
      <c r="S165" s="9"/>
      <c r="T165" s="9"/>
      <c r="Y165" s="9">
        <v>0.34272710000000001</v>
      </c>
      <c r="Z165">
        <v>0.38080459999999999</v>
      </c>
      <c r="AA165" s="9">
        <v>0.2045448</v>
      </c>
      <c r="AB165" s="9">
        <v>0.60114619999999996</v>
      </c>
      <c r="AC165">
        <f>V2/X2</f>
        <v>0.78963291232872213</v>
      </c>
    </row>
    <row r="166" spans="1:31" x14ac:dyDescent="0.25">
      <c r="R166" s="9"/>
      <c r="S166" s="9"/>
      <c r="T166" s="9"/>
    </row>
    <row r="167" spans="1:31" x14ac:dyDescent="0.25">
      <c r="A167">
        <v>1.4</v>
      </c>
      <c r="B167">
        <v>1.4</v>
      </c>
      <c r="C167">
        <v>1.4</v>
      </c>
      <c r="D167">
        <v>0.995</v>
      </c>
      <c r="E167">
        <v>0.4</v>
      </c>
      <c r="F167">
        <v>1.9</v>
      </c>
      <c r="G167">
        <v>14</v>
      </c>
      <c r="H167" t="s">
        <v>16</v>
      </c>
      <c r="I167">
        <v>0.9</v>
      </c>
      <c r="J167">
        <v>0.9</v>
      </c>
      <c r="K167">
        <v>0.9</v>
      </c>
      <c r="L167">
        <v>0.9</v>
      </c>
      <c r="M167">
        <v>0</v>
      </c>
      <c r="N167">
        <v>0</v>
      </c>
      <c r="Q167" s="1">
        <v>4.64712858261329E-5</v>
      </c>
      <c r="R167" s="9">
        <v>-66.2163847711697</v>
      </c>
      <c r="S167" s="9">
        <v>-555.28945130309398</v>
      </c>
      <c r="T167" s="9">
        <v>-314.71372538766002</v>
      </c>
      <c r="U167" s="9">
        <v>540.31713831689297</v>
      </c>
      <c r="V167" s="9">
        <f>(U167*(29-17)+W167*(54-29))/(54-17)</f>
        <v>179.24206880581102</v>
      </c>
      <c r="W167" s="9">
        <v>5.9260354404916598</v>
      </c>
      <c r="X167" s="9">
        <v>396.43846897018602</v>
      </c>
      <c r="Y167" s="9">
        <v>-3.6455487408363898E-3</v>
      </c>
      <c r="Z167">
        <f>(Y167*(29-17)+AA167*(54-29)+AB167*(74-54))/(74-17)</f>
        <v>3.0341938281945362E-2</v>
      </c>
      <c r="AA167" s="9">
        <v>0.14990295580240201</v>
      </c>
      <c r="AB167" s="9">
        <v>-9.8716841404956401E-2</v>
      </c>
      <c r="AC167">
        <f t="shared" ref="AC167:AC186" si="2">($V$2+V167)/($X$2+X167)</f>
        <v>0.71515401655985944</v>
      </c>
    </row>
    <row r="168" spans="1:31" x14ac:dyDescent="0.25">
      <c r="A168">
        <v>1.4</v>
      </c>
      <c r="B168">
        <v>1.4</v>
      </c>
      <c r="C168">
        <v>1.4</v>
      </c>
      <c r="D168">
        <v>0.995</v>
      </c>
      <c r="E168">
        <v>0.4</v>
      </c>
      <c r="F168">
        <v>1.9</v>
      </c>
      <c r="G168">
        <v>14</v>
      </c>
      <c r="H168" t="s">
        <v>16</v>
      </c>
      <c r="I168">
        <v>0.9</v>
      </c>
      <c r="J168">
        <v>0.9</v>
      </c>
      <c r="K168">
        <v>0.9</v>
      </c>
      <c r="L168">
        <v>0.9</v>
      </c>
      <c r="M168">
        <v>0</v>
      </c>
      <c r="N168">
        <v>0</v>
      </c>
      <c r="Q168" s="6">
        <v>4.64712858261329E-5</v>
      </c>
      <c r="R168" s="10">
        <v>-66.2163847711697</v>
      </c>
      <c r="S168" s="10">
        <v>-555.28945130309398</v>
      </c>
      <c r="T168" s="10">
        <v>-314.71372538766002</v>
      </c>
      <c r="U168" s="10">
        <v>540.31713831689297</v>
      </c>
      <c r="V168" s="10">
        <v>211.88214712324401</v>
      </c>
      <c r="W168" s="10">
        <v>5.9260354404916598</v>
      </c>
      <c r="X168" s="10">
        <v>396.43846897018602</v>
      </c>
      <c r="Y168" s="10">
        <v>-3.6455487408363898E-3</v>
      </c>
      <c r="Z168" s="2">
        <v>1.6224075558705101E-2</v>
      </c>
      <c r="AA168" s="10">
        <v>0.14990295580240201</v>
      </c>
      <c r="AB168" s="10">
        <v>-9.8716841404956401E-2</v>
      </c>
      <c r="AC168" s="2">
        <f t="shared" si="2"/>
        <v>0.73332306665442104</v>
      </c>
    </row>
    <row r="169" spans="1:31" x14ac:dyDescent="0.25">
      <c r="A169">
        <v>1.4</v>
      </c>
      <c r="B169">
        <v>1.4</v>
      </c>
      <c r="C169">
        <v>1.4</v>
      </c>
      <c r="D169">
        <v>0.98</v>
      </c>
      <c r="E169">
        <v>0.4</v>
      </c>
      <c r="F169">
        <v>1.9</v>
      </c>
      <c r="G169">
        <v>14</v>
      </c>
      <c r="H169" t="s">
        <v>16</v>
      </c>
      <c r="I169">
        <v>0.9</v>
      </c>
      <c r="J169">
        <v>0.9</v>
      </c>
      <c r="K169">
        <v>0.9</v>
      </c>
      <c r="L169">
        <v>0.9</v>
      </c>
      <c r="M169">
        <v>0</v>
      </c>
      <c r="N169">
        <v>0</v>
      </c>
      <c r="Q169">
        <v>-3.18414330065055E-2</v>
      </c>
      <c r="R169" s="9">
        <v>-103.331025095051</v>
      </c>
      <c r="S169" s="9">
        <v>-625.51090921406706</v>
      </c>
      <c r="T169" s="9">
        <v>-390.06589710537901</v>
      </c>
      <c r="U169" s="9">
        <v>595.45512378011404</v>
      </c>
      <c r="V169" s="9">
        <v>337.22108781835402</v>
      </c>
      <c r="W169" s="9">
        <v>168.081335260912</v>
      </c>
      <c r="X169" s="9">
        <v>574.39317922957503</v>
      </c>
      <c r="Y169" s="9">
        <v>1.2573541926539301E-2</v>
      </c>
      <c r="Z169">
        <v>4.1465991312124001E-2</v>
      </c>
      <c r="AA169" s="9">
        <v>0.172950007188657</v>
      </c>
      <c r="AB169" s="9">
        <v>-6.3728648902038401E-2</v>
      </c>
      <c r="AC169">
        <f t="shared" si="2"/>
        <v>0.73070996931374577</v>
      </c>
    </row>
    <row r="170" spans="1:31" x14ac:dyDescent="0.25">
      <c r="A170">
        <v>1.4</v>
      </c>
      <c r="B170">
        <v>1.4</v>
      </c>
      <c r="C170">
        <v>1.4</v>
      </c>
      <c r="D170">
        <v>0.995</v>
      </c>
      <c r="E170">
        <v>0.4</v>
      </c>
      <c r="F170">
        <v>1.9</v>
      </c>
      <c r="G170">
        <v>15</v>
      </c>
      <c r="H170" t="s">
        <v>16</v>
      </c>
      <c r="I170">
        <v>0.9</v>
      </c>
      <c r="J170">
        <v>0.9</v>
      </c>
      <c r="K170">
        <v>0.9</v>
      </c>
      <c r="L170">
        <v>0.9</v>
      </c>
      <c r="M170">
        <v>0</v>
      </c>
      <c r="N170">
        <v>0</v>
      </c>
      <c r="Q170">
        <v>5.3936420683939803E-3</v>
      </c>
      <c r="R170" s="9">
        <v>-65.889505416861695</v>
      </c>
      <c r="S170" s="9">
        <v>-551.44042915178295</v>
      </c>
      <c r="T170" s="9">
        <v>-298.185910629609</v>
      </c>
      <c r="U170" s="9">
        <v>538.77030980429299</v>
      </c>
      <c r="V170" s="9">
        <v>203.59276682433699</v>
      </c>
      <c r="W170" s="9">
        <v>-5.7770538357119596</v>
      </c>
      <c r="X170" s="9">
        <v>364.48984096599901</v>
      </c>
      <c r="Y170" s="9">
        <v>-3.6455487408363898E-3</v>
      </c>
      <c r="Z170">
        <v>1.2984471397838499E-2</v>
      </c>
      <c r="AA170" s="9">
        <v>0.14778970736024499</v>
      </c>
      <c r="AB170" s="9">
        <v>-0.105964201682907</v>
      </c>
      <c r="AC170">
        <f t="shared" si="2"/>
        <v>0.74190291231203687</v>
      </c>
    </row>
    <row r="171" spans="1:31" x14ac:dyDescent="0.25">
      <c r="A171">
        <v>1.4</v>
      </c>
      <c r="B171">
        <v>1.4</v>
      </c>
      <c r="C171">
        <v>1.4</v>
      </c>
      <c r="D171">
        <v>0.995</v>
      </c>
      <c r="E171">
        <v>0.4</v>
      </c>
      <c r="F171">
        <v>1.9</v>
      </c>
      <c r="G171">
        <v>18</v>
      </c>
      <c r="H171" t="s">
        <v>16</v>
      </c>
      <c r="I171">
        <v>0.9</v>
      </c>
      <c r="J171">
        <v>0.9</v>
      </c>
      <c r="K171">
        <v>0.9</v>
      </c>
      <c r="L171">
        <v>0.9</v>
      </c>
      <c r="M171">
        <v>0</v>
      </c>
      <c r="N171">
        <v>0</v>
      </c>
      <c r="Q171">
        <v>2.0905312691411999E-2</v>
      </c>
      <c r="R171" s="9">
        <v>-64.751466313557103</v>
      </c>
      <c r="S171" s="9">
        <v>-542.61722842336098</v>
      </c>
      <c r="T171" s="9">
        <v>-258.05725007961598</v>
      </c>
      <c r="U171" s="9">
        <v>533.70407785067698</v>
      </c>
      <c r="V171" s="9">
        <v>180.688803448941</v>
      </c>
      <c r="W171" s="9">
        <v>-37.594291709731799</v>
      </c>
      <c r="X171" s="9">
        <v>280.21417081860699</v>
      </c>
      <c r="Y171" s="9">
        <v>-5.8865940555323203E-3</v>
      </c>
      <c r="Z171">
        <v>5.1216821324019304E-3</v>
      </c>
      <c r="AA171" s="9">
        <v>0.144014759288359</v>
      </c>
      <c r="AB171" s="9">
        <v>-0.1239875995277</v>
      </c>
      <c r="AC171">
        <f t="shared" si="2"/>
        <v>0.7654830941714621</v>
      </c>
    </row>
    <row r="172" spans="1:31" x14ac:dyDescent="0.25">
      <c r="A172">
        <v>1.4</v>
      </c>
      <c r="B172">
        <v>1.4</v>
      </c>
      <c r="C172">
        <v>1.4</v>
      </c>
      <c r="D172">
        <v>0.995</v>
      </c>
      <c r="E172">
        <v>0.35</v>
      </c>
      <c r="F172">
        <v>1.9</v>
      </c>
      <c r="G172">
        <v>18</v>
      </c>
      <c r="H172" t="s">
        <v>16</v>
      </c>
      <c r="I172">
        <v>0.9</v>
      </c>
      <c r="J172">
        <v>0.9</v>
      </c>
      <c r="K172">
        <v>0.9</v>
      </c>
      <c r="L172">
        <v>0.9</v>
      </c>
      <c r="M172">
        <v>0</v>
      </c>
      <c r="N172">
        <v>0</v>
      </c>
      <c r="Q172">
        <v>1.0655066276425301E-2</v>
      </c>
      <c r="R172" s="9">
        <v>-86.874416983855994</v>
      </c>
      <c r="S172" s="9">
        <v>-558.35173895876801</v>
      </c>
      <c r="T172" s="9">
        <v>-271.04470528854699</v>
      </c>
      <c r="U172" s="9">
        <v>487.90192407534198</v>
      </c>
      <c r="V172" s="9">
        <v>120.523201161296</v>
      </c>
      <c r="W172" s="9">
        <v>-104.807740844918</v>
      </c>
      <c r="X172" s="9">
        <v>159.21354812015099</v>
      </c>
      <c r="Y172" s="9">
        <v>5.0147619668021101E-3</v>
      </c>
      <c r="Z172">
        <v>1.4536781724920501E-2</v>
      </c>
      <c r="AA172" s="9">
        <v>0.15385852339925901</v>
      </c>
      <c r="AB172" s="9">
        <v>-0.11627879683504699</v>
      </c>
      <c r="AC172">
        <f t="shared" si="2"/>
        <v>0.78629984405709097</v>
      </c>
    </row>
    <row r="173" spans="1:31" x14ac:dyDescent="0.25">
      <c r="A173">
        <v>1.4</v>
      </c>
      <c r="B173">
        <v>1.4</v>
      </c>
      <c r="C173">
        <v>1.4</v>
      </c>
      <c r="D173">
        <v>0.995</v>
      </c>
      <c r="E173">
        <v>0.3</v>
      </c>
      <c r="F173">
        <v>1.9</v>
      </c>
      <c r="G173">
        <v>18</v>
      </c>
      <c r="H173" t="s">
        <v>16</v>
      </c>
      <c r="I173">
        <v>0.9</v>
      </c>
      <c r="J173">
        <v>0.9</v>
      </c>
      <c r="K173">
        <v>0.9</v>
      </c>
      <c r="L173">
        <v>0.9</v>
      </c>
      <c r="M173">
        <v>0</v>
      </c>
      <c r="N173">
        <v>0</v>
      </c>
      <c r="Q173">
        <v>-1.8674006317509399E-3</v>
      </c>
      <c r="R173" s="9">
        <v>-100.417062250892</v>
      </c>
      <c r="S173" s="9">
        <v>-578.622435422536</v>
      </c>
      <c r="T173" s="9">
        <v>-283.41190897226898</v>
      </c>
      <c r="U173" s="9">
        <v>441.94905280824298</v>
      </c>
      <c r="V173" s="9">
        <v>56.1541125431715</v>
      </c>
      <c r="W173" s="9">
        <v>-178.05603342433801</v>
      </c>
      <c r="X173" s="9">
        <v>46.550170284331401</v>
      </c>
      <c r="Y173" s="9">
        <v>1.5688215075777698E-2</v>
      </c>
      <c r="Z173">
        <v>2.33275825989386E-2</v>
      </c>
      <c r="AA173" s="9">
        <v>0.163395234317709</v>
      </c>
      <c r="AB173" s="9">
        <v>-0.10995432138649799</v>
      </c>
      <c r="AC173">
        <f t="shared" si="2"/>
        <v>0.80304150267797492</v>
      </c>
    </row>
    <row r="174" spans="1:31" x14ac:dyDescent="0.25">
      <c r="A174">
        <v>1.3</v>
      </c>
      <c r="B174">
        <v>1.3</v>
      </c>
      <c r="C174">
        <v>1.3</v>
      </c>
      <c r="D174">
        <v>0.995</v>
      </c>
      <c r="E174">
        <v>0.3</v>
      </c>
      <c r="F174">
        <v>1.9</v>
      </c>
      <c r="G174">
        <v>18</v>
      </c>
      <c r="H174" t="s">
        <v>16</v>
      </c>
      <c r="I174">
        <v>0.9</v>
      </c>
      <c r="J174">
        <v>0.9</v>
      </c>
      <c r="K174">
        <v>0.9</v>
      </c>
      <c r="L174">
        <v>0.9</v>
      </c>
      <c r="M174">
        <v>0</v>
      </c>
      <c r="N174">
        <v>0</v>
      </c>
      <c r="Q174" s="2">
        <v>-4.7997134730968201E-3</v>
      </c>
      <c r="R174" s="10">
        <v>-80.5327525455466</v>
      </c>
      <c r="S174" s="10">
        <v>-557.86954345373294</v>
      </c>
      <c r="T174" s="10">
        <v>-249.63639512570799</v>
      </c>
      <c r="U174" s="10">
        <v>481.95345165136098</v>
      </c>
      <c r="V174" s="10">
        <v>98.130597649287793</v>
      </c>
      <c r="W174" s="10">
        <v>-135.138123263518</v>
      </c>
      <c r="X174" s="10">
        <v>94.100962290938199</v>
      </c>
      <c r="Y174" s="14">
        <v>-2.6498885934594902E-4</v>
      </c>
      <c r="Z174" s="2">
        <v>9.5002096310732292E-3</v>
      </c>
      <c r="AA174" s="10">
        <v>0.15199814229206099</v>
      </c>
      <c r="AB174" s="10">
        <v>-0.12591480020086299</v>
      </c>
      <c r="AC174" s="2">
        <f t="shared" si="2"/>
        <v>0.80557891896839395</v>
      </c>
    </row>
    <row r="175" spans="1:31" x14ac:dyDescent="0.25">
      <c r="A175">
        <v>1.3</v>
      </c>
      <c r="B175">
        <v>1.3</v>
      </c>
      <c r="C175">
        <v>1.3</v>
      </c>
      <c r="D175">
        <v>0.995</v>
      </c>
      <c r="E175">
        <v>0.3</v>
      </c>
      <c r="F175">
        <v>1.9</v>
      </c>
      <c r="G175">
        <v>17</v>
      </c>
      <c r="H175" t="s">
        <v>16</v>
      </c>
      <c r="I175">
        <v>0.9</v>
      </c>
      <c r="J175">
        <v>0.9</v>
      </c>
      <c r="K175">
        <v>0.9</v>
      </c>
      <c r="L175">
        <v>0.9</v>
      </c>
      <c r="M175">
        <v>0</v>
      </c>
      <c r="N175">
        <v>0</v>
      </c>
      <c r="Q175">
        <v>-8.0207352840395707E-3</v>
      </c>
      <c r="R175" s="9">
        <v>-81.856463565191603</v>
      </c>
      <c r="S175" s="9">
        <v>-560.537917491401</v>
      </c>
      <c r="T175" s="9">
        <v>-260.45231069279799</v>
      </c>
      <c r="U175" s="9">
        <v>483.29422517447802</v>
      </c>
      <c r="V175" s="9">
        <v>104.605130690671</v>
      </c>
      <c r="W175" s="9">
        <v>-126.202146279563</v>
      </c>
      <c r="X175" s="9">
        <v>114.383205093896</v>
      </c>
      <c r="Y175" s="13">
        <v>-1.1305358377333701E-4</v>
      </c>
      <c r="Z175">
        <v>1.1853984529202799E-2</v>
      </c>
      <c r="AA175" s="9">
        <v>0.15333472677684401</v>
      </c>
      <c r="AB175" s="9">
        <v>-0.12045892223881</v>
      </c>
      <c r="AC175">
        <f t="shared" si="2"/>
        <v>0.79906522038857353</v>
      </c>
    </row>
    <row r="176" spans="1:31" x14ac:dyDescent="0.25">
      <c r="A176">
        <v>1.3</v>
      </c>
      <c r="B176">
        <v>1.3</v>
      </c>
      <c r="C176">
        <v>1.3</v>
      </c>
      <c r="D176">
        <v>0.995</v>
      </c>
      <c r="E176">
        <v>0.35</v>
      </c>
      <c r="F176">
        <v>1.9</v>
      </c>
      <c r="G176">
        <v>17</v>
      </c>
      <c r="H176" t="s">
        <v>16</v>
      </c>
      <c r="I176">
        <v>0.9</v>
      </c>
      <c r="J176">
        <v>0.9</v>
      </c>
      <c r="K176">
        <v>0.9</v>
      </c>
      <c r="L176">
        <v>0.9</v>
      </c>
      <c r="M176">
        <v>0</v>
      </c>
      <c r="N176">
        <v>0</v>
      </c>
      <c r="Q176" s="2">
        <v>5.0187252062721104E-3</v>
      </c>
      <c r="R176" s="10">
        <v>-64.976872741793599</v>
      </c>
      <c r="S176" s="10">
        <v>-543.54223932653304</v>
      </c>
      <c r="T176" s="10">
        <v>-246.14040068099001</v>
      </c>
      <c r="U176" s="10">
        <v>527.90061763089</v>
      </c>
      <c r="V176" s="10">
        <v>164.294678906922</v>
      </c>
      <c r="W176" s="10">
        <v>-59.198625683462197</v>
      </c>
      <c r="X176" s="10">
        <v>223.96671689112401</v>
      </c>
      <c r="Y176" s="10">
        <v>-8.4315099213734795E-3</v>
      </c>
      <c r="Z176" s="2">
        <v>3.8983941029080401E-3</v>
      </c>
      <c r="AA176" s="10">
        <v>0.145622273060597</v>
      </c>
      <c r="AB176" s="10">
        <v>-0.12852059266035101</v>
      </c>
      <c r="AC176" s="2">
        <f t="shared" si="2"/>
        <v>0.7819008572019257</v>
      </c>
      <c r="AD176">
        <f>0.32451515/0.1256*0.18815</f>
        <v>0.48612679516321661</v>
      </c>
      <c r="AE176">
        <v>-2.6819299999999999E-3</v>
      </c>
    </row>
    <row r="177" spans="1:31" x14ac:dyDescent="0.25">
      <c r="Q177" s="2"/>
      <c r="R177" s="10"/>
      <c r="S177" s="10"/>
      <c r="T177" s="10"/>
      <c r="U177" s="10"/>
      <c r="V177" s="10"/>
      <c r="W177" s="10"/>
      <c r="X177" s="10"/>
      <c r="Y177" s="10"/>
      <c r="Z177" s="2"/>
      <c r="AA177" s="10"/>
      <c r="AB177" s="10"/>
      <c r="AC177" s="2"/>
    </row>
    <row r="178" spans="1:31" x14ac:dyDescent="0.25">
      <c r="A178">
        <v>1.3</v>
      </c>
      <c r="B178">
        <v>1.3</v>
      </c>
      <c r="C178">
        <v>1.3</v>
      </c>
      <c r="D178">
        <v>0.995</v>
      </c>
      <c r="E178">
        <v>0.35</v>
      </c>
      <c r="F178">
        <v>1.9</v>
      </c>
      <c r="G178">
        <v>17</v>
      </c>
      <c r="H178" t="s">
        <v>16</v>
      </c>
      <c r="I178">
        <v>0.9</v>
      </c>
      <c r="J178">
        <v>0.9</v>
      </c>
      <c r="K178">
        <v>0.9</v>
      </c>
      <c r="L178">
        <v>0.9</v>
      </c>
      <c r="M178">
        <v>0</v>
      </c>
      <c r="N178">
        <v>0</v>
      </c>
      <c r="Q178">
        <v>9.2524141377771901E-2</v>
      </c>
      <c r="R178" s="9">
        <v>-78.371635521246105</v>
      </c>
      <c r="S178" s="9">
        <v>-551.56065503198295</v>
      </c>
      <c r="T178" s="9">
        <v>-231.116993702461</v>
      </c>
      <c r="U178" s="9">
        <v>523.14312091324302</v>
      </c>
      <c r="V178" s="9">
        <v>157.800971965701</v>
      </c>
      <c r="W178" s="9">
        <v>-66.540249663841905</v>
      </c>
      <c r="X178" s="9">
        <v>218.996038284458</v>
      </c>
      <c r="Y178" s="9">
        <v>-6.0005455122117898E-3</v>
      </c>
      <c r="Z178">
        <v>6.0328208026456604E-3</v>
      </c>
      <c r="AA178" s="9">
        <v>0.14809676055269499</v>
      </c>
      <c r="AB178" s="9">
        <v>-0.127109121744795</v>
      </c>
      <c r="AC178">
        <f t="shared" si="2"/>
        <v>0.78029054754210747</v>
      </c>
    </row>
    <row r="179" spans="1:31" x14ac:dyDescent="0.25">
      <c r="A179">
        <v>1.3</v>
      </c>
      <c r="B179">
        <v>1.3</v>
      </c>
      <c r="C179">
        <v>1.3</v>
      </c>
      <c r="D179">
        <v>0.995</v>
      </c>
      <c r="E179">
        <v>0.25</v>
      </c>
      <c r="F179">
        <v>1.9</v>
      </c>
      <c r="G179">
        <v>17</v>
      </c>
      <c r="H179" t="s">
        <v>16</v>
      </c>
      <c r="I179">
        <v>0.9</v>
      </c>
      <c r="J179">
        <v>0.9</v>
      </c>
      <c r="K179">
        <v>0.9</v>
      </c>
      <c r="L179">
        <v>0.9</v>
      </c>
      <c r="M179">
        <v>0</v>
      </c>
      <c r="N179">
        <v>0</v>
      </c>
      <c r="Q179">
        <v>6.01246937319019E-2</v>
      </c>
      <c r="R179" s="9">
        <v>-111.649812623335</v>
      </c>
      <c r="S179" s="9">
        <v>-586.335901822442</v>
      </c>
      <c r="T179" s="9">
        <v>-263.80122806399299</v>
      </c>
      <c r="U179" s="9">
        <v>429.15089639910798</v>
      </c>
      <c r="V179" s="9">
        <v>33.058141909149299</v>
      </c>
      <c r="W179" s="9">
        <v>-206.03052426695399</v>
      </c>
      <c r="X179" s="9">
        <v>6.0180830540898498</v>
      </c>
      <c r="Y179" s="9">
        <v>1.6106037083602299E-2</v>
      </c>
      <c r="Z179">
        <v>2.5959760979642799E-2</v>
      </c>
      <c r="AA179" s="9">
        <v>0.16857901468436701</v>
      </c>
      <c r="AB179" s="9">
        <v>-0.109574309986156</v>
      </c>
      <c r="AC179">
        <f t="shared" si="2"/>
        <v>0.8097645978652267</v>
      </c>
    </row>
    <row r="180" spans="1:31" x14ac:dyDescent="0.25">
      <c r="A180">
        <v>1.2</v>
      </c>
      <c r="B180">
        <v>1.2</v>
      </c>
      <c r="C180">
        <v>1.2</v>
      </c>
      <c r="D180">
        <v>0.995</v>
      </c>
      <c r="E180">
        <v>0.25</v>
      </c>
      <c r="F180">
        <v>1.9</v>
      </c>
      <c r="G180">
        <v>17</v>
      </c>
      <c r="H180" t="s">
        <v>16</v>
      </c>
      <c r="I180">
        <v>0.9</v>
      </c>
      <c r="J180">
        <v>0.9</v>
      </c>
      <c r="K180">
        <v>0.9</v>
      </c>
      <c r="L180">
        <v>0.9</v>
      </c>
      <c r="M180">
        <v>0</v>
      </c>
      <c r="N180">
        <v>0</v>
      </c>
      <c r="Q180">
        <v>5.6802050003161998E-2</v>
      </c>
      <c r="R180" s="9">
        <v>-86.182178872422497</v>
      </c>
      <c r="S180" s="9">
        <v>-561.07507886220696</v>
      </c>
      <c r="T180" s="9">
        <v>-228.05339402744801</v>
      </c>
      <c r="U180" s="9">
        <v>478.05510928112398</v>
      </c>
      <c r="V180" s="9">
        <v>83.555514225286203</v>
      </c>
      <c r="W180" s="9">
        <v>-154.78315682133001</v>
      </c>
      <c r="X180" s="9">
        <v>64.221909265313798</v>
      </c>
      <c r="Y180" s="9">
        <v>-1.6636014802294201E-2</v>
      </c>
      <c r="Z180">
        <v>6.0412572718145903E-3</v>
      </c>
      <c r="AA180" s="9">
        <v>0.15268449648695001</v>
      </c>
      <c r="AB180" s="9">
        <v>-0.12637624261556399</v>
      </c>
      <c r="AC180">
        <f t="shared" si="2"/>
        <v>0.81206336923899181</v>
      </c>
    </row>
    <row r="181" spans="1:31" x14ac:dyDescent="0.25">
      <c r="A181">
        <v>1.2</v>
      </c>
      <c r="B181">
        <v>1.2</v>
      </c>
      <c r="C181">
        <v>1.2</v>
      </c>
      <c r="D181">
        <v>0.995</v>
      </c>
      <c r="E181">
        <v>0.25</v>
      </c>
      <c r="F181">
        <v>1.4</v>
      </c>
      <c r="G181">
        <v>17</v>
      </c>
      <c r="H181" t="s">
        <v>16</v>
      </c>
      <c r="I181">
        <v>0.9</v>
      </c>
      <c r="J181">
        <v>0.9</v>
      </c>
      <c r="K181">
        <v>0.9</v>
      </c>
      <c r="L181">
        <v>0.9</v>
      </c>
      <c r="M181">
        <v>0</v>
      </c>
      <c r="N181">
        <v>0</v>
      </c>
      <c r="Q181">
        <v>7.8899913916443201E-2</v>
      </c>
      <c r="R181" s="9">
        <v>-85.493029121824904</v>
      </c>
      <c r="S181" s="9">
        <v>-546.31673464292805</v>
      </c>
      <c r="T181" s="9">
        <v>-189.51736968898399</v>
      </c>
      <c r="U181" s="9">
        <v>481.82895853317899</v>
      </c>
      <c r="V181" s="9">
        <v>62.024480539621202</v>
      </c>
      <c r="W181" s="9">
        <v>-188.06377277254501</v>
      </c>
      <c r="X181" s="9">
        <v>-5.3892296104772797</v>
      </c>
      <c r="Y181" s="9">
        <v>-1.89829307175143E-3</v>
      </c>
      <c r="Z181">
        <v>2.4304484675153801E-3</v>
      </c>
      <c r="AA181" s="9">
        <v>0.14733815854781901</v>
      </c>
      <c r="AB181" s="9">
        <v>-0.140490951771124</v>
      </c>
      <c r="AC181">
        <f t="shared" si="2"/>
        <v>0.83715777945748826</v>
      </c>
    </row>
    <row r="182" spans="1:31" x14ac:dyDescent="0.25">
      <c r="A182">
        <v>1.2</v>
      </c>
      <c r="B182">
        <v>1.2</v>
      </c>
      <c r="C182">
        <v>1.2</v>
      </c>
      <c r="D182">
        <v>0.995</v>
      </c>
      <c r="E182">
        <v>0.25</v>
      </c>
      <c r="F182">
        <v>2.2999999999999998</v>
      </c>
      <c r="G182">
        <v>17</v>
      </c>
      <c r="H182" t="s">
        <v>16</v>
      </c>
      <c r="I182">
        <v>0.9</v>
      </c>
      <c r="J182">
        <v>0.9</v>
      </c>
      <c r="K182">
        <v>0.9</v>
      </c>
      <c r="L182">
        <v>0.9</v>
      </c>
      <c r="M182">
        <v>0</v>
      </c>
      <c r="N182">
        <v>0</v>
      </c>
      <c r="Q182">
        <v>4.4593858387091699E-2</v>
      </c>
      <c r="R182" s="9">
        <v>-88.154582769623602</v>
      </c>
      <c r="S182" s="9">
        <v>-578.09319789348694</v>
      </c>
      <c r="T182" s="9">
        <v>-264.62790482228303</v>
      </c>
      <c r="U182" s="9">
        <v>472.56072324276801</v>
      </c>
      <c r="V182" s="9">
        <v>97.339193971204395</v>
      </c>
      <c r="W182" s="9">
        <v>-131.79643094512301</v>
      </c>
      <c r="X182" s="9">
        <v>116.378557835834</v>
      </c>
      <c r="Y182" s="9">
        <v>-2.0852218699433999E-2</v>
      </c>
      <c r="Z182">
        <v>1.3051963151189901E-2</v>
      </c>
      <c r="AA182" s="9">
        <v>0.159746719913302</v>
      </c>
      <c r="AB182" s="9">
        <v>-0.11142007964495999</v>
      </c>
      <c r="AC182">
        <f t="shared" si="2"/>
        <v>0.79322222454175051</v>
      </c>
    </row>
    <row r="183" spans="1:31" x14ac:dyDescent="0.25">
      <c r="A183">
        <v>1.2</v>
      </c>
      <c r="B183">
        <v>1.2</v>
      </c>
      <c r="C183">
        <v>1.2</v>
      </c>
      <c r="D183">
        <v>0.97</v>
      </c>
      <c r="E183">
        <v>0.25</v>
      </c>
      <c r="F183">
        <v>2.2999999999999998</v>
      </c>
      <c r="G183">
        <v>17</v>
      </c>
      <c r="H183" t="s">
        <v>16</v>
      </c>
      <c r="I183">
        <v>0.9</v>
      </c>
      <c r="J183">
        <v>0.9</v>
      </c>
      <c r="K183">
        <v>0.9</v>
      </c>
      <c r="L183">
        <v>0.9</v>
      </c>
      <c r="M183">
        <v>0</v>
      </c>
      <c r="N183">
        <v>0</v>
      </c>
      <c r="Q183">
        <v>2.5159089373607501E-3</v>
      </c>
      <c r="R183" s="9">
        <v>-144.134439876751</v>
      </c>
      <c r="S183" s="9">
        <v>-682.14069981203102</v>
      </c>
      <c r="T183" s="9">
        <v>-388.43603986608798</v>
      </c>
      <c r="U183" s="9">
        <v>529.361853836215</v>
      </c>
      <c r="V183" s="9">
        <v>226.46341876308901</v>
      </c>
      <c r="W183" s="9">
        <v>33.680278037902703</v>
      </c>
      <c r="X183" s="9">
        <v>286.01972209671402</v>
      </c>
      <c r="Y183" s="9">
        <v>1.5574263619098199E-2</v>
      </c>
      <c r="Z183">
        <v>6.4126347499852299E-2</v>
      </c>
      <c r="AA183" s="9">
        <v>0.21642512684909199</v>
      </c>
      <c r="AB183" s="9">
        <v>-5.8299914611438297E-2</v>
      </c>
      <c r="AC183">
        <f t="shared" si="2"/>
        <v>0.78999638533808159</v>
      </c>
    </row>
    <row r="184" spans="1:31" x14ac:dyDescent="0.25">
      <c r="A184">
        <v>1.1000000000000001</v>
      </c>
      <c r="B184">
        <v>1.1000000000000001</v>
      </c>
      <c r="C184">
        <v>1.1000000000000001</v>
      </c>
      <c r="D184">
        <v>0.97</v>
      </c>
      <c r="E184">
        <v>0.25</v>
      </c>
      <c r="F184">
        <v>2.2999999999999998</v>
      </c>
      <c r="G184">
        <v>17</v>
      </c>
      <c r="H184" t="s">
        <v>16</v>
      </c>
      <c r="I184">
        <v>0.9</v>
      </c>
      <c r="J184">
        <v>0.9</v>
      </c>
      <c r="K184">
        <v>0.9</v>
      </c>
      <c r="L184">
        <v>0.9</v>
      </c>
      <c r="M184">
        <v>0</v>
      </c>
      <c r="N184">
        <v>0</v>
      </c>
      <c r="Q184">
        <v>-1.22853044856707E-4</v>
      </c>
      <c r="R184" s="9">
        <v>-104.636544779948</v>
      </c>
      <c r="S184" s="9">
        <v>-646.560628956193</v>
      </c>
      <c r="T184" s="9">
        <v>-325.98268653557602</v>
      </c>
      <c r="U184" s="9">
        <v>584.25376376925897</v>
      </c>
      <c r="V184" s="9">
        <v>283.777718041274</v>
      </c>
      <c r="W184" s="9">
        <v>92.173421661015198</v>
      </c>
      <c r="X184" s="9">
        <v>349.41598119992898</v>
      </c>
      <c r="Y184" s="9">
        <v>-2.1232056888365498E-2</v>
      </c>
      <c r="Z184">
        <v>3.3898478467599698E-2</v>
      </c>
      <c r="AA184" s="9">
        <v>0.18898902100605</v>
      </c>
      <c r="AB184" s="9">
        <v>-8.8022234852473999E-2</v>
      </c>
      <c r="AC184">
        <f t="shared" si="2"/>
        <v>0.79412997653146411</v>
      </c>
    </row>
    <row r="185" spans="1:31" x14ac:dyDescent="0.25">
      <c r="A185">
        <v>1</v>
      </c>
      <c r="B185">
        <v>1</v>
      </c>
      <c r="C185">
        <v>1</v>
      </c>
      <c r="D185">
        <v>0.97</v>
      </c>
      <c r="E185">
        <v>0.25</v>
      </c>
      <c r="F185">
        <v>2.2999999999999998</v>
      </c>
      <c r="G185">
        <v>17</v>
      </c>
      <c r="H185" t="s">
        <v>16</v>
      </c>
      <c r="I185">
        <v>0.9</v>
      </c>
      <c r="J185">
        <v>0.9</v>
      </c>
      <c r="K185">
        <v>0.9</v>
      </c>
      <c r="L185">
        <v>0.9</v>
      </c>
      <c r="M185">
        <v>0</v>
      </c>
      <c r="N185">
        <v>0</v>
      </c>
      <c r="Q185">
        <v>1.8948594878067601E-3</v>
      </c>
      <c r="R185" s="9">
        <v>-65.142051495981605</v>
      </c>
      <c r="S185" s="9">
        <v>-616.46190500077705</v>
      </c>
      <c r="T185" s="9">
        <v>-259.912790236832</v>
      </c>
      <c r="U185" s="9">
        <v>635.385310049238</v>
      </c>
      <c r="V185" s="9">
        <v>342.00873219363399</v>
      </c>
      <c r="W185" s="9">
        <v>154.03325555874801</v>
      </c>
      <c r="X185" s="9">
        <v>417.49026544293503</v>
      </c>
      <c r="Y185" s="9">
        <v>-5.1771047278459298E-2</v>
      </c>
      <c r="Z185">
        <v>9.1290049876405696E-3</v>
      </c>
      <c r="AA185" s="9">
        <v>0.17107156412896199</v>
      </c>
      <c r="AB185" s="9">
        <v>-0.118966020308894</v>
      </c>
      <c r="AC185">
        <f>($V$2+V185)/($X$2+X185)</f>
        <v>0.79642496628015813</v>
      </c>
    </row>
    <row r="186" spans="1:31" x14ac:dyDescent="0.25">
      <c r="A186">
        <v>1</v>
      </c>
      <c r="B186">
        <v>1</v>
      </c>
      <c r="C186">
        <v>1</v>
      </c>
      <c r="D186">
        <v>0.97</v>
      </c>
      <c r="E186">
        <v>0.28000000000000003</v>
      </c>
      <c r="F186">
        <v>2.2999999999999998</v>
      </c>
      <c r="G186">
        <v>17</v>
      </c>
      <c r="H186" t="s">
        <v>16</v>
      </c>
      <c r="I186">
        <v>0.9</v>
      </c>
      <c r="J186">
        <v>0.9</v>
      </c>
      <c r="K186">
        <v>0.9</v>
      </c>
      <c r="L186">
        <v>0.9</v>
      </c>
      <c r="M186">
        <v>0</v>
      </c>
      <c r="N186">
        <v>0</v>
      </c>
      <c r="Q186" s="2">
        <v>1.29034068197275E-2</v>
      </c>
      <c r="R186" s="10">
        <v>-51.650671424410298</v>
      </c>
      <c r="S186" s="10">
        <v>-601.22100058688295</v>
      </c>
      <c r="T186" s="10">
        <v>-248.27236051353</v>
      </c>
      <c r="U186" s="10">
        <v>664.10247211375099</v>
      </c>
      <c r="V186" s="10">
        <v>388.56776182973903</v>
      </c>
      <c r="W186" s="10">
        <v>209.947726583178</v>
      </c>
      <c r="X186" s="10">
        <v>497.17146505863502</v>
      </c>
      <c r="Y186" s="10">
        <v>-6.0393374167204798E-2</v>
      </c>
      <c r="Z186" s="2">
        <v>-1.0892875233059401E-4</v>
      </c>
      <c r="AA186" s="10">
        <v>0.15969253405581099</v>
      </c>
      <c r="AB186" s="10">
        <v>-0.125426214114709</v>
      </c>
      <c r="AC186" s="2">
        <f t="shared" si="2"/>
        <v>0.78751653426687962</v>
      </c>
      <c r="AD186" s="2">
        <v>0.29507675</v>
      </c>
      <c r="AE186" s="2">
        <v>0.18225450000000001</v>
      </c>
    </row>
    <row r="187" spans="1:31" x14ac:dyDescent="0.25">
      <c r="Q187" s="2"/>
      <c r="R187" s="10"/>
      <c r="S187" s="10"/>
      <c r="T187" s="10"/>
      <c r="U187" s="10"/>
      <c r="V187" s="10"/>
      <c r="W187" s="10"/>
      <c r="X187" s="10"/>
      <c r="Y187" s="10"/>
      <c r="Z187" s="2"/>
      <c r="AA187" s="10"/>
      <c r="AB187" s="10"/>
      <c r="AC187" s="2"/>
      <c r="AD187" s="2"/>
      <c r="AE187" s="2"/>
    </row>
    <row r="188" spans="1:31" x14ac:dyDescent="0.25">
      <c r="A188">
        <v>1</v>
      </c>
      <c r="B188">
        <v>1</v>
      </c>
      <c r="C188">
        <v>1</v>
      </c>
      <c r="D188">
        <v>0.97</v>
      </c>
      <c r="E188">
        <v>0.28000000000000003</v>
      </c>
      <c r="F188">
        <v>2.2999999999999998</v>
      </c>
      <c r="G188">
        <v>17</v>
      </c>
      <c r="H188" t="s">
        <v>16</v>
      </c>
      <c r="I188">
        <v>0.9</v>
      </c>
      <c r="J188">
        <v>0.9</v>
      </c>
      <c r="K188">
        <v>0.9</v>
      </c>
      <c r="L188">
        <v>0.9</v>
      </c>
      <c r="M188">
        <v>0</v>
      </c>
      <c r="N188">
        <v>0</v>
      </c>
      <c r="O188" s="3"/>
      <c r="P188" s="3"/>
      <c r="Q188" s="3">
        <v>2.0160342219750001E-2</v>
      </c>
      <c r="R188" s="11">
        <v>-299.699717593743</v>
      </c>
      <c r="S188" s="11">
        <v>-721.62156008151896</v>
      </c>
      <c r="T188" s="11">
        <v>-841.10528392799495</v>
      </c>
      <c r="U188" s="11">
        <v>426.93203481945301</v>
      </c>
      <c r="V188" s="11">
        <v>262.50990054027102</v>
      </c>
      <c r="W188" s="11">
        <v>142.028737661875</v>
      </c>
      <c r="X188" s="11">
        <v>392.90257720016803</v>
      </c>
      <c r="Y188" s="11">
        <v>3.4736928083169298E-2</v>
      </c>
      <c r="Z188" s="3">
        <v>4.7760973770491801E-2</v>
      </c>
      <c r="AA188" s="11">
        <v>0.14737254759656401</v>
      </c>
      <c r="AB188" s="11">
        <v>-2.4595010754912099E-2</v>
      </c>
      <c r="AC188">
        <f>($V$2+V188)/($X$2+X188)</f>
        <v>0.76300671585996882</v>
      </c>
      <c r="AD188" s="3"/>
      <c r="AE188" s="3"/>
    </row>
    <row r="189" spans="1:31" x14ac:dyDescent="0.25">
      <c r="O189" s="3"/>
      <c r="P189" s="3"/>
      <c r="Q189" s="3"/>
      <c r="R189" s="11"/>
      <c r="S189" s="11"/>
      <c r="T189" s="11"/>
      <c r="U189" s="11"/>
      <c r="V189" s="11"/>
      <c r="W189" s="11"/>
      <c r="X189" s="11"/>
      <c r="Y189" s="11"/>
      <c r="Z189" s="3"/>
      <c r="AA189" s="11"/>
      <c r="AB189" s="11"/>
      <c r="AD189" s="3"/>
      <c r="AE189" s="3"/>
    </row>
    <row r="190" spans="1:31" x14ac:dyDescent="0.25">
      <c r="A190">
        <v>1</v>
      </c>
      <c r="B190">
        <v>1</v>
      </c>
      <c r="C190">
        <v>1</v>
      </c>
      <c r="D190">
        <v>0.97</v>
      </c>
      <c r="E190">
        <v>0.28000000000000003</v>
      </c>
      <c r="F190">
        <v>2.2999999999999998</v>
      </c>
      <c r="G190">
        <v>17</v>
      </c>
      <c r="H190" t="s">
        <v>16</v>
      </c>
      <c r="I190">
        <v>0.9</v>
      </c>
      <c r="J190">
        <v>0.9</v>
      </c>
      <c r="K190">
        <v>0.9</v>
      </c>
      <c r="L190">
        <v>0.9</v>
      </c>
      <c r="M190">
        <v>0</v>
      </c>
      <c r="N190">
        <v>0</v>
      </c>
      <c r="O190" s="3"/>
      <c r="P190" s="3"/>
      <c r="Q190" s="3">
        <v>-2.19924043232495E-2</v>
      </c>
      <c r="R190" s="11">
        <v>-200.91450407054501</v>
      </c>
      <c r="S190" s="11">
        <v>-842.74195245323494</v>
      </c>
      <c r="T190" s="11">
        <v>-362.383574734707</v>
      </c>
      <c r="U190" s="11">
        <v>29.2401608555185</v>
      </c>
      <c r="V190" s="11">
        <v>-181.641766684354</v>
      </c>
      <c r="W190" s="11">
        <v>-324.09858616793701</v>
      </c>
      <c r="X190" s="11">
        <v>30.478602104054701</v>
      </c>
      <c r="Y190" s="11">
        <v>-7.9563253933134806E-2</v>
      </c>
      <c r="Z190" s="3">
        <v>-2.8172468873627E-2</v>
      </c>
      <c r="AA190" s="11">
        <v>0.12910514826738101</v>
      </c>
      <c r="AB190" s="11">
        <v>-0.15760977650365601</v>
      </c>
      <c r="AC190">
        <f t="shared" ref="AC190:AC211" si="3">($V$2+V190)/($X$2+X190)</f>
        <v>0.64583157621885268</v>
      </c>
      <c r="AD190" s="3"/>
      <c r="AE190" s="3"/>
    </row>
    <row r="191" spans="1:31" x14ac:dyDescent="0.25">
      <c r="A191">
        <v>1</v>
      </c>
      <c r="B191">
        <v>1</v>
      </c>
      <c r="C191">
        <v>1</v>
      </c>
      <c r="D191">
        <v>0.97</v>
      </c>
      <c r="E191">
        <v>0.28000000000000003</v>
      </c>
      <c r="F191">
        <v>2.1</v>
      </c>
      <c r="G191">
        <v>17</v>
      </c>
      <c r="H191" t="s">
        <v>16</v>
      </c>
      <c r="I191">
        <v>0.9</v>
      </c>
      <c r="J191">
        <v>0.9</v>
      </c>
      <c r="K191">
        <v>0.9</v>
      </c>
      <c r="L191">
        <v>0.9</v>
      </c>
      <c r="M191">
        <v>0</v>
      </c>
      <c r="N191">
        <v>0</v>
      </c>
      <c r="O191" s="3"/>
      <c r="P191" s="3"/>
      <c r="Q191" s="3">
        <v>-2.0846741146976801E-2</v>
      </c>
      <c r="R191" s="11">
        <v>-203.57604781419499</v>
      </c>
      <c r="S191" s="11">
        <v>-840.26833310879999</v>
      </c>
      <c r="T191" s="11">
        <v>-356.73125780601799</v>
      </c>
      <c r="U191" s="11">
        <v>32.9154881252447</v>
      </c>
      <c r="V191" s="11">
        <v>-182.35974467112399</v>
      </c>
      <c r="W191" s="11">
        <v>-327.48198232206101</v>
      </c>
      <c r="X191" s="11">
        <v>18.3227682004778</v>
      </c>
      <c r="Y191" s="11">
        <v>-7.36833398703403E-2</v>
      </c>
      <c r="Z191" s="3">
        <v>-2.71556099991122E-2</v>
      </c>
      <c r="AA191" s="11">
        <v>0.12893553312414099</v>
      </c>
      <c r="AB191" s="11">
        <v>-0.158130298066262</v>
      </c>
      <c r="AC191">
        <f t="shared" si="3"/>
        <v>0.65086040729098427</v>
      </c>
      <c r="AD191" s="3"/>
      <c r="AE191" s="3"/>
    </row>
    <row r="192" spans="1:31" x14ac:dyDescent="0.25">
      <c r="A192">
        <v>1</v>
      </c>
      <c r="B192">
        <v>1</v>
      </c>
      <c r="C192">
        <v>1</v>
      </c>
      <c r="D192">
        <v>0.97</v>
      </c>
      <c r="E192">
        <v>0.28000000000000003</v>
      </c>
      <c r="F192">
        <v>2.1</v>
      </c>
      <c r="G192">
        <v>17</v>
      </c>
      <c r="H192" t="s">
        <v>16</v>
      </c>
      <c r="I192">
        <v>0.9</v>
      </c>
      <c r="J192">
        <v>0.9</v>
      </c>
      <c r="K192">
        <v>0.9</v>
      </c>
      <c r="L192">
        <v>0.9</v>
      </c>
      <c r="M192">
        <v>0</v>
      </c>
      <c r="N192">
        <v>0</v>
      </c>
      <c r="O192" s="3"/>
      <c r="P192" s="3"/>
      <c r="Q192" s="3">
        <v>-2.1767753072955101E-2</v>
      </c>
      <c r="R192" s="11">
        <v>-203.57604781419499</v>
      </c>
      <c r="S192" s="11">
        <v>-840.26833310879999</v>
      </c>
      <c r="T192" s="11">
        <v>-356.73125780601799</v>
      </c>
      <c r="U192" s="11">
        <v>517.65014902659698</v>
      </c>
      <c r="V192" s="11">
        <v>150.55278039644199</v>
      </c>
      <c r="W192" s="11">
        <v>-75.187036433230105</v>
      </c>
      <c r="X192" s="11">
        <v>124.608097572248</v>
      </c>
      <c r="Y192" s="11">
        <v>-7.36833398703403E-2</v>
      </c>
      <c r="Z192" s="3">
        <v>-2.71556099991122E-2</v>
      </c>
      <c r="AA192" s="11">
        <v>0.12893553312414099</v>
      </c>
      <c r="AB192" s="11">
        <v>-0.158130298066262</v>
      </c>
      <c r="AC192">
        <f t="shared" si="3"/>
        <v>0.82384313869833481</v>
      </c>
      <c r="AD192" s="3"/>
      <c r="AE192" s="3"/>
    </row>
    <row r="193" spans="1:31" x14ac:dyDescent="0.25">
      <c r="A193">
        <v>1.5</v>
      </c>
      <c r="B193">
        <v>1.5</v>
      </c>
      <c r="C193">
        <v>1.5</v>
      </c>
      <c r="D193">
        <v>0.97</v>
      </c>
      <c r="E193">
        <v>0.28000000000000003</v>
      </c>
      <c r="F193">
        <v>2.1</v>
      </c>
      <c r="G193">
        <v>17</v>
      </c>
      <c r="H193" t="s">
        <v>16</v>
      </c>
      <c r="I193">
        <v>0.9</v>
      </c>
      <c r="J193">
        <v>0.9</v>
      </c>
      <c r="K193">
        <v>0.9</v>
      </c>
      <c r="L193">
        <v>0.9</v>
      </c>
      <c r="M193">
        <v>0</v>
      </c>
      <c r="N193">
        <v>0</v>
      </c>
      <c r="O193" s="3"/>
      <c r="P193" s="3"/>
      <c r="Q193" s="3">
        <v>-2.9835016143767198E-2</v>
      </c>
      <c r="R193" s="11">
        <v>-314.10261390713401</v>
      </c>
      <c r="S193" s="11">
        <v>-969.67596473523099</v>
      </c>
      <c r="T193" s="11">
        <v>-549.70030987440202</v>
      </c>
      <c r="U193" s="11">
        <v>316.13385017316199</v>
      </c>
      <c r="V193" s="11">
        <v>-65.222848152113997</v>
      </c>
      <c r="W193" s="11">
        <v>-297.48056776149701</v>
      </c>
      <c r="X193" s="11">
        <v>-111.781673113881</v>
      </c>
      <c r="Y193" s="11">
        <v>7.2975285888206204E-2</v>
      </c>
      <c r="Z193" s="3">
        <v>8.7870497448975404E-2</v>
      </c>
      <c r="AA193" s="11">
        <v>0.22336028336584199</v>
      </c>
      <c r="AB193" s="11">
        <v>-3.33352534315383E-2</v>
      </c>
      <c r="AC193">
        <f t="shared" si="3"/>
        <v>0.80752052452967493</v>
      </c>
      <c r="AD193" s="3"/>
      <c r="AE193" s="3"/>
    </row>
    <row r="194" spans="1:31" x14ac:dyDescent="0.25">
      <c r="A194">
        <v>1.1000000000000001</v>
      </c>
      <c r="B194">
        <v>1.1000000000000001</v>
      </c>
      <c r="C194">
        <v>1.1000000000000001</v>
      </c>
      <c r="D194">
        <v>0.97</v>
      </c>
      <c r="E194">
        <v>0.28000000000000003</v>
      </c>
      <c r="F194">
        <v>2.1</v>
      </c>
      <c r="G194">
        <v>17</v>
      </c>
      <c r="H194" t="s">
        <v>16</v>
      </c>
      <c r="I194">
        <v>0.9</v>
      </c>
      <c r="J194">
        <v>0.9</v>
      </c>
      <c r="K194">
        <v>0.9</v>
      </c>
      <c r="L194">
        <v>0.9</v>
      </c>
      <c r="M194">
        <v>0</v>
      </c>
      <c r="N194">
        <v>0</v>
      </c>
      <c r="O194" s="3"/>
      <c r="P194" s="3"/>
      <c r="Q194" s="3">
        <v>-2.4419330870472499E-2</v>
      </c>
      <c r="R194" s="11">
        <v>-230.87416687041201</v>
      </c>
      <c r="S194" s="11">
        <v>-872.47187618805697</v>
      </c>
      <c r="T194" s="11">
        <v>-398.094337917931</v>
      </c>
      <c r="U194" s="11">
        <v>477.36780744210699</v>
      </c>
      <c r="V194" s="11">
        <v>103.987704155088</v>
      </c>
      <c r="W194" s="11">
        <v>-124.636160077387</v>
      </c>
      <c r="X194" s="11">
        <v>69.476835877008398</v>
      </c>
      <c r="Y194" s="11">
        <v>-4.5452214017564302E-2</v>
      </c>
      <c r="Z194" s="3">
        <v>-4.6313788977572698E-3</v>
      </c>
      <c r="AA194" s="11">
        <v>0.14816989036755601</v>
      </c>
      <c r="AB194" s="11">
        <v>-0.13449861912396199</v>
      </c>
      <c r="AC194">
        <f t="shared" si="3"/>
        <v>0.82306358016418091</v>
      </c>
      <c r="AD194" s="3"/>
      <c r="AE194" s="3"/>
    </row>
    <row r="195" spans="1:31" x14ac:dyDescent="0.25">
      <c r="A195">
        <v>1.1000000000000001</v>
      </c>
      <c r="B195">
        <v>1.1000000000000001</v>
      </c>
      <c r="C195">
        <v>1.1000000000000001</v>
      </c>
      <c r="D195">
        <v>0.97</v>
      </c>
      <c r="E195">
        <v>0.32</v>
      </c>
      <c r="F195">
        <v>2.1</v>
      </c>
      <c r="G195">
        <v>17</v>
      </c>
      <c r="H195" t="s">
        <v>16</v>
      </c>
      <c r="I195">
        <v>0.9</v>
      </c>
      <c r="J195">
        <v>0.9</v>
      </c>
      <c r="K195">
        <v>0.9</v>
      </c>
      <c r="L195">
        <v>0.9</v>
      </c>
      <c r="M195">
        <v>0</v>
      </c>
      <c r="N195">
        <v>0</v>
      </c>
      <c r="O195" s="3"/>
      <c r="P195" s="3"/>
      <c r="Q195" s="3">
        <v>-4.4658129717505199E-3</v>
      </c>
      <c r="R195" s="11">
        <v>-217.14750840384301</v>
      </c>
      <c r="S195" s="11">
        <v>-856.21597151204105</v>
      </c>
      <c r="T195" s="11">
        <v>-386.06663539551403</v>
      </c>
      <c r="U195" s="11">
        <v>505.20018566462301</v>
      </c>
      <c r="V195" s="11">
        <v>153.96576044694001</v>
      </c>
      <c r="W195" s="11">
        <v>-64.392386065422599</v>
      </c>
      <c r="X195" s="11">
        <v>157.573738273478</v>
      </c>
      <c r="Y195" s="11">
        <v>-5.4272085111755998E-2</v>
      </c>
      <c r="Z195" s="3">
        <v>-1.4477155301789099E-2</v>
      </c>
      <c r="AA195" s="11">
        <v>0.13621202276913599</v>
      </c>
      <c r="AB195" s="11">
        <v>-0.141811947078572</v>
      </c>
      <c r="AC195">
        <f t="shared" si="3"/>
        <v>0.80859819805744204</v>
      </c>
      <c r="AD195" s="3"/>
      <c r="AE195" s="3"/>
    </row>
    <row r="196" spans="1:31" x14ac:dyDescent="0.25">
      <c r="A196">
        <v>1.1499999999999999</v>
      </c>
      <c r="B196">
        <v>1.1499999999999999</v>
      </c>
      <c r="C196">
        <v>1.1499999999999999</v>
      </c>
      <c r="D196">
        <v>0.97</v>
      </c>
      <c r="E196">
        <v>0.32</v>
      </c>
      <c r="F196">
        <v>2.1</v>
      </c>
      <c r="G196">
        <v>17</v>
      </c>
      <c r="H196" t="s">
        <v>16</v>
      </c>
      <c r="I196">
        <v>0.9</v>
      </c>
      <c r="J196">
        <v>0.9</v>
      </c>
      <c r="K196">
        <v>0.9</v>
      </c>
      <c r="L196">
        <v>0.9</v>
      </c>
      <c r="M196">
        <v>0</v>
      </c>
      <c r="N196">
        <v>0</v>
      </c>
      <c r="Q196">
        <v>-8.7989146996016992E-3</v>
      </c>
      <c r="R196" s="9">
        <v>-231.02770762803701</v>
      </c>
      <c r="S196" s="9">
        <v>-870.89130896230904</v>
      </c>
      <c r="T196" s="9">
        <v>-408.30717714753399</v>
      </c>
      <c r="U196" s="9">
        <v>487.77772820153098</v>
      </c>
      <c r="V196" s="9">
        <v>133.384264613249</v>
      </c>
      <c r="W196" s="9">
        <v>-86.449914017317894</v>
      </c>
      <c r="X196" s="9">
        <v>134.76810711407899</v>
      </c>
      <c r="Y196" s="9">
        <v>-3.97607587388338E-2</v>
      </c>
      <c r="Z196">
        <v>-3.2432858309592799E-3</v>
      </c>
      <c r="AA196" s="9">
        <v>0.144658856902488</v>
      </c>
      <c r="AB196" s="9">
        <v>-0.12856467331025601</v>
      </c>
      <c r="AC196">
        <f t="shared" si="3"/>
        <v>0.80720328677025033</v>
      </c>
    </row>
    <row r="197" spans="1:31" x14ac:dyDescent="0.25">
      <c r="A197">
        <v>1.1499999999999999</v>
      </c>
      <c r="B197">
        <v>1.1499999999999999</v>
      </c>
      <c r="C197">
        <v>1.1499999999999999</v>
      </c>
      <c r="D197">
        <v>0.97</v>
      </c>
      <c r="E197">
        <v>0.32</v>
      </c>
      <c r="F197">
        <v>2.2000000000000002</v>
      </c>
      <c r="G197">
        <v>17</v>
      </c>
      <c r="H197" t="s">
        <v>16</v>
      </c>
      <c r="I197">
        <v>0.9</v>
      </c>
      <c r="J197">
        <v>0.9</v>
      </c>
      <c r="K197">
        <v>0.9</v>
      </c>
      <c r="L197">
        <v>0.9</v>
      </c>
      <c r="M197">
        <v>0</v>
      </c>
      <c r="N197">
        <v>0</v>
      </c>
      <c r="Q197">
        <v>-9.7068541064324592E-3</v>
      </c>
      <c r="R197" s="9">
        <v>-229.70791170938099</v>
      </c>
      <c r="S197" s="9">
        <v>-874.82900087361395</v>
      </c>
      <c r="T197" s="9">
        <v>-415.72353783343499</v>
      </c>
      <c r="U197" s="9">
        <v>484.67417834737103</v>
      </c>
      <c r="V197" s="9">
        <v>135.80319728585499</v>
      </c>
      <c r="W197" s="9">
        <v>-81.437155106512293</v>
      </c>
      <c r="X197" s="9">
        <v>148.820307309545</v>
      </c>
      <c r="Y197" s="9">
        <v>-4.0250751577399997E-2</v>
      </c>
      <c r="Z197">
        <v>-1.4920288804061101E-3</v>
      </c>
      <c r="AA197" s="9">
        <v>0.14601577804840801</v>
      </c>
      <c r="AB197" s="9">
        <v>-0.124660761590713</v>
      </c>
      <c r="AC197">
        <f t="shared" si="3"/>
        <v>0.80144155210455759</v>
      </c>
    </row>
    <row r="198" spans="1:31" x14ac:dyDescent="0.25">
      <c r="A198">
        <v>1.1499999999999999</v>
      </c>
      <c r="B198">
        <v>1.1499999999999999</v>
      </c>
      <c r="C198">
        <v>1.1499999999999999</v>
      </c>
      <c r="D198">
        <v>0.97</v>
      </c>
      <c r="E198">
        <v>0.32</v>
      </c>
      <c r="F198">
        <v>2.4</v>
      </c>
      <c r="G198">
        <v>17</v>
      </c>
      <c r="H198" t="s">
        <v>16</v>
      </c>
      <c r="I198">
        <v>0.9</v>
      </c>
      <c r="J198">
        <v>0.9</v>
      </c>
      <c r="K198">
        <v>0.9</v>
      </c>
      <c r="L198">
        <v>0.9</v>
      </c>
      <c r="M198">
        <v>0</v>
      </c>
      <c r="N198">
        <v>0</v>
      </c>
      <c r="Q198">
        <v>-1.11172588367005E-2</v>
      </c>
      <c r="R198" s="9">
        <v>-226.317566730143</v>
      </c>
      <c r="S198" s="9">
        <v>-883.01003701902198</v>
      </c>
      <c r="T198" s="9">
        <v>-430.132765552997</v>
      </c>
      <c r="U198" s="9">
        <v>478.18076974786499</v>
      </c>
      <c r="V198" s="9">
        <v>140.33956726446399</v>
      </c>
      <c r="W198" s="9">
        <v>-71.669695711158894</v>
      </c>
      <c r="X198" s="9">
        <v>175.73908062548099</v>
      </c>
      <c r="Y198" s="9">
        <v>-4.8844472130715001E-2</v>
      </c>
      <c r="Z198">
        <v>3.3259431366061599E-5</v>
      </c>
      <c r="AA198" s="9">
        <v>0.14847519762538799</v>
      </c>
      <c r="AB198" s="9">
        <v>-0.117581668339275</v>
      </c>
      <c r="AC198">
        <f t="shared" si="3"/>
        <v>0.7906293830889457</v>
      </c>
    </row>
    <row r="199" spans="1:31" x14ac:dyDescent="0.25">
      <c r="A199">
        <v>1.1499999999999999</v>
      </c>
      <c r="B199">
        <v>1.1499999999999999</v>
      </c>
      <c r="C199">
        <v>1.1499999999999999</v>
      </c>
      <c r="D199">
        <v>0.97</v>
      </c>
      <c r="E199">
        <v>0.34</v>
      </c>
      <c r="F199">
        <v>2.4</v>
      </c>
      <c r="G199">
        <v>17</v>
      </c>
      <c r="H199" t="s">
        <v>16</v>
      </c>
      <c r="I199">
        <v>0.9</v>
      </c>
      <c r="J199">
        <v>0.9</v>
      </c>
      <c r="K199">
        <v>0.9</v>
      </c>
      <c r="L199">
        <v>0.9</v>
      </c>
      <c r="M199">
        <v>0</v>
      </c>
      <c r="N199">
        <v>0</v>
      </c>
      <c r="Q199">
        <v>-2.1045079375463498E-3</v>
      </c>
      <c r="R199" s="9">
        <v>-221.396962809565</v>
      </c>
      <c r="S199" s="9">
        <v>-872.30933735344502</v>
      </c>
      <c r="T199" s="9">
        <v>-426.15835618012699</v>
      </c>
      <c r="U199" s="9">
        <v>492.01413133985301</v>
      </c>
      <c r="V199" s="9">
        <v>166.80824030148199</v>
      </c>
      <c r="W199" s="9">
        <v>-39.143541298307802</v>
      </c>
      <c r="X199" s="9">
        <v>227.27885914835801</v>
      </c>
      <c r="Y199" s="9">
        <v>-5.3857475786815399E-2</v>
      </c>
      <c r="Z199">
        <v>-4.2843556310577704E-3</v>
      </c>
      <c r="AA199" s="9">
        <v>0.14330193575656799</v>
      </c>
      <c r="AB199" s="9">
        <v>-0.12010619791791299</v>
      </c>
      <c r="AC199">
        <f t="shared" si="3"/>
        <v>0.78185402798631609</v>
      </c>
    </row>
    <row r="200" spans="1:31" x14ac:dyDescent="0.25">
      <c r="A200">
        <v>1.1499999999999999</v>
      </c>
      <c r="B200">
        <v>1.1499999999999999</v>
      </c>
      <c r="C200">
        <v>1.1499999999999999</v>
      </c>
      <c r="D200">
        <v>0.97</v>
      </c>
      <c r="E200">
        <v>0.33500000000000002</v>
      </c>
      <c r="F200">
        <v>2.4</v>
      </c>
      <c r="G200">
        <v>17</v>
      </c>
      <c r="H200" t="s">
        <v>16</v>
      </c>
      <c r="I200">
        <v>0.9</v>
      </c>
      <c r="J200">
        <v>0.9</v>
      </c>
      <c r="K200">
        <v>0.9</v>
      </c>
      <c r="L200">
        <v>0.9</v>
      </c>
      <c r="M200">
        <v>0</v>
      </c>
      <c r="N200">
        <v>0</v>
      </c>
      <c r="Q200">
        <v>-4.14420726646014E-3</v>
      </c>
      <c r="R200" s="9">
        <v>-222.84528009323799</v>
      </c>
      <c r="S200" s="9">
        <v>-874.61725214556202</v>
      </c>
      <c r="T200" s="9">
        <v>-427.40488002811497</v>
      </c>
      <c r="U200" s="9">
        <v>488.33307016888102</v>
      </c>
      <c r="V200" s="9">
        <v>160.10414768238201</v>
      </c>
      <c r="W200" s="9">
        <v>-47.303484821243202</v>
      </c>
      <c r="X200" s="9">
        <v>214.235440852723</v>
      </c>
      <c r="Y200" s="9">
        <v>-5.3292099434623597E-2</v>
      </c>
      <c r="Z200">
        <v>-3.4046920015172099E-3</v>
      </c>
      <c r="AA200" s="9">
        <v>0.14437051115898</v>
      </c>
      <c r="AB200" s="9">
        <v>-0.119299389495874</v>
      </c>
      <c r="AC200">
        <f t="shared" si="3"/>
        <v>0.78401845649911706</v>
      </c>
    </row>
    <row r="201" spans="1:31" x14ac:dyDescent="0.25">
      <c r="A201">
        <v>1.1499999999999999</v>
      </c>
      <c r="B201">
        <v>1.1499999999999999</v>
      </c>
      <c r="C201">
        <v>1.1499999999999999</v>
      </c>
      <c r="D201">
        <v>0.97</v>
      </c>
      <c r="E201">
        <v>0.33500000000000002</v>
      </c>
      <c r="F201">
        <v>2.4</v>
      </c>
      <c r="G201">
        <v>17</v>
      </c>
      <c r="H201" t="s">
        <v>16</v>
      </c>
      <c r="I201">
        <v>0.9</v>
      </c>
      <c r="J201">
        <v>0.9</v>
      </c>
      <c r="K201">
        <v>0.9</v>
      </c>
      <c r="L201">
        <v>0.9</v>
      </c>
      <c r="M201">
        <v>0</v>
      </c>
      <c r="N201">
        <v>0</v>
      </c>
      <c r="O201" t="s">
        <v>43</v>
      </c>
      <c r="Q201">
        <v>3.6652663400933401E-3</v>
      </c>
      <c r="R201" s="9">
        <v>-190.82907598367299</v>
      </c>
      <c r="S201" s="9">
        <v>-741.95910963177903</v>
      </c>
      <c r="T201" s="9">
        <v>617.77997667572401</v>
      </c>
      <c r="U201" s="9">
        <v>503.696075155019</v>
      </c>
      <c r="V201" s="9">
        <v>174.895842383869</v>
      </c>
      <c r="W201" s="9">
        <v>-32.798649987332197</v>
      </c>
      <c r="X201" s="9">
        <v>252.02375517508301</v>
      </c>
      <c r="Y201" s="9">
        <v>-5.3292099434623597E-2</v>
      </c>
      <c r="Z201">
        <v>-3.4046920015172099E-3</v>
      </c>
      <c r="AA201" s="9">
        <v>0.14437051115898</v>
      </c>
      <c r="AB201" s="9">
        <v>-0.119299389495874</v>
      </c>
      <c r="AC201">
        <f t="shared" si="3"/>
        <v>0.77503868541575338</v>
      </c>
    </row>
    <row r="202" spans="1:31" x14ac:dyDescent="0.25">
      <c r="A202">
        <v>1.1499999999999999</v>
      </c>
      <c r="B202">
        <v>1.1499999999999999</v>
      </c>
      <c r="C202">
        <v>1.1499999999999999</v>
      </c>
      <c r="D202">
        <v>0.97</v>
      </c>
      <c r="E202">
        <v>0.33</v>
      </c>
      <c r="F202">
        <v>2.4</v>
      </c>
      <c r="G202">
        <v>17</v>
      </c>
      <c r="H202" t="s">
        <v>16</v>
      </c>
      <c r="I202">
        <v>0.9</v>
      </c>
      <c r="J202">
        <v>0.9</v>
      </c>
      <c r="K202">
        <v>0.9</v>
      </c>
      <c r="L202">
        <v>0.9</v>
      </c>
      <c r="M202">
        <v>0</v>
      </c>
      <c r="N202">
        <v>0</v>
      </c>
      <c r="O202" t="s">
        <v>43</v>
      </c>
      <c r="Q202">
        <v>1.17082510186827E-3</v>
      </c>
      <c r="R202" s="9">
        <v>-192.13233474279099</v>
      </c>
      <c r="S202" s="9">
        <v>-744.515731271297</v>
      </c>
      <c r="T202" s="9">
        <v>617.15990511564496</v>
      </c>
      <c r="U202" s="9">
        <v>500.41334218533899</v>
      </c>
      <c r="V202" s="9">
        <v>168.46481100622199</v>
      </c>
      <c r="W202" s="9">
        <v>-40.739701069810899</v>
      </c>
      <c r="X202" s="9">
        <v>238.84557051812399</v>
      </c>
      <c r="Y202" s="9">
        <v>-5.2161346730239998E-2</v>
      </c>
      <c r="Z202">
        <v>-2.33941127583509E-3</v>
      </c>
      <c r="AA202" s="9">
        <v>0.14588008593381599</v>
      </c>
      <c r="AB202" s="9">
        <v>-0.118961050480181</v>
      </c>
      <c r="AC202">
        <f t="shared" si="3"/>
        <v>0.77734671758745022</v>
      </c>
    </row>
    <row r="203" spans="1:31" x14ac:dyDescent="0.25">
      <c r="A203">
        <v>1.1499999999999999</v>
      </c>
      <c r="B203">
        <v>1.1499999999999999</v>
      </c>
      <c r="C203">
        <v>1.1499999999999999</v>
      </c>
      <c r="D203">
        <v>0.96499999999999997</v>
      </c>
      <c r="E203">
        <v>0.33</v>
      </c>
      <c r="F203">
        <v>2.4</v>
      </c>
      <c r="G203">
        <v>17</v>
      </c>
      <c r="H203" t="s">
        <v>16</v>
      </c>
      <c r="I203">
        <v>0.9</v>
      </c>
      <c r="J203">
        <v>0.9</v>
      </c>
      <c r="K203">
        <v>0.9</v>
      </c>
      <c r="L203">
        <v>0.9</v>
      </c>
      <c r="M203">
        <v>0</v>
      </c>
      <c r="N203">
        <v>0</v>
      </c>
      <c r="O203" t="s">
        <v>43</v>
      </c>
      <c r="Q203">
        <v>-4.0099672049973504E-3</v>
      </c>
      <c r="R203" s="9">
        <v>-193.70097467162401</v>
      </c>
      <c r="S203" s="9">
        <v>-760.46165438007097</v>
      </c>
      <c r="T203" s="9">
        <v>600.88428741115104</v>
      </c>
      <c r="U203" s="9">
        <v>508.44593439663703</v>
      </c>
      <c r="V203" s="9">
        <v>192.87894344935901</v>
      </c>
      <c r="W203" s="9">
        <v>-8.4082918909823494</v>
      </c>
      <c r="X203" s="9">
        <v>277.90584096097001</v>
      </c>
      <c r="Y203" s="9">
        <v>-4.92213896988428E-2</v>
      </c>
      <c r="Z203">
        <v>6.4410844025147296E-3</v>
      </c>
      <c r="AA203" s="9">
        <v>0.15592130241362301</v>
      </c>
      <c r="AB203" s="9">
        <v>-0.108082149821721</v>
      </c>
      <c r="AC203">
        <f t="shared" si="3"/>
        <v>0.77380114113778586</v>
      </c>
    </row>
    <row r="204" spans="1:31" x14ac:dyDescent="0.25">
      <c r="A204">
        <v>1.1499999999999999</v>
      </c>
      <c r="B204">
        <v>1.1499999999999999</v>
      </c>
      <c r="C204">
        <v>1.1499999999999999</v>
      </c>
      <c r="D204">
        <v>0.98</v>
      </c>
      <c r="E204">
        <v>0.33</v>
      </c>
      <c r="F204">
        <v>2.4</v>
      </c>
      <c r="G204">
        <v>17</v>
      </c>
      <c r="H204" t="s">
        <v>16</v>
      </c>
      <c r="I204">
        <v>0.9</v>
      </c>
      <c r="J204">
        <v>0.9</v>
      </c>
      <c r="K204">
        <v>0.9</v>
      </c>
      <c r="L204">
        <v>0.9</v>
      </c>
      <c r="M204">
        <v>0</v>
      </c>
      <c r="N204">
        <v>0</v>
      </c>
      <c r="O204" t="s">
        <v>43</v>
      </c>
      <c r="Q204">
        <v>1.277130598666E-2</v>
      </c>
      <c r="R204" s="9">
        <v>-181.12326096177199</v>
      </c>
      <c r="S204" s="9">
        <v>-705.23467581907903</v>
      </c>
      <c r="T204" s="9">
        <v>648.08200961993703</v>
      </c>
      <c r="U204" s="9">
        <v>479.800560674976</v>
      </c>
      <c r="V204" s="9">
        <v>115.48494449931501</v>
      </c>
      <c r="W204" s="9">
        <v>-108.965868635714</v>
      </c>
      <c r="X204" s="9">
        <v>161.044230728358</v>
      </c>
      <c r="Y204" s="9">
        <v>-6.05289167426784E-2</v>
      </c>
      <c r="Z204">
        <v>-1.7713349021474999E-2</v>
      </c>
      <c r="AA204" s="9">
        <v>0.12929172492494501</v>
      </c>
      <c r="AB204" s="9">
        <v>-0.13730943556203301</v>
      </c>
      <c r="AC204">
        <f t="shared" si="3"/>
        <v>0.78215030857452394</v>
      </c>
    </row>
    <row r="205" spans="1:31" x14ac:dyDescent="0.25">
      <c r="A205">
        <v>1.1499999999999999</v>
      </c>
      <c r="B205">
        <v>1.1499999999999999</v>
      </c>
      <c r="C205">
        <v>1.1499999999999999</v>
      </c>
      <c r="D205">
        <v>0.98</v>
      </c>
      <c r="E205">
        <v>0.32500000000000001</v>
      </c>
      <c r="F205">
        <v>2.4</v>
      </c>
      <c r="G205">
        <v>17</v>
      </c>
      <c r="H205" t="s">
        <v>16</v>
      </c>
      <c r="I205">
        <v>0.9</v>
      </c>
      <c r="J205">
        <v>0.9</v>
      </c>
      <c r="K205">
        <v>0.9</v>
      </c>
      <c r="L205">
        <v>0.9</v>
      </c>
      <c r="M205">
        <v>0</v>
      </c>
      <c r="N205">
        <v>0</v>
      </c>
      <c r="O205" t="s">
        <v>43</v>
      </c>
      <c r="Q205">
        <v>1.0577956133233301E-2</v>
      </c>
      <c r="R205" s="9">
        <v>-180.81841423826401</v>
      </c>
      <c r="S205" s="9">
        <v>-707.75542997209402</v>
      </c>
      <c r="T205" s="9">
        <v>646.55705401534999</v>
      </c>
      <c r="U205" s="9">
        <v>476.70291348062699</v>
      </c>
      <c r="V205" s="9">
        <v>109.496693602066</v>
      </c>
      <c r="W205" s="9">
        <v>-116.289416127346</v>
      </c>
      <c r="X205" s="9">
        <v>149.249048059671</v>
      </c>
      <c r="Y205" s="9">
        <v>-6.1998895258376902E-2</v>
      </c>
      <c r="Z205">
        <v>-1.68982478601577E-2</v>
      </c>
      <c r="AA205" s="9">
        <v>0.13093699181437299</v>
      </c>
      <c r="AB205" s="9">
        <v>-0.13619031420243</v>
      </c>
      <c r="AC205">
        <f t="shared" si="3"/>
        <v>0.78423990005863509</v>
      </c>
    </row>
    <row r="206" spans="1:31" x14ac:dyDescent="0.25">
      <c r="A206">
        <v>1.1499999999999999</v>
      </c>
      <c r="B206">
        <v>1.1499999999999999</v>
      </c>
      <c r="C206">
        <v>1.1499999999999999</v>
      </c>
      <c r="D206">
        <v>0.98</v>
      </c>
      <c r="E206">
        <v>0.3</v>
      </c>
      <c r="F206">
        <v>2.4</v>
      </c>
      <c r="G206">
        <v>17</v>
      </c>
      <c r="H206" t="s">
        <v>16</v>
      </c>
      <c r="I206">
        <v>0.9</v>
      </c>
      <c r="J206">
        <v>0.9</v>
      </c>
      <c r="K206">
        <v>0.9</v>
      </c>
      <c r="L206">
        <v>0.9</v>
      </c>
      <c r="M206">
        <v>0</v>
      </c>
      <c r="N206">
        <v>0</v>
      </c>
      <c r="O206" t="s">
        <v>43</v>
      </c>
      <c r="Q206">
        <v>7.28300124186009E-4</v>
      </c>
      <c r="R206" s="9">
        <v>-188.438843804654</v>
      </c>
      <c r="S206" s="9">
        <v>-717.91740801320202</v>
      </c>
      <c r="T206" s="9">
        <v>643.73644585137401</v>
      </c>
      <c r="U206" s="9">
        <v>459.29438936903898</v>
      </c>
      <c r="V206" s="9">
        <v>79.718769238909005</v>
      </c>
      <c r="W206" s="9">
        <v>-151.73171090153099</v>
      </c>
      <c r="X206" s="9">
        <v>91.573717637355898</v>
      </c>
      <c r="Y206" s="9">
        <v>-5.7136658629527701E-2</v>
      </c>
      <c r="Z206">
        <v>-1.19672893496138E-2</v>
      </c>
      <c r="AA206" s="9">
        <v>0.13711098302830799</v>
      </c>
      <c r="AB206" s="9">
        <v>-0.133119236983057</v>
      </c>
      <c r="AC206">
        <f t="shared" si="3"/>
        <v>0.79460015713295173</v>
      </c>
    </row>
    <row r="207" spans="1:31" x14ac:dyDescent="0.25">
      <c r="A207">
        <v>1.1599999999999999</v>
      </c>
      <c r="B207">
        <v>1.1599999999999999</v>
      </c>
      <c r="C207">
        <v>1.1599999999999999</v>
      </c>
      <c r="D207">
        <v>0.98</v>
      </c>
      <c r="E207">
        <v>0.3</v>
      </c>
      <c r="F207">
        <v>2.4</v>
      </c>
      <c r="G207">
        <v>17</v>
      </c>
      <c r="H207" t="s">
        <v>16</v>
      </c>
      <c r="I207">
        <v>0.9</v>
      </c>
      <c r="J207">
        <v>0.9</v>
      </c>
      <c r="K207">
        <v>0.9</v>
      </c>
      <c r="L207">
        <v>0.9</v>
      </c>
      <c r="M207">
        <v>0</v>
      </c>
      <c r="N207">
        <v>0</v>
      </c>
      <c r="O207" t="s">
        <v>43</v>
      </c>
      <c r="Q207">
        <v>7.4794502027120103E-4</v>
      </c>
      <c r="R207" s="9">
        <v>-192.667755363548</v>
      </c>
      <c r="S207" s="9">
        <v>-721.52687112723402</v>
      </c>
      <c r="T207" s="9">
        <v>640.15042930127402</v>
      </c>
      <c r="U207" s="9">
        <v>454.74771092009797</v>
      </c>
      <c r="V207" s="9">
        <v>75.522069686507805</v>
      </c>
      <c r="W207" s="9">
        <v>-155.769166963327</v>
      </c>
      <c r="X207" s="9">
        <v>87.913222606188796</v>
      </c>
      <c r="Y207" s="9">
        <v>-5.3367482948249202E-2</v>
      </c>
      <c r="Z207">
        <v>-9.5219858656616606E-3</v>
      </c>
      <c r="AA207" s="9">
        <v>0.13873928840341199</v>
      </c>
      <c r="AB207" s="9">
        <v>-0.130334446623116</v>
      </c>
      <c r="AC207">
        <f t="shared" si="3"/>
        <v>0.79373448439828798</v>
      </c>
    </row>
    <row r="208" spans="1:31" x14ac:dyDescent="0.25">
      <c r="R208" s="9"/>
      <c r="S208" s="9"/>
      <c r="T208" s="9"/>
    </row>
    <row r="209" spans="1:30" x14ac:dyDescent="0.25">
      <c r="A209">
        <v>1.1599999999999999</v>
      </c>
      <c r="B209">
        <v>1.1599999999999999</v>
      </c>
      <c r="C209">
        <v>1.1599999999999999</v>
      </c>
      <c r="D209">
        <v>0.98</v>
      </c>
      <c r="E209">
        <v>0.3</v>
      </c>
      <c r="F209">
        <v>2.4</v>
      </c>
      <c r="G209">
        <v>17</v>
      </c>
      <c r="H209" t="s">
        <v>16</v>
      </c>
      <c r="I209">
        <v>0.9</v>
      </c>
      <c r="J209">
        <v>0.9</v>
      </c>
      <c r="K209">
        <v>0.9</v>
      </c>
      <c r="L209">
        <v>0.9</v>
      </c>
      <c r="M209">
        <v>0</v>
      </c>
      <c r="N209">
        <v>0</v>
      </c>
      <c r="O209" t="s">
        <v>43</v>
      </c>
      <c r="Q209">
        <v>-1.01018480358807E-2</v>
      </c>
      <c r="R209" s="9">
        <v>-116.663662764151</v>
      </c>
      <c r="S209" s="9">
        <v>-700.68103000901999</v>
      </c>
      <c r="T209" s="9">
        <v>683.32038997744303</v>
      </c>
      <c r="U209" s="9">
        <v>458.741713514222</v>
      </c>
      <c r="V209" s="9">
        <v>70.980671038673705</v>
      </c>
      <c r="W209" s="9">
        <v>-164.17305767972499</v>
      </c>
      <c r="X209" s="9">
        <v>85.262254853444801</v>
      </c>
      <c r="Y209" s="9">
        <v>-7.5341777170102903E-2</v>
      </c>
      <c r="Z209">
        <v>-1.50743581328534E-2</v>
      </c>
      <c r="AA209" s="9">
        <v>0.13745021331478799</v>
      </c>
      <c r="AB209" s="9">
        <v>-0.131089202888894</v>
      </c>
      <c r="AC209">
        <f t="shared" si="3"/>
        <v>0.792093569360659</v>
      </c>
    </row>
    <row r="210" spans="1:30" x14ac:dyDescent="0.25">
      <c r="A210">
        <v>1.1599999999999999</v>
      </c>
      <c r="B210">
        <v>1.1599999999999999</v>
      </c>
      <c r="C210">
        <v>1.1599999999999999</v>
      </c>
      <c r="D210">
        <v>0.98</v>
      </c>
      <c r="E210">
        <v>0.3</v>
      </c>
      <c r="F210">
        <v>2.2000000000000002</v>
      </c>
      <c r="G210">
        <v>17</v>
      </c>
      <c r="H210" t="s">
        <v>16</v>
      </c>
      <c r="I210">
        <v>0.9</v>
      </c>
      <c r="J210">
        <v>0.9</v>
      </c>
      <c r="K210">
        <v>0.9</v>
      </c>
      <c r="L210">
        <v>0.9</v>
      </c>
      <c r="M210">
        <v>0</v>
      </c>
      <c r="N210">
        <v>0</v>
      </c>
      <c r="O210" t="s">
        <v>43</v>
      </c>
      <c r="Q210">
        <v>-8.0681997433520395E-3</v>
      </c>
      <c r="R210" s="9">
        <v>-116.545913600023</v>
      </c>
      <c r="S210" s="9">
        <v>-693.63095237680602</v>
      </c>
      <c r="T210" s="9">
        <v>699.89625477468906</v>
      </c>
      <c r="U210" s="9">
        <v>463.13505798146201</v>
      </c>
      <c r="V210" s="9">
        <v>65.541581431685699</v>
      </c>
      <c r="W210" s="9">
        <v>-174.01165677821999</v>
      </c>
      <c r="X210" s="9">
        <v>59.264599805696598</v>
      </c>
      <c r="Y210" s="9">
        <v>-7.5567927710979602E-2</v>
      </c>
      <c r="Z210">
        <v>-1.8689856353350399E-2</v>
      </c>
      <c r="AA210" s="9">
        <v>0.13665302214156</v>
      </c>
      <c r="AB210" s="9">
        <v>-0.14136950375035701</v>
      </c>
      <c r="AC210">
        <f t="shared" si="3"/>
        <v>0.80247770482144731</v>
      </c>
      <c r="AD210">
        <f>AC210-$AC$165</f>
        <v>1.2844792492725188E-2</v>
      </c>
    </row>
    <row r="211" spans="1:30" x14ac:dyDescent="0.25">
      <c r="A211">
        <v>1.1599999999999999</v>
      </c>
      <c r="B211">
        <v>1.1599999999999999</v>
      </c>
      <c r="C211">
        <v>1.1599999999999999</v>
      </c>
      <c r="D211">
        <v>0.98</v>
      </c>
      <c r="E211">
        <v>0.28000000000000003</v>
      </c>
      <c r="F211">
        <v>2.2000000000000002</v>
      </c>
      <c r="G211">
        <v>17</v>
      </c>
      <c r="H211" t="s">
        <v>16</v>
      </c>
      <c r="I211">
        <v>0.9</v>
      </c>
      <c r="J211">
        <v>0.9</v>
      </c>
      <c r="K211">
        <v>0.9</v>
      </c>
      <c r="L211">
        <v>0.9</v>
      </c>
      <c r="M211">
        <v>0</v>
      </c>
      <c r="N211">
        <v>0</v>
      </c>
      <c r="O211" t="s">
        <v>43</v>
      </c>
      <c r="Q211">
        <v>-1.69537213390627E-2</v>
      </c>
      <c r="R211" s="9">
        <v>-125.400000714035</v>
      </c>
      <c r="S211" s="9">
        <v>-699.29766671197899</v>
      </c>
      <c r="T211" s="9">
        <v>694.82847746637196</v>
      </c>
      <c r="U211" s="9">
        <v>445.22651430542999</v>
      </c>
      <c r="V211" s="9">
        <v>40.248151553117602</v>
      </c>
      <c r="W211" s="9">
        <v>-202.57305988816199</v>
      </c>
      <c r="X211" s="9">
        <v>16.57446902697</v>
      </c>
      <c r="Y211" s="9">
        <v>-6.7878809321171393E-2</v>
      </c>
      <c r="Z211">
        <v>-1.29276560644333E-2</v>
      </c>
      <c r="AA211" s="9">
        <v>0.14214855278253599</v>
      </c>
      <c r="AB211" s="9">
        <v>-0.13652865321812399</v>
      </c>
      <c r="AC211">
        <f t="shared" si="3"/>
        <v>0.80880584012915746</v>
      </c>
      <c r="AD211">
        <f>AC211-$AC$165</f>
        <v>1.9172927800435335E-2</v>
      </c>
    </row>
    <row r="212" spans="1:30" x14ac:dyDescent="0.25">
      <c r="A212">
        <v>1.18</v>
      </c>
      <c r="B212">
        <v>1.18</v>
      </c>
      <c r="C212">
        <v>1.18</v>
      </c>
      <c r="D212">
        <v>0.98</v>
      </c>
      <c r="E212">
        <v>0.3</v>
      </c>
      <c r="F212">
        <v>2.2000000000000002</v>
      </c>
      <c r="G212">
        <v>17</v>
      </c>
      <c r="H212" t="s">
        <v>16</v>
      </c>
      <c r="I212">
        <v>0.9</v>
      </c>
      <c r="J212">
        <v>0.9</v>
      </c>
      <c r="K212">
        <v>0.9</v>
      </c>
      <c r="L212">
        <v>0.9</v>
      </c>
      <c r="M212">
        <v>0</v>
      </c>
      <c r="N212">
        <v>0</v>
      </c>
      <c r="O212" t="s">
        <v>43</v>
      </c>
      <c r="Q212">
        <v>-8.5903907620474805E-3</v>
      </c>
      <c r="R212" s="9">
        <v>-123.47400043158</v>
      </c>
      <c r="S212" s="9">
        <v>-697.98263532750502</v>
      </c>
      <c r="T212" s="9">
        <v>689.67452864835695</v>
      </c>
      <c r="U212" s="9">
        <v>454.43898369463898</v>
      </c>
      <c r="V212" s="9">
        <v>56.417424720036202</v>
      </c>
      <c r="W212" s="9">
        <v>-183.32594142290199</v>
      </c>
      <c r="X212" s="9">
        <v>50.850659686284096</v>
      </c>
      <c r="Y212" s="9">
        <v>-6.6974207157664598E-2</v>
      </c>
      <c r="Z212">
        <v>-1.34764370443302E-2</v>
      </c>
      <c r="AA212" s="9">
        <v>0.13928205686178</v>
      </c>
      <c r="AB212" s="9">
        <v>-0.13452464520209201</v>
      </c>
      <c r="AC212">
        <f t="shared" ref="AC212" si="4">($V$2+V212)/($X$2+X212)</f>
        <v>0.80084272430416958</v>
      </c>
      <c r="AD212">
        <f>AC212-$AC$165</f>
        <v>1.1209811975447459E-2</v>
      </c>
    </row>
    <row r="213" spans="1:30" x14ac:dyDescent="0.25">
      <c r="A213">
        <v>1.22</v>
      </c>
      <c r="B213">
        <v>1.22</v>
      </c>
      <c r="C213">
        <v>1.22</v>
      </c>
      <c r="D213">
        <v>0.98</v>
      </c>
      <c r="E213">
        <v>0.3</v>
      </c>
      <c r="F213">
        <v>2.2000000000000002</v>
      </c>
      <c r="G213">
        <v>17</v>
      </c>
      <c r="H213" t="s">
        <v>16</v>
      </c>
      <c r="I213">
        <v>0.9</v>
      </c>
      <c r="J213">
        <v>0.9</v>
      </c>
      <c r="K213">
        <v>0.9</v>
      </c>
      <c r="L213">
        <v>0.9</v>
      </c>
      <c r="M213">
        <v>0</v>
      </c>
      <c r="N213">
        <v>0</v>
      </c>
      <c r="O213" t="s">
        <v>43</v>
      </c>
      <c r="Q213">
        <v>-8.4156044492986696E-3</v>
      </c>
      <c r="R213" s="9">
        <v>-139.87026563585999</v>
      </c>
      <c r="S213" s="9">
        <v>-709.12934595210902</v>
      </c>
      <c r="T213" s="9">
        <v>676.31522732146402</v>
      </c>
      <c r="U213" s="9">
        <v>438.36367428945698</v>
      </c>
      <c r="V213" s="9">
        <v>40.8811208948161</v>
      </c>
      <c r="W213" s="9">
        <v>-198.62225687103901</v>
      </c>
      <c r="X213" s="9">
        <v>34.0183312377455</v>
      </c>
      <c r="Y213" s="9">
        <v>-5.8983554713354203E-2</v>
      </c>
      <c r="Z213">
        <v>-4.0503166837488301E-3</v>
      </c>
      <c r="AA213" s="9">
        <v>0.14777977553810401</v>
      </c>
      <c r="AB213" s="9">
        <v>-0.122682779652812</v>
      </c>
      <c r="AC213">
        <f t="shared" ref="AC213:AC218" si="5">($V$2+V213)/($X$2+X213)</f>
        <v>0.79940883972630017</v>
      </c>
      <c r="AD213">
        <f>AC213-$AC$165</f>
        <v>9.7759273975780436E-3</v>
      </c>
    </row>
    <row r="214" spans="1:30" x14ac:dyDescent="0.25">
      <c r="R214" s="9"/>
      <c r="S214" s="9"/>
      <c r="T214" s="9"/>
    </row>
    <row r="215" spans="1:30" x14ac:dyDescent="0.25">
      <c r="A215">
        <v>1.22</v>
      </c>
      <c r="B215">
        <v>1.22</v>
      </c>
      <c r="C215">
        <v>1.22</v>
      </c>
      <c r="D215">
        <v>0.98</v>
      </c>
      <c r="E215">
        <v>0.3</v>
      </c>
      <c r="F215">
        <v>2.2000000000000002</v>
      </c>
      <c r="G215">
        <v>17</v>
      </c>
      <c r="H215" t="s">
        <v>16</v>
      </c>
      <c r="I215">
        <v>0.9</v>
      </c>
      <c r="J215">
        <v>0.9</v>
      </c>
      <c r="K215">
        <v>0.9</v>
      </c>
      <c r="L215">
        <v>0.9</v>
      </c>
      <c r="M215">
        <v>0</v>
      </c>
      <c r="N215">
        <v>0</v>
      </c>
      <c r="O215" t="s">
        <v>43</v>
      </c>
      <c r="Q215">
        <v>-1.9287450910298699E-2</v>
      </c>
      <c r="R215" s="9">
        <v>-111.411232251792</v>
      </c>
      <c r="S215" s="9">
        <v>-681.22884195176096</v>
      </c>
      <c r="T215" s="9">
        <v>702.33669289678801</v>
      </c>
      <c r="U215" s="9">
        <v>444.50712638468099</v>
      </c>
      <c r="V215" s="9">
        <v>60.287618616458701</v>
      </c>
      <c r="W215" s="9">
        <v>-173.24696107146701</v>
      </c>
      <c r="X215" s="9">
        <v>54.267214242726098</v>
      </c>
      <c r="Y215" s="9">
        <v>-6.0636102904162603E-2</v>
      </c>
      <c r="Z215">
        <v>-2.9725622616437099E-3</v>
      </c>
      <c r="AA215" s="9">
        <v>0.14926390056098501</v>
      </c>
      <c r="AB215" s="9">
        <v>-0.12213730747552499</v>
      </c>
      <c r="AC215">
        <f t="shared" si="5"/>
        <v>0.80162253262409777</v>
      </c>
      <c r="AD215">
        <f t="shared" ref="AD215:AD220" si="6">AC215-$AC$165</f>
        <v>1.1989620295375647E-2</v>
      </c>
    </row>
    <row r="216" spans="1:30" x14ac:dyDescent="0.25">
      <c r="A216">
        <v>1.22</v>
      </c>
      <c r="B216">
        <v>1.22</v>
      </c>
      <c r="C216">
        <v>1.22</v>
      </c>
      <c r="D216">
        <v>0.98</v>
      </c>
      <c r="E216">
        <v>0.3</v>
      </c>
      <c r="F216">
        <v>2</v>
      </c>
      <c r="G216">
        <v>17</v>
      </c>
      <c r="H216" t="s">
        <v>16</v>
      </c>
      <c r="I216">
        <v>0.9</v>
      </c>
      <c r="J216">
        <v>0.9</v>
      </c>
      <c r="K216">
        <v>0.9</v>
      </c>
      <c r="L216">
        <v>0.9</v>
      </c>
      <c r="M216">
        <v>0</v>
      </c>
      <c r="N216">
        <v>0</v>
      </c>
      <c r="O216" t="s">
        <v>43</v>
      </c>
      <c r="Q216">
        <v>-2.2228111956560999E-2</v>
      </c>
      <c r="R216" s="9">
        <v>-126.512853900316</v>
      </c>
      <c r="S216" s="9">
        <v>-674.61915978879495</v>
      </c>
      <c r="T216" s="9">
        <v>712.51347275748799</v>
      </c>
      <c r="U216" s="9">
        <v>462.11933644815201</v>
      </c>
      <c r="V216" s="9">
        <v>51.358024305416102</v>
      </c>
      <c r="W216" s="9">
        <v>-194.12750005326001</v>
      </c>
      <c r="X216" s="9">
        <v>24.131870650981401</v>
      </c>
      <c r="Y216" s="9">
        <v>-5.2349558857696002E-2</v>
      </c>
      <c r="Z216">
        <v>-4.35120819879075E-3</v>
      </c>
      <c r="AA216" s="9">
        <v>0.14658246246339399</v>
      </c>
      <c r="AB216" s="9">
        <v>-0.128153614834947</v>
      </c>
      <c r="AC216">
        <f t="shared" si="5"/>
        <v>0.81231485930633607</v>
      </c>
      <c r="AD216">
        <f t="shared" si="6"/>
        <v>2.2681946977613943E-2</v>
      </c>
    </row>
    <row r="217" spans="1:30" x14ac:dyDescent="0.25">
      <c r="A217">
        <v>1.22</v>
      </c>
      <c r="B217">
        <v>1.22</v>
      </c>
      <c r="C217">
        <v>1.22</v>
      </c>
      <c r="D217">
        <v>0.98</v>
      </c>
      <c r="E217">
        <v>0.3</v>
      </c>
      <c r="F217">
        <v>2.2000000000000002</v>
      </c>
      <c r="G217">
        <v>17</v>
      </c>
      <c r="H217" t="s">
        <v>16</v>
      </c>
      <c r="I217">
        <v>0.9</v>
      </c>
      <c r="J217">
        <v>0.9</v>
      </c>
      <c r="K217">
        <v>0.9</v>
      </c>
      <c r="L217">
        <v>0.9</v>
      </c>
      <c r="M217">
        <v>0</v>
      </c>
      <c r="N217">
        <v>0</v>
      </c>
      <c r="O217" t="s">
        <v>43</v>
      </c>
      <c r="Q217">
        <v>-2.4595828984163001E-2</v>
      </c>
      <c r="R217" s="9">
        <v>-124.07249000671</v>
      </c>
      <c r="S217" s="9">
        <v>-682.03330126715503</v>
      </c>
      <c r="T217" s="9">
        <v>696.32214446489797</v>
      </c>
      <c r="U217" s="9">
        <v>457.53492381355801</v>
      </c>
      <c r="V217" s="9">
        <v>57.882806377403703</v>
      </c>
      <c r="W217" s="9">
        <v>-182.64873267532701</v>
      </c>
      <c r="X217" s="9">
        <v>54.2581401274565</v>
      </c>
      <c r="Y217" s="9">
        <v>-6.1449268441432697E-2</v>
      </c>
      <c r="Z217">
        <v>-1.6437469005381399E-3</v>
      </c>
      <c r="AA217" s="9">
        <v>0.14847005375577699</v>
      </c>
      <c r="AB217" s="9">
        <v>-0.116173774742063</v>
      </c>
      <c r="AC217">
        <f t="shared" si="5"/>
        <v>0.79997393050155152</v>
      </c>
      <c r="AD217">
        <f t="shared" si="6"/>
        <v>1.0341018172829397E-2</v>
      </c>
    </row>
    <row r="218" spans="1:30" x14ac:dyDescent="0.25">
      <c r="A218">
        <v>1.24</v>
      </c>
      <c r="B218">
        <v>1.24</v>
      </c>
      <c r="C218">
        <v>1.24</v>
      </c>
      <c r="D218">
        <v>0.98</v>
      </c>
      <c r="E218">
        <v>0.3</v>
      </c>
      <c r="F218">
        <v>2.2000000000000002</v>
      </c>
      <c r="G218">
        <v>17</v>
      </c>
      <c r="H218" t="s">
        <v>16</v>
      </c>
      <c r="I218">
        <v>0.9</v>
      </c>
      <c r="J218">
        <v>0.9</v>
      </c>
      <c r="K218">
        <v>0.9</v>
      </c>
      <c r="L218">
        <v>0.9</v>
      </c>
      <c r="M218">
        <v>0</v>
      </c>
      <c r="N218">
        <v>0</v>
      </c>
      <c r="O218" t="s">
        <v>43</v>
      </c>
      <c r="Q218">
        <v>-2.4183201310173898E-2</v>
      </c>
      <c r="R218" s="9">
        <v>-128.77086028743199</v>
      </c>
      <c r="S218" s="9">
        <v>-686.37834252300195</v>
      </c>
      <c r="T218" s="9">
        <v>690.09377586556298</v>
      </c>
      <c r="U218" s="9">
        <v>448.294368887948</v>
      </c>
      <c r="V218" s="9">
        <v>49.091940804112397</v>
      </c>
      <c r="W218" s="9">
        <v>-191.23733868335799</v>
      </c>
      <c r="X218" s="9">
        <v>46.055934061105198</v>
      </c>
      <c r="Y218" s="9">
        <v>-5.3704834753146101E-2</v>
      </c>
      <c r="Z218">
        <v>3.3725310876353502E-3</v>
      </c>
      <c r="AA218" s="9">
        <v>0.15113385081325101</v>
      </c>
      <c r="AB218" s="9">
        <v>-0.109497784558144</v>
      </c>
      <c r="AC218">
        <f t="shared" si="5"/>
        <v>0.79843230803812804</v>
      </c>
      <c r="AD218">
        <f t="shared" si="6"/>
        <v>8.7993957094059105E-3</v>
      </c>
    </row>
    <row r="219" spans="1:30" x14ac:dyDescent="0.25">
      <c r="R219" s="9"/>
      <c r="S219" s="9"/>
      <c r="T219" s="9"/>
    </row>
    <row r="220" spans="1:30" x14ac:dyDescent="0.25">
      <c r="A220">
        <v>1.24</v>
      </c>
      <c r="B220">
        <v>1.24</v>
      </c>
      <c r="C220">
        <v>1.24</v>
      </c>
      <c r="D220">
        <v>0.98</v>
      </c>
      <c r="E220">
        <v>0.3</v>
      </c>
      <c r="F220">
        <v>2.2000000000000002</v>
      </c>
      <c r="G220">
        <v>17</v>
      </c>
      <c r="H220" t="s">
        <v>16</v>
      </c>
      <c r="I220">
        <v>0.9</v>
      </c>
      <c r="J220">
        <v>0.9</v>
      </c>
      <c r="K220">
        <v>0.9</v>
      </c>
      <c r="L220">
        <v>0.9</v>
      </c>
      <c r="M220">
        <v>0</v>
      </c>
      <c r="N220">
        <v>0</v>
      </c>
      <c r="O220" t="s">
        <v>43</v>
      </c>
      <c r="Q220">
        <v>-2.4183201254020799E-2</v>
      </c>
      <c r="R220" s="9">
        <v>-128.77086028743199</v>
      </c>
      <c r="S220" s="9">
        <v>-686.37834252300195</v>
      </c>
      <c r="T220" s="9">
        <v>690.09377586556298</v>
      </c>
      <c r="U220" s="9">
        <v>448.29391811844198</v>
      </c>
      <c r="V220" s="9">
        <v>49.091801306806701</v>
      </c>
      <c r="W220" s="9">
        <v>-191.23733833226399</v>
      </c>
      <c r="X220" s="9">
        <v>46.055934044419899</v>
      </c>
      <c r="Y220" s="9">
        <v>-5.3704834753146101E-2</v>
      </c>
      <c r="Z220">
        <v>3.3725310876353502E-3</v>
      </c>
      <c r="AA220" s="9">
        <v>0.15113385081325101</v>
      </c>
      <c r="AB220" s="9">
        <v>-0.109497784558144</v>
      </c>
      <c r="AC220">
        <f t="shared" ref="AC220" si="7">($V$2+V220)/($X$2+X220)</f>
        <v>0.79843221158173394</v>
      </c>
      <c r="AD220">
        <f t="shared" si="6"/>
        <v>8.7992992530118164E-3</v>
      </c>
    </row>
    <row r="221" spans="1:30" x14ac:dyDescent="0.25">
      <c r="A221">
        <v>1.24</v>
      </c>
      <c r="B221">
        <v>1.24</v>
      </c>
      <c r="C221">
        <v>1.24</v>
      </c>
      <c r="D221">
        <v>0.98</v>
      </c>
      <c r="E221">
        <v>0.3</v>
      </c>
      <c r="F221">
        <v>2</v>
      </c>
      <c r="G221">
        <v>17</v>
      </c>
      <c r="H221" t="s">
        <v>16</v>
      </c>
      <c r="I221">
        <v>0.9</v>
      </c>
      <c r="J221">
        <v>0.9</v>
      </c>
      <c r="K221">
        <v>0.9</v>
      </c>
      <c r="L221">
        <v>0.9</v>
      </c>
      <c r="M221">
        <v>0</v>
      </c>
      <c r="N221">
        <v>0</v>
      </c>
      <c r="O221" t="s">
        <v>43</v>
      </c>
      <c r="Q221">
        <v>-2.1767295479201199E-2</v>
      </c>
      <c r="R221" s="9">
        <v>-130.51871342712599</v>
      </c>
      <c r="S221" s="9">
        <v>-679.03717405634097</v>
      </c>
      <c r="T221" s="9">
        <v>706.91288285196197</v>
      </c>
      <c r="U221" s="9">
        <v>453.954838788534</v>
      </c>
      <c r="V221" s="9">
        <v>43.004012807957601</v>
      </c>
      <c r="W221" s="9">
        <v>-202.56438606733801</v>
      </c>
      <c r="X221" s="9">
        <v>14.784752311096099</v>
      </c>
      <c r="Y221" s="9">
        <v>-4.7935231655372702E-2</v>
      </c>
      <c r="Z221">
        <v>-1.73744907315143E-4</v>
      </c>
      <c r="AA221" s="9">
        <v>0.14979313176445599</v>
      </c>
      <c r="AB221" s="9">
        <v>-0.12269144104810401</v>
      </c>
      <c r="AC221">
        <f t="shared" ref="AC221" si="8">($V$2+V221)/($X$2+X221)</f>
        <v>0.8117768314285827</v>
      </c>
      <c r="AD221">
        <f t="shared" ref="AD221" si="9">AC221-$AC$165</f>
        <v>2.2143919099860576E-2</v>
      </c>
    </row>
    <row r="222" spans="1:30" x14ac:dyDescent="0.25">
      <c r="A222">
        <v>1.26</v>
      </c>
      <c r="B222">
        <v>1.26</v>
      </c>
      <c r="C222">
        <v>1.26</v>
      </c>
      <c r="D222">
        <v>0.98</v>
      </c>
      <c r="E222">
        <v>0.3</v>
      </c>
      <c r="F222">
        <v>2</v>
      </c>
      <c r="G222">
        <v>17</v>
      </c>
      <c r="H222" t="s">
        <v>16</v>
      </c>
      <c r="I222">
        <v>0.9</v>
      </c>
      <c r="J222">
        <v>0.9</v>
      </c>
      <c r="K222">
        <v>0.9</v>
      </c>
      <c r="L222">
        <v>0.9</v>
      </c>
      <c r="M222">
        <v>0</v>
      </c>
      <c r="N222">
        <v>0</v>
      </c>
      <c r="O222" t="s">
        <v>43</v>
      </c>
      <c r="Q222">
        <v>-2.1939127055402099E-2</v>
      </c>
      <c r="R222" s="9">
        <v>-137.29141371174299</v>
      </c>
      <c r="S222" s="9">
        <v>-683.39989094112502</v>
      </c>
      <c r="T222" s="9">
        <v>700.74890183228194</v>
      </c>
      <c r="U222" s="9">
        <v>443.222235014126</v>
      </c>
      <c r="V222" s="9">
        <v>33.8294132820713</v>
      </c>
      <c r="W222" s="9">
        <v>-211.04755133210401</v>
      </c>
      <c r="X222" s="9">
        <v>5.51175986218208</v>
      </c>
      <c r="Y222" s="9">
        <v>-4.3443460116166503E-2</v>
      </c>
      <c r="Z222">
        <v>3.1233782074280799E-3</v>
      </c>
      <c r="AA222" s="9">
        <v>0.15150431265568201</v>
      </c>
      <c r="AB222" s="9">
        <v>-0.11783617545979801</v>
      </c>
      <c r="AC222">
        <f t="shared" ref="AC222" si="10">($V$2+V222)/($X$2+X222)</f>
        <v>0.81060503974319764</v>
      </c>
      <c r="AD222">
        <f t="shared" ref="AD222" si="11">AC222-$AC$165</f>
        <v>2.0972127414475517E-2</v>
      </c>
    </row>
    <row r="223" spans="1:30" x14ac:dyDescent="0.25">
      <c r="A223">
        <v>1.26</v>
      </c>
      <c r="B223">
        <v>1.26</v>
      </c>
      <c r="C223">
        <v>1.26</v>
      </c>
      <c r="D223">
        <v>0.98</v>
      </c>
      <c r="E223">
        <v>0.34</v>
      </c>
      <c r="F223">
        <v>2</v>
      </c>
      <c r="G223">
        <v>17</v>
      </c>
      <c r="H223" t="s">
        <v>16</v>
      </c>
      <c r="I223">
        <v>0.9</v>
      </c>
      <c r="J223">
        <v>0.9</v>
      </c>
      <c r="K223">
        <v>0.9</v>
      </c>
      <c r="L223">
        <v>0.9</v>
      </c>
      <c r="M223">
        <v>0</v>
      </c>
      <c r="N223">
        <v>0</v>
      </c>
      <c r="O223" t="s">
        <v>43</v>
      </c>
      <c r="Q223">
        <v>-7.2870856006985703E-3</v>
      </c>
      <c r="R223" s="8">
        <v>-122.305827922193</v>
      </c>
      <c r="S223" s="8">
        <v>-671.08839959120201</v>
      </c>
      <c r="T223" s="8">
        <v>706.85827366055901</v>
      </c>
      <c r="U223" s="9">
        <v>483.348237121539</v>
      </c>
      <c r="V223" s="9">
        <v>86.297224122578598</v>
      </c>
      <c r="W223" s="9">
        <v>-153.064915291245</v>
      </c>
      <c r="X223" s="9">
        <v>95.041646633918305</v>
      </c>
      <c r="Y223" s="9">
        <v>-5.4401833785091898E-2</v>
      </c>
      <c r="Z223">
        <v>-6.33612614444223E-3</v>
      </c>
      <c r="AA223" s="9">
        <v>0.14134307354902401</v>
      </c>
      <c r="AB223" s="9">
        <v>-0.12522462309417601</v>
      </c>
      <c r="AC223">
        <f t="shared" ref="AC223" si="12">($V$2+V223)/($X$2+X223)</f>
        <v>0.79715712129028338</v>
      </c>
      <c r="AD223">
        <f t="shared" ref="AD223" si="13">AC223-$AC$165</f>
        <v>7.5242089615612517E-3</v>
      </c>
    </row>
    <row r="225" spans="17:29" x14ac:dyDescent="0.25">
      <c r="Q225">
        <f>1.3614+Q223</f>
        <v>1.3541129143993014</v>
      </c>
      <c r="Z225">
        <f>0.3808+Z223</f>
        <v>0.37446387385555779</v>
      </c>
    </row>
    <row r="227" spans="17:29" x14ac:dyDescent="0.25">
      <c r="Q227" s="3" t="s">
        <v>32</v>
      </c>
      <c r="R227" s="11"/>
      <c r="S227" s="11"/>
      <c r="T227" s="11"/>
      <c r="U227" s="11" t="s">
        <v>33</v>
      </c>
      <c r="V227" s="11"/>
      <c r="W227" s="11" t="s">
        <v>33</v>
      </c>
      <c r="X227" s="11" t="s">
        <v>33</v>
      </c>
      <c r="Y227" s="11" t="s">
        <v>33</v>
      </c>
      <c r="Z227" s="3" t="s">
        <v>33</v>
      </c>
      <c r="AA227" s="11" t="s">
        <v>33</v>
      </c>
      <c r="AB227" s="11" t="s">
        <v>33</v>
      </c>
      <c r="AC227" s="3" t="s">
        <v>32</v>
      </c>
    </row>
    <row r="228" spans="17:29" x14ac:dyDescent="0.25">
      <c r="Q228" t="s">
        <v>20</v>
      </c>
      <c r="U228" s="9" t="s">
        <v>20</v>
      </c>
      <c r="W228" s="9" t="s">
        <v>20</v>
      </c>
      <c r="X228" s="9" t="s">
        <v>20</v>
      </c>
      <c r="Y228" s="9" t="s">
        <v>22</v>
      </c>
      <c r="Z228" t="s">
        <v>22</v>
      </c>
      <c r="AA228" s="9" t="s">
        <v>22</v>
      </c>
      <c r="AB228" s="9" t="s">
        <v>22</v>
      </c>
      <c r="AC228" t="s">
        <v>22</v>
      </c>
    </row>
    <row r="229" spans="17:29" x14ac:dyDescent="0.25">
      <c r="Q229" t="s">
        <v>21</v>
      </c>
      <c r="U229" s="9" t="s">
        <v>23</v>
      </c>
      <c r="W229" s="9" t="s">
        <v>23</v>
      </c>
      <c r="X229" s="9" t="s">
        <v>23</v>
      </c>
      <c r="Y229" s="9" t="s">
        <v>21</v>
      </c>
      <c r="Z229" t="s">
        <v>23</v>
      </c>
      <c r="AA229" s="9" t="s">
        <v>21</v>
      </c>
      <c r="AB229" s="9" t="s">
        <v>21</v>
      </c>
      <c r="AC229" t="s">
        <v>23</v>
      </c>
    </row>
    <row r="230" spans="17:29" x14ac:dyDescent="0.25">
      <c r="Q230" s="7" t="s">
        <v>24</v>
      </c>
      <c r="R230" s="15"/>
      <c r="S230" s="15"/>
      <c r="T230" s="15"/>
      <c r="U230" s="15" t="s">
        <v>25</v>
      </c>
      <c r="V230" s="15"/>
      <c r="W230" s="15" t="s">
        <v>25</v>
      </c>
      <c r="X230" s="15" t="s">
        <v>25</v>
      </c>
      <c r="Y230" s="15" t="s">
        <v>25</v>
      </c>
      <c r="Z230" s="7" t="s">
        <v>25</v>
      </c>
      <c r="AA230" s="15" t="s">
        <v>25</v>
      </c>
      <c r="AB230" s="15" t="s">
        <v>25</v>
      </c>
      <c r="AC230" s="7" t="s">
        <v>24</v>
      </c>
    </row>
    <row r="231" spans="17:29" x14ac:dyDescent="0.25">
      <c r="Q231" t="s">
        <v>41</v>
      </c>
      <c r="X231" s="9" t="s">
        <v>26</v>
      </c>
      <c r="Z231" t="s">
        <v>34</v>
      </c>
      <c r="AB231" s="9" t="s">
        <v>26</v>
      </c>
      <c r="AC231" t="s">
        <v>41</v>
      </c>
    </row>
    <row r="232" spans="17:29" x14ac:dyDescent="0.25">
      <c r="Q232" s="7" t="s">
        <v>27</v>
      </c>
      <c r="R232" s="15"/>
      <c r="S232" s="15"/>
      <c r="T232" s="15"/>
      <c r="U232" s="15" t="s">
        <v>27</v>
      </c>
      <c r="V232" s="15"/>
      <c r="W232" s="15" t="s">
        <v>27</v>
      </c>
      <c r="X232" s="15" t="s">
        <v>27</v>
      </c>
      <c r="Y232" s="15" t="s">
        <v>27</v>
      </c>
      <c r="Z232" s="7"/>
      <c r="AA232" s="15" t="s">
        <v>27</v>
      </c>
      <c r="AB232" s="15" t="s">
        <v>27</v>
      </c>
      <c r="AC232" s="7"/>
    </row>
    <row r="234" spans="17:29" x14ac:dyDescent="0.25">
      <c r="Q234" s="2"/>
      <c r="U234" s="10"/>
      <c r="V234" s="10"/>
      <c r="W234" s="10"/>
      <c r="X234" s="10"/>
      <c r="Y234" s="10"/>
      <c r="Z234" s="2"/>
      <c r="AA234" s="10"/>
      <c r="AB234" s="10"/>
    </row>
    <row r="238" spans="17:29" x14ac:dyDescent="0.25">
      <c r="R238" s="9"/>
      <c r="S238" s="9"/>
      <c r="T238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2024-04-29T17:22:33Z</dcterms:created>
  <dcterms:modified xsi:type="dcterms:W3CDTF">2024-09-22T06:16:43Z</dcterms:modified>
</cp:coreProperties>
</file>