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23B578C9-6AD9-4547-9ED2-1D9DC974D2F5}" xr6:coauthVersionLast="47" xr6:coauthVersionMax="47" xr10:uidLastSave="{00000000-0000-0000-0000-000000000000}"/>
  <bookViews>
    <workbookView xWindow="-28920" yWindow="-120" windowWidth="29040" windowHeight="15720" activeTab="1" xr2:uid="{724987E0-690A-4BE5-825D-E500E634834C}"/>
  </bookViews>
  <sheets>
    <sheet name="notes" sheetId="13" r:id="rId1"/>
    <sheet name="all care costs 1990-99" sheetId="14" r:id="rId2"/>
    <sheet name="age band analysis" sheetId="1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0" i="14" l="1"/>
  <c r="Y70" i="14"/>
  <c r="Z70" i="14"/>
  <c r="AA70" i="14"/>
  <c r="AB70" i="14"/>
  <c r="AC70" i="14"/>
  <c r="AD70" i="14"/>
  <c r="AE70" i="14"/>
  <c r="AF70" i="14"/>
  <c r="X71" i="14"/>
  <c r="Y71" i="14"/>
  <c r="Z71" i="14"/>
  <c r="AA71" i="14"/>
  <c r="AB71" i="14"/>
  <c r="AC71" i="14"/>
  <c r="AD71" i="14"/>
  <c r="AE71" i="14"/>
  <c r="AF71" i="14"/>
  <c r="X72" i="14"/>
  <c r="Y72" i="14"/>
  <c r="Z72" i="14"/>
  <c r="AA72" i="14"/>
  <c r="AB72" i="14"/>
  <c r="AC72" i="14"/>
  <c r="AD72" i="14"/>
  <c r="AE72" i="14"/>
  <c r="AF72" i="14"/>
  <c r="X73" i="14"/>
  <c r="Y73" i="14"/>
  <c r="Z73" i="14"/>
  <c r="AA73" i="14"/>
  <c r="AB73" i="14"/>
  <c r="AC73" i="14"/>
  <c r="AD73" i="14"/>
  <c r="AE73" i="14"/>
  <c r="AF73" i="14"/>
  <c r="X74" i="14"/>
  <c r="Y74" i="14"/>
  <c r="Z74" i="14"/>
  <c r="AA74" i="14"/>
  <c r="AB74" i="14"/>
  <c r="AC74" i="14"/>
  <c r="AD74" i="14"/>
  <c r="AE74" i="14"/>
  <c r="AF74" i="14"/>
  <c r="X75" i="14"/>
  <c r="Y75" i="14"/>
  <c r="Z75" i="14"/>
  <c r="AA75" i="14"/>
  <c r="AB75" i="14"/>
  <c r="AC75" i="14"/>
  <c r="AD75" i="14"/>
  <c r="AE75" i="14"/>
  <c r="AF75" i="14"/>
  <c r="X76" i="14"/>
  <c r="Y76" i="14"/>
  <c r="Z76" i="14"/>
  <c r="AA76" i="14"/>
  <c r="AB76" i="14"/>
  <c r="AC76" i="14"/>
  <c r="AD76" i="14"/>
  <c r="AE76" i="14"/>
  <c r="AF76" i="14"/>
  <c r="X77" i="14"/>
  <c r="Y77" i="14"/>
  <c r="Z77" i="14"/>
  <c r="AA77" i="14"/>
  <c r="AB77" i="14"/>
  <c r="AC77" i="14"/>
  <c r="AD77" i="14"/>
  <c r="AE77" i="14"/>
  <c r="AF77" i="14"/>
  <c r="X78" i="14"/>
  <c r="Y78" i="14"/>
  <c r="Z78" i="14"/>
  <c r="AA78" i="14"/>
  <c r="AB78" i="14"/>
  <c r="AC78" i="14"/>
  <c r="AD78" i="14"/>
  <c r="AE78" i="14"/>
  <c r="AF78" i="14"/>
  <c r="X79" i="14"/>
  <c r="Y79" i="14"/>
  <c r="Z79" i="14"/>
  <c r="AA79" i="14"/>
  <c r="AB79" i="14"/>
  <c r="AC79" i="14"/>
  <c r="AD79" i="14"/>
  <c r="AE79" i="14"/>
  <c r="AF79" i="14"/>
  <c r="X80" i="14"/>
  <c r="Y80" i="14"/>
  <c r="Z80" i="14"/>
  <c r="AA80" i="14"/>
  <c r="AB80" i="14"/>
  <c r="AC80" i="14"/>
  <c r="AD80" i="14"/>
  <c r="AE80" i="14"/>
  <c r="AF80" i="14"/>
  <c r="X81" i="14"/>
  <c r="Y81" i="14"/>
  <c r="Z81" i="14"/>
  <c r="AA81" i="14"/>
  <c r="AB81" i="14"/>
  <c r="AC81" i="14"/>
  <c r="AD81" i="14"/>
  <c r="AE81" i="14"/>
  <c r="AF81" i="14"/>
  <c r="X82" i="14"/>
  <c r="Y82" i="14"/>
  <c r="Z82" i="14"/>
  <c r="AA82" i="14"/>
  <c r="AB82" i="14"/>
  <c r="AC82" i="14"/>
  <c r="AD82" i="14"/>
  <c r="AE82" i="14"/>
  <c r="AF82" i="14"/>
  <c r="X83" i="14"/>
  <c r="Y83" i="14"/>
  <c r="Z83" i="14"/>
  <c r="AA83" i="14"/>
  <c r="AB83" i="14"/>
  <c r="AC83" i="14"/>
  <c r="AD83" i="14"/>
  <c r="AE83" i="14"/>
  <c r="AF83" i="14"/>
  <c r="X84" i="14"/>
  <c r="Y84" i="14"/>
  <c r="Z84" i="14"/>
  <c r="AA84" i="14"/>
  <c r="AB84" i="14"/>
  <c r="AC84" i="14"/>
  <c r="AD84" i="14"/>
  <c r="AE84" i="14"/>
  <c r="AF84" i="14"/>
  <c r="X85" i="14"/>
  <c r="Y85" i="14"/>
  <c r="Z85" i="14"/>
  <c r="AA85" i="14"/>
  <c r="AB85" i="14"/>
  <c r="AC85" i="14"/>
  <c r="AD85" i="14"/>
  <c r="AE85" i="14"/>
  <c r="AF85" i="14"/>
  <c r="X86" i="14"/>
  <c r="Y86" i="14"/>
  <c r="Z86" i="14"/>
  <c r="AA86" i="14"/>
  <c r="AB86" i="14"/>
  <c r="AC86" i="14"/>
  <c r="AD86" i="14"/>
  <c r="AE86" i="14"/>
  <c r="AF86" i="14"/>
  <c r="X87" i="14"/>
  <c r="Y87" i="14"/>
  <c r="Z87" i="14"/>
  <c r="AA87" i="14"/>
  <c r="AB87" i="14"/>
  <c r="AC87" i="14"/>
  <c r="AD87" i="14"/>
  <c r="AE87" i="14"/>
  <c r="AF87" i="14"/>
  <c r="X88" i="14"/>
  <c r="Y88" i="14"/>
  <c r="Z88" i="14"/>
  <c r="AA88" i="14"/>
  <c r="AB88" i="14"/>
  <c r="AC88" i="14"/>
  <c r="AD88" i="14"/>
  <c r="AE88" i="14"/>
  <c r="AF88" i="14"/>
  <c r="X89" i="14"/>
  <c r="Y89" i="14"/>
  <c r="Z89" i="14"/>
  <c r="AA89" i="14"/>
  <c r="AB89" i="14"/>
  <c r="AC89" i="14"/>
  <c r="AD89" i="14"/>
  <c r="AE89" i="14"/>
  <c r="AF89" i="14"/>
  <c r="X90" i="14"/>
  <c r="Y90" i="14"/>
  <c r="Z90" i="14"/>
  <c r="AA90" i="14"/>
  <c r="AB90" i="14"/>
  <c r="AC90" i="14"/>
  <c r="AD90" i="14"/>
  <c r="AE90" i="14"/>
  <c r="AF90" i="14"/>
  <c r="X91" i="14"/>
  <c r="Y91" i="14"/>
  <c r="Z91" i="14"/>
  <c r="AA91" i="14"/>
  <c r="AB91" i="14"/>
  <c r="AC91" i="14"/>
  <c r="AD91" i="14"/>
  <c r="AE91" i="14"/>
  <c r="AF91" i="14"/>
  <c r="X92" i="14"/>
  <c r="Y92" i="14"/>
  <c r="Z92" i="14"/>
  <c r="AA92" i="14"/>
  <c r="AB92" i="14"/>
  <c r="AC92" i="14"/>
  <c r="AD92" i="14"/>
  <c r="AE92" i="14"/>
  <c r="AF92" i="14"/>
  <c r="X93" i="14"/>
  <c r="Y93" i="14"/>
  <c r="Z93" i="14"/>
  <c r="AA93" i="14"/>
  <c r="AB93" i="14"/>
  <c r="AC93" i="14"/>
  <c r="AD93" i="14"/>
  <c r="AE93" i="14"/>
  <c r="AF93" i="14"/>
  <c r="X94" i="14"/>
  <c r="Y94" i="14"/>
  <c r="Z94" i="14"/>
  <c r="AA94" i="14"/>
  <c r="AB94" i="14"/>
  <c r="AC94" i="14"/>
  <c r="AD94" i="14"/>
  <c r="AE94" i="14"/>
  <c r="AF94" i="14"/>
  <c r="X95" i="14"/>
  <c r="Y95" i="14"/>
  <c r="Z95" i="14"/>
  <c r="AA95" i="14"/>
  <c r="AB95" i="14"/>
  <c r="AC95" i="14"/>
  <c r="AD95" i="14"/>
  <c r="AE95" i="14"/>
  <c r="AF95" i="14"/>
  <c r="X96" i="14"/>
  <c r="Y96" i="14"/>
  <c r="Z96" i="14"/>
  <c r="AA96" i="14"/>
  <c r="AB96" i="14"/>
  <c r="AC96" i="14"/>
  <c r="AD96" i="14"/>
  <c r="AE96" i="14"/>
  <c r="AF96" i="14"/>
  <c r="X97" i="14"/>
  <c r="Y97" i="14"/>
  <c r="Z97" i="14"/>
  <c r="AA97" i="14"/>
  <c r="AB97" i="14"/>
  <c r="AC97" i="14"/>
  <c r="AD97" i="14"/>
  <c r="AE97" i="14"/>
  <c r="AF97" i="14"/>
  <c r="X98" i="14"/>
  <c r="Y98" i="14"/>
  <c r="Z98" i="14"/>
  <c r="AA98" i="14"/>
  <c r="AB98" i="14"/>
  <c r="AC98" i="14"/>
  <c r="AD98" i="14"/>
  <c r="AE98" i="14"/>
  <c r="AF98" i="14"/>
  <c r="X99" i="14"/>
  <c r="Y99" i="14"/>
  <c r="Z99" i="14"/>
  <c r="AA99" i="14"/>
  <c r="AB99" i="14"/>
  <c r="AC99" i="14"/>
  <c r="AD99" i="14"/>
  <c r="AE99" i="14"/>
  <c r="AF99" i="14"/>
  <c r="X100" i="14"/>
  <c r="Y100" i="14"/>
  <c r="Z100" i="14"/>
  <c r="AA100" i="14"/>
  <c r="AB100" i="14"/>
  <c r="AC100" i="14"/>
  <c r="AD100" i="14"/>
  <c r="AE100" i="14"/>
  <c r="AF100" i="14"/>
  <c r="X101" i="14"/>
  <c r="Y101" i="14"/>
  <c r="Z101" i="14"/>
  <c r="AA101" i="14"/>
  <c r="AB101" i="14"/>
  <c r="AC101" i="14"/>
  <c r="AD101" i="14"/>
  <c r="AE101" i="14"/>
  <c r="AF101" i="14"/>
  <c r="X102" i="14"/>
  <c r="Y102" i="14"/>
  <c r="Z102" i="14"/>
  <c r="AA102" i="14"/>
  <c r="AB102" i="14"/>
  <c r="AC102" i="14"/>
  <c r="AD102" i="14"/>
  <c r="AE102" i="14"/>
  <c r="AF102" i="14"/>
  <c r="X103" i="14"/>
  <c r="Y103" i="14"/>
  <c r="Z103" i="14"/>
  <c r="AA103" i="14"/>
  <c r="AB103" i="14"/>
  <c r="AC103" i="14"/>
  <c r="AD103" i="14"/>
  <c r="AE103" i="14"/>
  <c r="AF103" i="14"/>
  <c r="X104" i="14"/>
  <c r="Y104" i="14"/>
  <c r="Z104" i="14"/>
  <c r="AA104" i="14"/>
  <c r="AB104" i="14"/>
  <c r="AC104" i="14"/>
  <c r="AD104" i="14"/>
  <c r="AE104" i="14"/>
  <c r="AF104" i="14"/>
  <c r="X105" i="14"/>
  <c r="Y105" i="14"/>
  <c r="Z105" i="14"/>
  <c r="AA105" i="14"/>
  <c r="AB105" i="14"/>
  <c r="AC105" i="14"/>
  <c r="AD105" i="14"/>
  <c r="AE105" i="14"/>
  <c r="AF105" i="14"/>
  <c r="X106" i="14"/>
  <c r="Y106" i="14"/>
  <c r="Z106" i="14"/>
  <c r="AA106" i="14"/>
  <c r="AB106" i="14"/>
  <c r="AC106" i="14"/>
  <c r="AD106" i="14"/>
  <c r="AE106" i="14"/>
  <c r="AF106" i="14"/>
  <c r="X107" i="14"/>
  <c r="Y107" i="14"/>
  <c r="Z107" i="14"/>
  <c r="AA107" i="14"/>
  <c r="AB107" i="14"/>
  <c r="AC107" i="14"/>
  <c r="AD107" i="14"/>
  <c r="AE107" i="14"/>
  <c r="AF107" i="14"/>
  <c r="X108" i="14"/>
  <c r="Y108" i="14"/>
  <c r="Z108" i="14"/>
  <c r="AA108" i="14"/>
  <c r="AB108" i="14"/>
  <c r="AC108" i="14"/>
  <c r="AD108" i="14"/>
  <c r="AE108" i="14"/>
  <c r="AF108" i="14"/>
  <c r="X109" i="14"/>
  <c r="Y109" i="14"/>
  <c r="Z109" i="14"/>
  <c r="AA109" i="14"/>
  <c r="AB109" i="14"/>
  <c r="AC109" i="14"/>
  <c r="AD109" i="14"/>
  <c r="AE109" i="14"/>
  <c r="AF109" i="14"/>
  <c r="X110" i="14"/>
  <c r="Y110" i="14"/>
  <c r="Z110" i="14"/>
  <c r="AA110" i="14"/>
  <c r="AB110" i="14"/>
  <c r="AC110" i="14"/>
  <c r="AD110" i="14"/>
  <c r="AE110" i="14"/>
  <c r="AF110" i="14"/>
  <c r="X111" i="14"/>
  <c r="Y111" i="14"/>
  <c r="Z111" i="14"/>
  <c r="AA111" i="14"/>
  <c r="AB111" i="14"/>
  <c r="AC111" i="14"/>
  <c r="AD111" i="14"/>
  <c r="AE111" i="14"/>
  <c r="AF111" i="14"/>
  <c r="X112" i="14"/>
  <c r="Y112" i="14"/>
  <c r="Z112" i="14"/>
  <c r="AA112" i="14"/>
  <c r="AB112" i="14"/>
  <c r="AC112" i="14"/>
  <c r="AD112" i="14"/>
  <c r="AE112" i="14"/>
  <c r="AF112" i="14"/>
  <c r="X113" i="14"/>
  <c r="Y113" i="14"/>
  <c r="Z113" i="14"/>
  <c r="AA113" i="14"/>
  <c r="AB113" i="14"/>
  <c r="AC113" i="14"/>
  <c r="AD113" i="14"/>
  <c r="AE113" i="14"/>
  <c r="AF113" i="14"/>
  <c r="X114" i="14"/>
  <c r="Y114" i="14"/>
  <c r="Z114" i="14"/>
  <c r="AA114" i="14"/>
  <c r="AB114" i="14"/>
  <c r="AC114" i="14"/>
  <c r="AD114" i="14"/>
  <c r="AE114" i="14"/>
  <c r="AF114" i="14"/>
  <c r="X115" i="14"/>
  <c r="Y115" i="14"/>
  <c r="Z115" i="14"/>
  <c r="AA115" i="14"/>
  <c r="AB115" i="14"/>
  <c r="AC115" i="14"/>
  <c r="AD115" i="14"/>
  <c r="AE115" i="14"/>
  <c r="AF115" i="14"/>
  <c r="X116" i="14"/>
  <c r="Y116" i="14"/>
  <c r="Z116" i="14"/>
  <c r="AA116" i="14"/>
  <c r="AB116" i="14"/>
  <c r="AC116" i="14"/>
  <c r="AD116" i="14"/>
  <c r="AE116" i="14"/>
  <c r="AF116" i="14"/>
  <c r="X117" i="14"/>
  <c r="Y117" i="14"/>
  <c r="Z117" i="14"/>
  <c r="AA117" i="14"/>
  <c r="AB117" i="14"/>
  <c r="AC117" i="14"/>
  <c r="AD117" i="14"/>
  <c r="AE117" i="14"/>
  <c r="AF117" i="14"/>
  <c r="X118" i="14"/>
  <c r="Y118" i="14"/>
  <c r="Z118" i="14"/>
  <c r="AA118" i="14"/>
  <c r="AB118" i="14"/>
  <c r="AC118" i="14"/>
  <c r="AD118" i="14"/>
  <c r="AE118" i="14"/>
  <c r="AF118" i="14"/>
  <c r="X119" i="14"/>
  <c r="Y119" i="14"/>
  <c r="Z119" i="14"/>
  <c r="AA119" i="14"/>
  <c r="AB119" i="14"/>
  <c r="AC119" i="14"/>
  <c r="AD119" i="14"/>
  <c r="AE119" i="14"/>
  <c r="AF119" i="14"/>
  <c r="X120" i="14"/>
  <c r="Y120" i="14"/>
  <c r="Z120" i="14"/>
  <c r="AA120" i="14"/>
  <c r="AB120" i="14"/>
  <c r="AC120" i="14"/>
  <c r="AD120" i="14"/>
  <c r="AE120" i="14"/>
  <c r="AF120" i="14"/>
  <c r="X121" i="14"/>
  <c r="Y121" i="14"/>
  <c r="Z121" i="14"/>
  <c r="AA121" i="14"/>
  <c r="AB121" i="14"/>
  <c r="AC121" i="14"/>
  <c r="AD121" i="14"/>
  <c r="AE121" i="14"/>
  <c r="AF121" i="14"/>
  <c r="X122" i="14"/>
  <c r="Y122" i="14"/>
  <c r="Z122" i="14"/>
  <c r="AA122" i="14"/>
  <c r="AB122" i="14"/>
  <c r="AC122" i="14"/>
  <c r="AD122" i="14"/>
  <c r="AE122" i="14"/>
  <c r="AF122" i="14"/>
  <c r="X123" i="14"/>
  <c r="Y123" i="14"/>
  <c r="Z123" i="14"/>
  <c r="AA123" i="14"/>
  <c r="AB123" i="14"/>
  <c r="AC123" i="14"/>
  <c r="AD123" i="14"/>
  <c r="AE123" i="14"/>
  <c r="AF123" i="14"/>
  <c r="X124" i="14"/>
  <c r="Y124" i="14"/>
  <c r="Z124" i="14"/>
  <c r="AA124" i="14"/>
  <c r="AB124" i="14"/>
  <c r="AC124" i="14"/>
  <c r="AD124" i="14"/>
  <c r="AE124" i="14"/>
  <c r="AF124" i="14"/>
  <c r="X125" i="14"/>
  <c r="Y125" i="14"/>
  <c r="Z125" i="14"/>
  <c r="AA125" i="14"/>
  <c r="AB125" i="14"/>
  <c r="AC125" i="14"/>
  <c r="AD125" i="14"/>
  <c r="AE125" i="14"/>
  <c r="AF125" i="14"/>
  <c r="X126" i="14"/>
  <c r="Y126" i="14"/>
  <c r="Z126" i="14"/>
  <c r="AA126" i="14"/>
  <c r="AB126" i="14"/>
  <c r="AC126" i="14"/>
  <c r="AD126" i="14"/>
  <c r="AE126" i="14"/>
  <c r="AF126" i="14"/>
  <c r="X127" i="14"/>
  <c r="Y127" i="14"/>
  <c r="Z127" i="14"/>
  <c r="AA127" i="14"/>
  <c r="AB127" i="14"/>
  <c r="AC127" i="14"/>
  <c r="AD127" i="14"/>
  <c r="AE127" i="14"/>
  <c r="AF127" i="14"/>
  <c r="X128" i="14"/>
  <c r="Y128" i="14"/>
  <c r="Z128" i="14"/>
  <c r="AA128" i="14"/>
  <c r="AB128" i="14"/>
  <c r="AC128" i="14"/>
  <c r="AD128" i="14"/>
  <c r="AE128" i="14"/>
  <c r="AF128" i="14"/>
  <c r="X129" i="14"/>
  <c r="Y129" i="14"/>
  <c r="Z129" i="14"/>
  <c r="AA129" i="14"/>
  <c r="AB129" i="14"/>
  <c r="AC129" i="14"/>
  <c r="AD129" i="14"/>
  <c r="AE129" i="14"/>
  <c r="AF129" i="14"/>
  <c r="X130" i="14"/>
  <c r="Y130" i="14"/>
  <c r="Z130" i="14"/>
  <c r="AA130" i="14"/>
  <c r="AB130" i="14"/>
  <c r="AC130" i="14"/>
  <c r="AD130" i="14"/>
  <c r="AE130" i="14"/>
  <c r="AF130" i="14"/>
  <c r="X131" i="14"/>
  <c r="Y131" i="14"/>
  <c r="Z131" i="14"/>
  <c r="AA131" i="14"/>
  <c r="AB131" i="14"/>
  <c r="AC131" i="14"/>
  <c r="AD131" i="14"/>
  <c r="AE131" i="14"/>
  <c r="AF131" i="14"/>
  <c r="AF69" i="14"/>
  <c r="AE69" i="14"/>
  <c r="AD69" i="14"/>
  <c r="AC69" i="14"/>
  <c r="AB69" i="14"/>
  <c r="AA69" i="14"/>
  <c r="Z69" i="14"/>
  <c r="Y69" i="14"/>
  <c r="X69" i="14"/>
  <c r="M70" i="14"/>
  <c r="N70" i="14"/>
  <c r="O70" i="14"/>
  <c r="P70" i="14"/>
  <c r="Q70" i="14"/>
  <c r="R70" i="14"/>
  <c r="S70" i="14"/>
  <c r="T70" i="14"/>
  <c r="U70" i="14"/>
  <c r="M71" i="14"/>
  <c r="N71" i="14"/>
  <c r="O71" i="14"/>
  <c r="P71" i="14"/>
  <c r="Q71" i="14"/>
  <c r="R71" i="14"/>
  <c r="S71" i="14"/>
  <c r="T71" i="14"/>
  <c r="U71" i="14"/>
  <c r="M72" i="14"/>
  <c r="N72" i="14"/>
  <c r="O72" i="14"/>
  <c r="P72" i="14"/>
  <c r="Q72" i="14"/>
  <c r="R72" i="14"/>
  <c r="S72" i="14"/>
  <c r="T72" i="14"/>
  <c r="U72" i="14"/>
  <c r="M73" i="14"/>
  <c r="N73" i="14"/>
  <c r="O73" i="14"/>
  <c r="P73" i="14"/>
  <c r="Q73" i="14"/>
  <c r="R73" i="14"/>
  <c r="S73" i="14"/>
  <c r="T73" i="14"/>
  <c r="U73" i="14"/>
  <c r="M74" i="14"/>
  <c r="N74" i="14"/>
  <c r="O74" i="14"/>
  <c r="P74" i="14"/>
  <c r="Q74" i="14"/>
  <c r="R74" i="14"/>
  <c r="S74" i="14"/>
  <c r="T74" i="14"/>
  <c r="U74" i="14"/>
  <c r="M75" i="14"/>
  <c r="N75" i="14"/>
  <c r="O75" i="14"/>
  <c r="P75" i="14"/>
  <c r="Q75" i="14"/>
  <c r="R75" i="14"/>
  <c r="S75" i="14"/>
  <c r="T75" i="14"/>
  <c r="U75" i="14"/>
  <c r="M76" i="14"/>
  <c r="N76" i="14"/>
  <c r="O76" i="14"/>
  <c r="P76" i="14"/>
  <c r="Q76" i="14"/>
  <c r="R76" i="14"/>
  <c r="S76" i="14"/>
  <c r="T76" i="14"/>
  <c r="U76" i="14"/>
  <c r="M77" i="14"/>
  <c r="N77" i="14"/>
  <c r="O77" i="14"/>
  <c r="P77" i="14"/>
  <c r="Q77" i="14"/>
  <c r="R77" i="14"/>
  <c r="S77" i="14"/>
  <c r="T77" i="14"/>
  <c r="U77" i="14"/>
  <c r="M78" i="14"/>
  <c r="N78" i="14"/>
  <c r="O78" i="14"/>
  <c r="P78" i="14"/>
  <c r="Q78" i="14"/>
  <c r="R78" i="14"/>
  <c r="S78" i="14"/>
  <c r="T78" i="14"/>
  <c r="U78" i="14"/>
  <c r="M79" i="14"/>
  <c r="N79" i="14"/>
  <c r="O79" i="14"/>
  <c r="P79" i="14"/>
  <c r="Q79" i="14"/>
  <c r="R79" i="14"/>
  <c r="S79" i="14"/>
  <c r="T79" i="14"/>
  <c r="U79" i="14"/>
  <c r="M80" i="14"/>
  <c r="N80" i="14"/>
  <c r="O80" i="14"/>
  <c r="P80" i="14"/>
  <c r="Q80" i="14"/>
  <c r="R80" i="14"/>
  <c r="S80" i="14"/>
  <c r="T80" i="14"/>
  <c r="U80" i="14"/>
  <c r="M81" i="14"/>
  <c r="N81" i="14"/>
  <c r="O81" i="14"/>
  <c r="P81" i="14"/>
  <c r="Q81" i="14"/>
  <c r="R81" i="14"/>
  <c r="S81" i="14"/>
  <c r="T81" i="14"/>
  <c r="U81" i="14"/>
  <c r="M82" i="14"/>
  <c r="N82" i="14"/>
  <c r="O82" i="14"/>
  <c r="P82" i="14"/>
  <c r="Q82" i="14"/>
  <c r="R82" i="14"/>
  <c r="S82" i="14"/>
  <c r="T82" i="14"/>
  <c r="U82" i="14"/>
  <c r="M83" i="14"/>
  <c r="N83" i="14"/>
  <c r="O83" i="14"/>
  <c r="P83" i="14"/>
  <c r="Q83" i="14"/>
  <c r="R83" i="14"/>
  <c r="S83" i="14"/>
  <c r="T83" i="14"/>
  <c r="U83" i="14"/>
  <c r="M84" i="14"/>
  <c r="N84" i="14"/>
  <c r="O84" i="14"/>
  <c r="P84" i="14"/>
  <c r="Q84" i="14"/>
  <c r="R84" i="14"/>
  <c r="S84" i="14"/>
  <c r="T84" i="14"/>
  <c r="U84" i="14"/>
  <c r="M85" i="14"/>
  <c r="N85" i="14"/>
  <c r="O85" i="14"/>
  <c r="P85" i="14"/>
  <c r="Q85" i="14"/>
  <c r="R85" i="14"/>
  <c r="S85" i="14"/>
  <c r="T85" i="14"/>
  <c r="U85" i="14"/>
  <c r="M86" i="14"/>
  <c r="N86" i="14"/>
  <c r="O86" i="14"/>
  <c r="P86" i="14"/>
  <c r="Q86" i="14"/>
  <c r="R86" i="14"/>
  <c r="S86" i="14"/>
  <c r="T86" i="14"/>
  <c r="U86" i="14"/>
  <c r="M87" i="14"/>
  <c r="N87" i="14"/>
  <c r="O87" i="14"/>
  <c r="P87" i="14"/>
  <c r="Q87" i="14"/>
  <c r="R87" i="14"/>
  <c r="S87" i="14"/>
  <c r="T87" i="14"/>
  <c r="U87" i="14"/>
  <c r="M88" i="14"/>
  <c r="N88" i="14"/>
  <c r="O88" i="14"/>
  <c r="P88" i="14"/>
  <c r="Q88" i="14"/>
  <c r="R88" i="14"/>
  <c r="S88" i="14"/>
  <c r="T88" i="14"/>
  <c r="U88" i="14"/>
  <c r="M89" i="14"/>
  <c r="N89" i="14"/>
  <c r="O89" i="14"/>
  <c r="P89" i="14"/>
  <c r="Q89" i="14"/>
  <c r="R89" i="14"/>
  <c r="S89" i="14"/>
  <c r="T89" i="14"/>
  <c r="U89" i="14"/>
  <c r="M90" i="14"/>
  <c r="N90" i="14"/>
  <c r="O90" i="14"/>
  <c r="P90" i="14"/>
  <c r="Q90" i="14"/>
  <c r="R90" i="14"/>
  <c r="S90" i="14"/>
  <c r="T90" i="14"/>
  <c r="U90" i="14"/>
  <c r="M91" i="14"/>
  <c r="N91" i="14"/>
  <c r="O91" i="14"/>
  <c r="P91" i="14"/>
  <c r="Q91" i="14"/>
  <c r="R91" i="14"/>
  <c r="S91" i="14"/>
  <c r="T91" i="14"/>
  <c r="U91" i="14"/>
  <c r="M92" i="14"/>
  <c r="N92" i="14"/>
  <c r="O92" i="14"/>
  <c r="P92" i="14"/>
  <c r="Q92" i="14"/>
  <c r="R92" i="14"/>
  <c r="S92" i="14"/>
  <c r="T92" i="14"/>
  <c r="U92" i="14"/>
  <c r="M93" i="14"/>
  <c r="N93" i="14"/>
  <c r="O93" i="14"/>
  <c r="P93" i="14"/>
  <c r="Q93" i="14"/>
  <c r="R93" i="14"/>
  <c r="S93" i="14"/>
  <c r="T93" i="14"/>
  <c r="U93" i="14"/>
  <c r="M94" i="14"/>
  <c r="N94" i="14"/>
  <c r="O94" i="14"/>
  <c r="P94" i="14"/>
  <c r="Q94" i="14"/>
  <c r="R94" i="14"/>
  <c r="S94" i="14"/>
  <c r="T94" i="14"/>
  <c r="U94" i="14"/>
  <c r="M95" i="14"/>
  <c r="N95" i="14"/>
  <c r="O95" i="14"/>
  <c r="P95" i="14"/>
  <c r="Q95" i="14"/>
  <c r="R95" i="14"/>
  <c r="S95" i="14"/>
  <c r="T95" i="14"/>
  <c r="U95" i="14"/>
  <c r="M96" i="14"/>
  <c r="N96" i="14"/>
  <c r="O96" i="14"/>
  <c r="P96" i="14"/>
  <c r="Q96" i="14"/>
  <c r="R96" i="14"/>
  <c r="S96" i="14"/>
  <c r="T96" i="14"/>
  <c r="U96" i="14"/>
  <c r="M97" i="14"/>
  <c r="N97" i="14"/>
  <c r="O97" i="14"/>
  <c r="P97" i="14"/>
  <c r="Q97" i="14"/>
  <c r="R97" i="14"/>
  <c r="S97" i="14"/>
  <c r="T97" i="14"/>
  <c r="U97" i="14"/>
  <c r="M98" i="14"/>
  <c r="N98" i="14"/>
  <c r="O98" i="14"/>
  <c r="P98" i="14"/>
  <c r="Q98" i="14"/>
  <c r="R98" i="14"/>
  <c r="S98" i="14"/>
  <c r="T98" i="14"/>
  <c r="U98" i="14"/>
  <c r="M99" i="14"/>
  <c r="N99" i="14"/>
  <c r="O99" i="14"/>
  <c r="P99" i="14"/>
  <c r="Q99" i="14"/>
  <c r="R99" i="14"/>
  <c r="S99" i="14"/>
  <c r="T99" i="14"/>
  <c r="U99" i="14"/>
  <c r="M100" i="14"/>
  <c r="N100" i="14"/>
  <c r="O100" i="14"/>
  <c r="P100" i="14"/>
  <c r="Q100" i="14"/>
  <c r="R100" i="14"/>
  <c r="S100" i="14"/>
  <c r="T100" i="14"/>
  <c r="U100" i="14"/>
  <c r="M101" i="14"/>
  <c r="N101" i="14"/>
  <c r="O101" i="14"/>
  <c r="P101" i="14"/>
  <c r="Q101" i="14"/>
  <c r="R101" i="14"/>
  <c r="S101" i="14"/>
  <c r="T101" i="14"/>
  <c r="U101" i="14"/>
  <c r="M102" i="14"/>
  <c r="N102" i="14"/>
  <c r="O102" i="14"/>
  <c r="P102" i="14"/>
  <c r="Q102" i="14"/>
  <c r="R102" i="14"/>
  <c r="S102" i="14"/>
  <c r="T102" i="14"/>
  <c r="U102" i="14"/>
  <c r="M103" i="14"/>
  <c r="N103" i="14"/>
  <c r="O103" i="14"/>
  <c r="P103" i="14"/>
  <c r="Q103" i="14"/>
  <c r="R103" i="14"/>
  <c r="S103" i="14"/>
  <c r="T103" i="14"/>
  <c r="U103" i="14"/>
  <c r="M104" i="14"/>
  <c r="N104" i="14"/>
  <c r="O104" i="14"/>
  <c r="P104" i="14"/>
  <c r="Q104" i="14"/>
  <c r="R104" i="14"/>
  <c r="S104" i="14"/>
  <c r="T104" i="14"/>
  <c r="U104" i="14"/>
  <c r="M105" i="14"/>
  <c r="N105" i="14"/>
  <c r="O105" i="14"/>
  <c r="P105" i="14"/>
  <c r="Q105" i="14"/>
  <c r="R105" i="14"/>
  <c r="S105" i="14"/>
  <c r="T105" i="14"/>
  <c r="U105" i="14"/>
  <c r="M106" i="14"/>
  <c r="N106" i="14"/>
  <c r="O106" i="14"/>
  <c r="P106" i="14"/>
  <c r="Q106" i="14"/>
  <c r="R106" i="14"/>
  <c r="S106" i="14"/>
  <c r="T106" i="14"/>
  <c r="U106" i="14"/>
  <c r="M107" i="14"/>
  <c r="N107" i="14"/>
  <c r="O107" i="14"/>
  <c r="P107" i="14"/>
  <c r="Q107" i="14"/>
  <c r="R107" i="14"/>
  <c r="S107" i="14"/>
  <c r="T107" i="14"/>
  <c r="U107" i="14"/>
  <c r="M108" i="14"/>
  <c r="N108" i="14"/>
  <c r="O108" i="14"/>
  <c r="P108" i="14"/>
  <c r="Q108" i="14"/>
  <c r="R108" i="14"/>
  <c r="S108" i="14"/>
  <c r="T108" i="14"/>
  <c r="U108" i="14"/>
  <c r="M109" i="14"/>
  <c r="N109" i="14"/>
  <c r="O109" i="14"/>
  <c r="P109" i="14"/>
  <c r="Q109" i="14"/>
  <c r="R109" i="14"/>
  <c r="S109" i="14"/>
  <c r="T109" i="14"/>
  <c r="U109" i="14"/>
  <c r="M110" i="14"/>
  <c r="N110" i="14"/>
  <c r="O110" i="14"/>
  <c r="P110" i="14"/>
  <c r="Q110" i="14"/>
  <c r="R110" i="14"/>
  <c r="S110" i="14"/>
  <c r="T110" i="14"/>
  <c r="U110" i="14"/>
  <c r="M111" i="14"/>
  <c r="N111" i="14"/>
  <c r="O111" i="14"/>
  <c r="P111" i="14"/>
  <c r="Q111" i="14"/>
  <c r="R111" i="14"/>
  <c r="S111" i="14"/>
  <c r="T111" i="14"/>
  <c r="U111" i="14"/>
  <c r="M112" i="14"/>
  <c r="N112" i="14"/>
  <c r="O112" i="14"/>
  <c r="P112" i="14"/>
  <c r="Q112" i="14"/>
  <c r="R112" i="14"/>
  <c r="S112" i="14"/>
  <c r="T112" i="14"/>
  <c r="U112" i="14"/>
  <c r="M113" i="14"/>
  <c r="N113" i="14"/>
  <c r="O113" i="14"/>
  <c r="P113" i="14"/>
  <c r="Q113" i="14"/>
  <c r="R113" i="14"/>
  <c r="S113" i="14"/>
  <c r="T113" i="14"/>
  <c r="U113" i="14"/>
  <c r="M114" i="14"/>
  <c r="N114" i="14"/>
  <c r="O114" i="14"/>
  <c r="P114" i="14"/>
  <c r="Q114" i="14"/>
  <c r="R114" i="14"/>
  <c r="S114" i="14"/>
  <c r="T114" i="14"/>
  <c r="U114" i="14"/>
  <c r="M115" i="14"/>
  <c r="N115" i="14"/>
  <c r="O115" i="14"/>
  <c r="P115" i="14"/>
  <c r="Q115" i="14"/>
  <c r="R115" i="14"/>
  <c r="S115" i="14"/>
  <c r="T115" i="14"/>
  <c r="U115" i="14"/>
  <c r="M116" i="14"/>
  <c r="N116" i="14"/>
  <c r="O116" i="14"/>
  <c r="P116" i="14"/>
  <c r="Q116" i="14"/>
  <c r="R116" i="14"/>
  <c r="S116" i="14"/>
  <c r="T116" i="14"/>
  <c r="U116" i="14"/>
  <c r="M117" i="14"/>
  <c r="N117" i="14"/>
  <c r="O117" i="14"/>
  <c r="P117" i="14"/>
  <c r="Q117" i="14"/>
  <c r="R117" i="14"/>
  <c r="S117" i="14"/>
  <c r="T117" i="14"/>
  <c r="U117" i="14"/>
  <c r="M118" i="14"/>
  <c r="N118" i="14"/>
  <c r="O118" i="14"/>
  <c r="P118" i="14"/>
  <c r="Q118" i="14"/>
  <c r="R118" i="14"/>
  <c r="S118" i="14"/>
  <c r="T118" i="14"/>
  <c r="U118" i="14"/>
  <c r="M119" i="14"/>
  <c r="N119" i="14"/>
  <c r="O119" i="14"/>
  <c r="P119" i="14"/>
  <c r="Q119" i="14"/>
  <c r="R119" i="14"/>
  <c r="S119" i="14"/>
  <c r="T119" i="14"/>
  <c r="U119" i="14"/>
  <c r="M120" i="14"/>
  <c r="N120" i="14"/>
  <c r="O120" i="14"/>
  <c r="P120" i="14"/>
  <c r="Q120" i="14"/>
  <c r="R120" i="14"/>
  <c r="S120" i="14"/>
  <c r="T120" i="14"/>
  <c r="U120" i="14"/>
  <c r="M121" i="14"/>
  <c r="N121" i="14"/>
  <c r="O121" i="14"/>
  <c r="P121" i="14"/>
  <c r="Q121" i="14"/>
  <c r="R121" i="14"/>
  <c r="S121" i="14"/>
  <c r="T121" i="14"/>
  <c r="U121" i="14"/>
  <c r="M122" i="14"/>
  <c r="N122" i="14"/>
  <c r="O122" i="14"/>
  <c r="P122" i="14"/>
  <c r="Q122" i="14"/>
  <c r="R122" i="14"/>
  <c r="S122" i="14"/>
  <c r="T122" i="14"/>
  <c r="U122" i="14"/>
  <c r="M123" i="14"/>
  <c r="N123" i="14"/>
  <c r="O123" i="14"/>
  <c r="P123" i="14"/>
  <c r="Q123" i="14"/>
  <c r="R123" i="14"/>
  <c r="S123" i="14"/>
  <c r="T123" i="14"/>
  <c r="U123" i="14"/>
  <c r="M124" i="14"/>
  <c r="N124" i="14"/>
  <c r="O124" i="14"/>
  <c r="P124" i="14"/>
  <c r="Q124" i="14"/>
  <c r="R124" i="14"/>
  <c r="S124" i="14"/>
  <c r="T124" i="14"/>
  <c r="U124" i="14"/>
  <c r="M125" i="14"/>
  <c r="N125" i="14"/>
  <c r="O125" i="14"/>
  <c r="P125" i="14"/>
  <c r="Q125" i="14"/>
  <c r="R125" i="14"/>
  <c r="S125" i="14"/>
  <c r="T125" i="14"/>
  <c r="U125" i="14"/>
  <c r="M126" i="14"/>
  <c r="N126" i="14"/>
  <c r="O126" i="14"/>
  <c r="P126" i="14"/>
  <c r="Q126" i="14"/>
  <c r="R126" i="14"/>
  <c r="S126" i="14"/>
  <c r="T126" i="14"/>
  <c r="U126" i="14"/>
  <c r="M127" i="14"/>
  <c r="N127" i="14"/>
  <c r="O127" i="14"/>
  <c r="P127" i="14"/>
  <c r="Q127" i="14"/>
  <c r="R127" i="14"/>
  <c r="S127" i="14"/>
  <c r="T127" i="14"/>
  <c r="U127" i="14"/>
  <c r="M128" i="14"/>
  <c r="N128" i="14"/>
  <c r="O128" i="14"/>
  <c r="P128" i="14"/>
  <c r="Q128" i="14"/>
  <c r="R128" i="14"/>
  <c r="S128" i="14"/>
  <c r="T128" i="14"/>
  <c r="U128" i="14"/>
  <c r="M129" i="14"/>
  <c r="N129" i="14"/>
  <c r="O129" i="14"/>
  <c r="P129" i="14"/>
  <c r="Q129" i="14"/>
  <c r="R129" i="14"/>
  <c r="S129" i="14"/>
  <c r="T129" i="14"/>
  <c r="U129" i="14"/>
  <c r="M130" i="14"/>
  <c r="N130" i="14"/>
  <c r="O130" i="14"/>
  <c r="P130" i="14"/>
  <c r="Q130" i="14"/>
  <c r="R130" i="14"/>
  <c r="S130" i="14"/>
  <c r="T130" i="14"/>
  <c r="U130" i="14"/>
  <c r="M131" i="14"/>
  <c r="N131" i="14"/>
  <c r="O131" i="14"/>
  <c r="P131" i="14"/>
  <c r="Q131" i="14"/>
  <c r="R131" i="14"/>
  <c r="S131" i="14"/>
  <c r="T131" i="14"/>
  <c r="U131" i="14"/>
  <c r="N69" i="14"/>
  <c r="O69" i="14"/>
  <c r="P69" i="14"/>
  <c r="Q69" i="14"/>
  <c r="R69" i="14"/>
  <c r="S69" i="14"/>
  <c r="T69" i="14"/>
  <c r="U69" i="14"/>
  <c r="M69" i="14"/>
  <c r="C70" i="14"/>
  <c r="D70" i="14"/>
  <c r="E70" i="14"/>
  <c r="F70" i="14"/>
  <c r="G70" i="14"/>
  <c r="H70" i="14"/>
  <c r="I70" i="14"/>
  <c r="J70" i="14"/>
  <c r="K70" i="14"/>
  <c r="C71" i="14"/>
  <c r="D71" i="14"/>
  <c r="E71" i="14"/>
  <c r="F71" i="14"/>
  <c r="G71" i="14"/>
  <c r="H71" i="14"/>
  <c r="I71" i="14"/>
  <c r="J71" i="14"/>
  <c r="K71" i="14"/>
  <c r="C72" i="14"/>
  <c r="D72" i="14"/>
  <c r="E72" i="14"/>
  <c r="F72" i="14"/>
  <c r="G72" i="14"/>
  <c r="H72" i="14"/>
  <c r="I72" i="14"/>
  <c r="J72" i="14"/>
  <c r="K72" i="14"/>
  <c r="C73" i="14"/>
  <c r="D73" i="14"/>
  <c r="E73" i="14"/>
  <c r="F73" i="14"/>
  <c r="G73" i="14"/>
  <c r="H73" i="14"/>
  <c r="I73" i="14"/>
  <c r="J73" i="14"/>
  <c r="K73" i="14"/>
  <c r="C74" i="14"/>
  <c r="D74" i="14"/>
  <c r="E74" i="14"/>
  <c r="F74" i="14"/>
  <c r="G74" i="14"/>
  <c r="H74" i="14"/>
  <c r="I74" i="14"/>
  <c r="J74" i="14"/>
  <c r="K74" i="14"/>
  <c r="C75" i="14"/>
  <c r="D75" i="14"/>
  <c r="E75" i="14"/>
  <c r="F75" i="14"/>
  <c r="G75" i="14"/>
  <c r="H75" i="14"/>
  <c r="I75" i="14"/>
  <c r="J75" i="14"/>
  <c r="K75" i="14"/>
  <c r="C76" i="14"/>
  <c r="D76" i="14"/>
  <c r="E76" i="14"/>
  <c r="F76" i="14"/>
  <c r="G76" i="14"/>
  <c r="H76" i="14"/>
  <c r="I76" i="14"/>
  <c r="J76" i="14"/>
  <c r="K76" i="14"/>
  <c r="C77" i="14"/>
  <c r="D77" i="14"/>
  <c r="E77" i="14"/>
  <c r="F77" i="14"/>
  <c r="G77" i="14"/>
  <c r="H77" i="14"/>
  <c r="I77" i="14"/>
  <c r="J77" i="14"/>
  <c r="K77" i="14"/>
  <c r="C78" i="14"/>
  <c r="D78" i="14"/>
  <c r="E78" i="14"/>
  <c r="F78" i="14"/>
  <c r="G78" i="14"/>
  <c r="H78" i="14"/>
  <c r="I78" i="14"/>
  <c r="J78" i="14"/>
  <c r="K78" i="14"/>
  <c r="C79" i="14"/>
  <c r="D79" i="14"/>
  <c r="E79" i="14"/>
  <c r="F79" i="14"/>
  <c r="G79" i="14"/>
  <c r="H79" i="14"/>
  <c r="I79" i="14"/>
  <c r="J79" i="14"/>
  <c r="K79" i="14"/>
  <c r="C80" i="14"/>
  <c r="D80" i="14"/>
  <c r="E80" i="14"/>
  <c r="F80" i="14"/>
  <c r="G80" i="14"/>
  <c r="H80" i="14"/>
  <c r="I80" i="14"/>
  <c r="J80" i="14"/>
  <c r="K80" i="14"/>
  <c r="C81" i="14"/>
  <c r="D81" i="14"/>
  <c r="E81" i="14"/>
  <c r="F81" i="14"/>
  <c r="G81" i="14"/>
  <c r="H81" i="14"/>
  <c r="I81" i="14"/>
  <c r="J81" i="14"/>
  <c r="K81" i="14"/>
  <c r="C82" i="14"/>
  <c r="D82" i="14"/>
  <c r="E82" i="14"/>
  <c r="F82" i="14"/>
  <c r="G82" i="14"/>
  <c r="H82" i="14"/>
  <c r="I82" i="14"/>
  <c r="J82" i="14"/>
  <c r="K82" i="14"/>
  <c r="C83" i="14"/>
  <c r="D83" i="14"/>
  <c r="E83" i="14"/>
  <c r="F83" i="14"/>
  <c r="G83" i="14"/>
  <c r="H83" i="14"/>
  <c r="I83" i="14"/>
  <c r="J83" i="14"/>
  <c r="K83" i="14"/>
  <c r="C84" i="14"/>
  <c r="D84" i="14"/>
  <c r="E84" i="14"/>
  <c r="F84" i="14"/>
  <c r="G84" i="14"/>
  <c r="H84" i="14"/>
  <c r="I84" i="14"/>
  <c r="J84" i="14"/>
  <c r="K84" i="14"/>
  <c r="C85" i="14"/>
  <c r="D85" i="14"/>
  <c r="E85" i="14"/>
  <c r="F85" i="14"/>
  <c r="G85" i="14"/>
  <c r="H85" i="14"/>
  <c r="I85" i="14"/>
  <c r="J85" i="14"/>
  <c r="K85" i="14"/>
  <c r="C86" i="14"/>
  <c r="D86" i="14"/>
  <c r="E86" i="14"/>
  <c r="F86" i="14"/>
  <c r="G86" i="14"/>
  <c r="H86" i="14"/>
  <c r="I86" i="14"/>
  <c r="J86" i="14"/>
  <c r="K86" i="14"/>
  <c r="C87" i="14"/>
  <c r="D87" i="14"/>
  <c r="E87" i="14"/>
  <c r="F87" i="14"/>
  <c r="G87" i="14"/>
  <c r="H87" i="14"/>
  <c r="I87" i="14"/>
  <c r="J87" i="14"/>
  <c r="K87" i="14"/>
  <c r="C88" i="14"/>
  <c r="D88" i="14"/>
  <c r="E88" i="14"/>
  <c r="F88" i="14"/>
  <c r="G88" i="14"/>
  <c r="H88" i="14"/>
  <c r="I88" i="14"/>
  <c r="J88" i="14"/>
  <c r="K88" i="14"/>
  <c r="C89" i="14"/>
  <c r="D89" i="14"/>
  <c r="E89" i="14"/>
  <c r="F89" i="14"/>
  <c r="G89" i="14"/>
  <c r="H89" i="14"/>
  <c r="I89" i="14"/>
  <c r="J89" i="14"/>
  <c r="K89" i="14"/>
  <c r="C90" i="14"/>
  <c r="D90" i="14"/>
  <c r="E90" i="14"/>
  <c r="F90" i="14"/>
  <c r="G90" i="14"/>
  <c r="H90" i="14"/>
  <c r="I90" i="14"/>
  <c r="J90" i="14"/>
  <c r="K90" i="14"/>
  <c r="C91" i="14"/>
  <c r="D91" i="14"/>
  <c r="E91" i="14"/>
  <c r="F91" i="14"/>
  <c r="G91" i="14"/>
  <c r="H91" i="14"/>
  <c r="I91" i="14"/>
  <c r="J91" i="14"/>
  <c r="K91" i="14"/>
  <c r="C92" i="14"/>
  <c r="D92" i="14"/>
  <c r="E92" i="14"/>
  <c r="F92" i="14"/>
  <c r="G92" i="14"/>
  <c r="H92" i="14"/>
  <c r="I92" i="14"/>
  <c r="J92" i="14"/>
  <c r="K92" i="14"/>
  <c r="C93" i="14"/>
  <c r="D93" i="14"/>
  <c r="E93" i="14"/>
  <c r="F93" i="14"/>
  <c r="G93" i="14"/>
  <c r="H93" i="14"/>
  <c r="I93" i="14"/>
  <c r="J93" i="14"/>
  <c r="K93" i="14"/>
  <c r="C94" i="14"/>
  <c r="D94" i="14"/>
  <c r="E94" i="14"/>
  <c r="F94" i="14"/>
  <c r="G94" i="14"/>
  <c r="H94" i="14"/>
  <c r="I94" i="14"/>
  <c r="J94" i="14"/>
  <c r="K94" i="14"/>
  <c r="C95" i="14"/>
  <c r="D95" i="14"/>
  <c r="E95" i="14"/>
  <c r="F95" i="14"/>
  <c r="G95" i="14"/>
  <c r="H95" i="14"/>
  <c r="I95" i="14"/>
  <c r="J95" i="14"/>
  <c r="K95" i="14"/>
  <c r="C96" i="14"/>
  <c r="D96" i="14"/>
  <c r="E96" i="14"/>
  <c r="F96" i="14"/>
  <c r="G96" i="14"/>
  <c r="H96" i="14"/>
  <c r="I96" i="14"/>
  <c r="J96" i="14"/>
  <c r="K96" i="14"/>
  <c r="C97" i="14"/>
  <c r="D97" i="14"/>
  <c r="E97" i="14"/>
  <c r="F97" i="14"/>
  <c r="G97" i="14"/>
  <c r="H97" i="14"/>
  <c r="I97" i="14"/>
  <c r="J97" i="14"/>
  <c r="K97" i="14"/>
  <c r="C98" i="14"/>
  <c r="D98" i="14"/>
  <c r="E98" i="14"/>
  <c r="F98" i="14"/>
  <c r="G98" i="14"/>
  <c r="H98" i="14"/>
  <c r="I98" i="14"/>
  <c r="J98" i="14"/>
  <c r="K98" i="14"/>
  <c r="C99" i="14"/>
  <c r="D99" i="14"/>
  <c r="E99" i="14"/>
  <c r="F99" i="14"/>
  <c r="G99" i="14"/>
  <c r="H99" i="14"/>
  <c r="I99" i="14"/>
  <c r="J99" i="14"/>
  <c r="K99" i="14"/>
  <c r="C100" i="14"/>
  <c r="D100" i="14"/>
  <c r="E100" i="14"/>
  <c r="F100" i="14"/>
  <c r="G100" i="14"/>
  <c r="H100" i="14"/>
  <c r="I100" i="14"/>
  <c r="J100" i="14"/>
  <c r="K100" i="14"/>
  <c r="C101" i="14"/>
  <c r="D101" i="14"/>
  <c r="E101" i="14"/>
  <c r="F101" i="14"/>
  <c r="G101" i="14"/>
  <c r="H101" i="14"/>
  <c r="I101" i="14"/>
  <c r="J101" i="14"/>
  <c r="K101" i="14"/>
  <c r="C102" i="14"/>
  <c r="D102" i="14"/>
  <c r="E102" i="14"/>
  <c r="F102" i="14"/>
  <c r="G102" i="14"/>
  <c r="H102" i="14"/>
  <c r="I102" i="14"/>
  <c r="J102" i="14"/>
  <c r="K102" i="14"/>
  <c r="C103" i="14"/>
  <c r="D103" i="14"/>
  <c r="E103" i="14"/>
  <c r="F103" i="14"/>
  <c r="G103" i="14"/>
  <c r="H103" i="14"/>
  <c r="I103" i="14"/>
  <c r="J103" i="14"/>
  <c r="K103" i="14"/>
  <c r="C104" i="14"/>
  <c r="D104" i="14"/>
  <c r="E104" i="14"/>
  <c r="F104" i="14"/>
  <c r="G104" i="14"/>
  <c r="H104" i="14"/>
  <c r="I104" i="14"/>
  <c r="J104" i="14"/>
  <c r="K104" i="14"/>
  <c r="C105" i="14"/>
  <c r="D105" i="14"/>
  <c r="E105" i="14"/>
  <c r="F105" i="14"/>
  <c r="G105" i="14"/>
  <c r="H105" i="14"/>
  <c r="I105" i="14"/>
  <c r="J105" i="14"/>
  <c r="K105" i="14"/>
  <c r="C106" i="14"/>
  <c r="D106" i="14"/>
  <c r="E106" i="14"/>
  <c r="F106" i="14"/>
  <c r="G106" i="14"/>
  <c r="H106" i="14"/>
  <c r="I106" i="14"/>
  <c r="J106" i="14"/>
  <c r="K106" i="14"/>
  <c r="C107" i="14"/>
  <c r="D107" i="14"/>
  <c r="E107" i="14"/>
  <c r="F107" i="14"/>
  <c r="G107" i="14"/>
  <c r="H107" i="14"/>
  <c r="I107" i="14"/>
  <c r="J107" i="14"/>
  <c r="K107" i="14"/>
  <c r="C108" i="14"/>
  <c r="D108" i="14"/>
  <c r="E108" i="14"/>
  <c r="F108" i="14"/>
  <c r="G108" i="14"/>
  <c r="H108" i="14"/>
  <c r="I108" i="14"/>
  <c r="J108" i="14"/>
  <c r="K108" i="14"/>
  <c r="C109" i="14"/>
  <c r="D109" i="14"/>
  <c r="E109" i="14"/>
  <c r="F109" i="14"/>
  <c r="G109" i="14"/>
  <c r="H109" i="14"/>
  <c r="I109" i="14"/>
  <c r="J109" i="14"/>
  <c r="K109" i="14"/>
  <c r="C110" i="14"/>
  <c r="D110" i="14"/>
  <c r="E110" i="14"/>
  <c r="F110" i="14"/>
  <c r="G110" i="14"/>
  <c r="H110" i="14"/>
  <c r="I110" i="14"/>
  <c r="J110" i="14"/>
  <c r="K110" i="14"/>
  <c r="C111" i="14"/>
  <c r="D111" i="14"/>
  <c r="E111" i="14"/>
  <c r="F111" i="14"/>
  <c r="G111" i="14"/>
  <c r="H111" i="14"/>
  <c r="I111" i="14"/>
  <c r="J111" i="14"/>
  <c r="K111" i="14"/>
  <c r="C112" i="14"/>
  <c r="D112" i="14"/>
  <c r="E112" i="14"/>
  <c r="F112" i="14"/>
  <c r="G112" i="14"/>
  <c r="H112" i="14"/>
  <c r="I112" i="14"/>
  <c r="J112" i="14"/>
  <c r="K112" i="14"/>
  <c r="C113" i="14"/>
  <c r="D113" i="14"/>
  <c r="E113" i="14"/>
  <c r="F113" i="14"/>
  <c r="G113" i="14"/>
  <c r="H113" i="14"/>
  <c r="I113" i="14"/>
  <c r="J113" i="14"/>
  <c r="K113" i="14"/>
  <c r="C114" i="14"/>
  <c r="D114" i="14"/>
  <c r="E114" i="14"/>
  <c r="F114" i="14"/>
  <c r="G114" i="14"/>
  <c r="H114" i="14"/>
  <c r="I114" i="14"/>
  <c r="J114" i="14"/>
  <c r="K114" i="14"/>
  <c r="C115" i="14"/>
  <c r="D115" i="14"/>
  <c r="E115" i="14"/>
  <c r="F115" i="14"/>
  <c r="G115" i="14"/>
  <c r="H115" i="14"/>
  <c r="I115" i="14"/>
  <c r="J115" i="14"/>
  <c r="K115" i="14"/>
  <c r="C116" i="14"/>
  <c r="D116" i="14"/>
  <c r="E116" i="14"/>
  <c r="F116" i="14"/>
  <c r="G116" i="14"/>
  <c r="H116" i="14"/>
  <c r="I116" i="14"/>
  <c r="J116" i="14"/>
  <c r="K116" i="14"/>
  <c r="C117" i="14"/>
  <c r="D117" i="14"/>
  <c r="E117" i="14"/>
  <c r="F117" i="14"/>
  <c r="G117" i="14"/>
  <c r="H117" i="14"/>
  <c r="I117" i="14"/>
  <c r="J117" i="14"/>
  <c r="K117" i="14"/>
  <c r="C118" i="14"/>
  <c r="D118" i="14"/>
  <c r="E118" i="14"/>
  <c r="F118" i="14"/>
  <c r="G118" i="14"/>
  <c r="H118" i="14"/>
  <c r="I118" i="14"/>
  <c r="J118" i="14"/>
  <c r="K118" i="14"/>
  <c r="C119" i="14"/>
  <c r="D119" i="14"/>
  <c r="E119" i="14"/>
  <c r="F119" i="14"/>
  <c r="G119" i="14"/>
  <c r="H119" i="14"/>
  <c r="I119" i="14"/>
  <c r="J119" i="14"/>
  <c r="K119" i="14"/>
  <c r="C120" i="14"/>
  <c r="D120" i="14"/>
  <c r="E120" i="14"/>
  <c r="F120" i="14"/>
  <c r="G120" i="14"/>
  <c r="H120" i="14"/>
  <c r="I120" i="14"/>
  <c r="J120" i="14"/>
  <c r="K120" i="14"/>
  <c r="C121" i="14"/>
  <c r="D121" i="14"/>
  <c r="E121" i="14"/>
  <c r="F121" i="14"/>
  <c r="G121" i="14"/>
  <c r="H121" i="14"/>
  <c r="I121" i="14"/>
  <c r="J121" i="14"/>
  <c r="K121" i="14"/>
  <c r="C122" i="14"/>
  <c r="D122" i="14"/>
  <c r="E122" i="14"/>
  <c r="F122" i="14"/>
  <c r="G122" i="14"/>
  <c r="H122" i="14"/>
  <c r="I122" i="14"/>
  <c r="J122" i="14"/>
  <c r="K122" i="14"/>
  <c r="C123" i="14"/>
  <c r="D123" i="14"/>
  <c r="E123" i="14"/>
  <c r="F123" i="14"/>
  <c r="G123" i="14"/>
  <c r="H123" i="14"/>
  <c r="I123" i="14"/>
  <c r="J123" i="14"/>
  <c r="K123" i="14"/>
  <c r="C124" i="14"/>
  <c r="D124" i="14"/>
  <c r="E124" i="14"/>
  <c r="F124" i="14"/>
  <c r="G124" i="14"/>
  <c r="H124" i="14"/>
  <c r="I124" i="14"/>
  <c r="J124" i="14"/>
  <c r="K124" i="14"/>
  <c r="C125" i="14"/>
  <c r="D125" i="14"/>
  <c r="E125" i="14"/>
  <c r="F125" i="14"/>
  <c r="G125" i="14"/>
  <c r="H125" i="14"/>
  <c r="I125" i="14"/>
  <c r="J125" i="14"/>
  <c r="K125" i="14"/>
  <c r="C126" i="14"/>
  <c r="D126" i="14"/>
  <c r="E126" i="14"/>
  <c r="F126" i="14"/>
  <c r="G126" i="14"/>
  <c r="H126" i="14"/>
  <c r="I126" i="14"/>
  <c r="J126" i="14"/>
  <c r="K126" i="14"/>
  <c r="C127" i="14"/>
  <c r="D127" i="14"/>
  <c r="E127" i="14"/>
  <c r="F127" i="14"/>
  <c r="G127" i="14"/>
  <c r="H127" i="14"/>
  <c r="I127" i="14"/>
  <c r="J127" i="14"/>
  <c r="K127" i="14"/>
  <c r="C128" i="14"/>
  <c r="D128" i="14"/>
  <c r="E128" i="14"/>
  <c r="F128" i="14"/>
  <c r="G128" i="14"/>
  <c r="H128" i="14"/>
  <c r="I128" i="14"/>
  <c r="J128" i="14"/>
  <c r="K128" i="14"/>
  <c r="C129" i="14"/>
  <c r="D129" i="14"/>
  <c r="E129" i="14"/>
  <c r="F129" i="14"/>
  <c r="G129" i="14"/>
  <c r="H129" i="14"/>
  <c r="I129" i="14"/>
  <c r="J129" i="14"/>
  <c r="K129" i="14"/>
  <c r="C130" i="14"/>
  <c r="D130" i="14"/>
  <c r="E130" i="14"/>
  <c r="F130" i="14"/>
  <c r="G130" i="14"/>
  <c r="H130" i="14"/>
  <c r="I130" i="14"/>
  <c r="J130" i="14"/>
  <c r="K130" i="14"/>
  <c r="C131" i="14"/>
  <c r="D131" i="14"/>
  <c r="E131" i="14"/>
  <c r="F131" i="14"/>
  <c r="G131" i="14"/>
  <c r="H131" i="14"/>
  <c r="I131" i="14"/>
  <c r="J131" i="14"/>
  <c r="K131" i="14"/>
  <c r="D69" i="14"/>
  <c r="E69" i="14"/>
  <c r="F69" i="14"/>
  <c r="G69" i="14"/>
  <c r="H69" i="14"/>
  <c r="I69" i="14"/>
  <c r="J69" i="14"/>
  <c r="K69" i="14"/>
  <c r="C69" i="14"/>
  <c r="AX7" i="14" l="1"/>
  <c r="AY7" i="14"/>
  <c r="AX8" i="14"/>
  <c r="AY8" i="14"/>
  <c r="AX9" i="14"/>
  <c r="AY9" i="14"/>
  <c r="AX10" i="14"/>
  <c r="AY10" i="14"/>
  <c r="AX11" i="14"/>
  <c r="AY11" i="14"/>
  <c r="AX12" i="14"/>
  <c r="AY12" i="14"/>
  <c r="AX13" i="14"/>
  <c r="AY13" i="14"/>
  <c r="AX14" i="14"/>
  <c r="AY14" i="14"/>
  <c r="AX15" i="14"/>
  <c r="AY15" i="14"/>
  <c r="AX16" i="14"/>
  <c r="AY16" i="14"/>
  <c r="AX17" i="14"/>
  <c r="AY17" i="14"/>
  <c r="AX18" i="14"/>
  <c r="AY18" i="14"/>
  <c r="AX19" i="14"/>
  <c r="AY19" i="14"/>
  <c r="AX20" i="14"/>
  <c r="AY20" i="14"/>
  <c r="AX21" i="14"/>
  <c r="AY21" i="14"/>
  <c r="AX22" i="14"/>
  <c r="AY22" i="14"/>
  <c r="AX23" i="14"/>
  <c r="AY23" i="14"/>
  <c r="AX24" i="14"/>
  <c r="AY24" i="14"/>
  <c r="AX25" i="14"/>
  <c r="AY25" i="14"/>
  <c r="AX26" i="14"/>
  <c r="AY26" i="14"/>
  <c r="AX27" i="14"/>
  <c r="AY27" i="14"/>
  <c r="AX28" i="14"/>
  <c r="AY28" i="14"/>
  <c r="AX29" i="14"/>
  <c r="AY29" i="14"/>
  <c r="AX30" i="14"/>
  <c r="AY30" i="14"/>
  <c r="AX31" i="14"/>
  <c r="AY31" i="14"/>
  <c r="AX32" i="14"/>
  <c r="AY32" i="14"/>
  <c r="AX33" i="14"/>
  <c r="AY33" i="14"/>
  <c r="AX34" i="14"/>
  <c r="AY34" i="14"/>
  <c r="AX35" i="14"/>
  <c r="AY35" i="14"/>
  <c r="AX36" i="14"/>
  <c r="AY36" i="14"/>
  <c r="AX37" i="14"/>
  <c r="AY37" i="14"/>
  <c r="AX38" i="14"/>
  <c r="AY38" i="14"/>
  <c r="AX39" i="14"/>
  <c r="AY39" i="14"/>
  <c r="AX40" i="14"/>
  <c r="AY40" i="14"/>
  <c r="AX41" i="14"/>
  <c r="AY41" i="14"/>
  <c r="AX42" i="14"/>
  <c r="AY42" i="14"/>
  <c r="AX43" i="14"/>
  <c r="AY43" i="14"/>
  <c r="AX44" i="14"/>
  <c r="AY44" i="14"/>
  <c r="AX45" i="14"/>
  <c r="AY45" i="14"/>
  <c r="AX46" i="14"/>
  <c r="AY46" i="14"/>
  <c r="AX47" i="14"/>
  <c r="AY47" i="14"/>
  <c r="AX48" i="14"/>
  <c r="AY48" i="14"/>
  <c r="AX49" i="14"/>
  <c r="AY49" i="14"/>
  <c r="AX50" i="14"/>
  <c r="AY50" i="14"/>
  <c r="AX51" i="14"/>
  <c r="AY51" i="14"/>
  <c r="AX52" i="14"/>
  <c r="AY52" i="14"/>
  <c r="AX53" i="14"/>
  <c r="AY53" i="14"/>
  <c r="AX54" i="14"/>
  <c r="AY54" i="14"/>
  <c r="AX55" i="14"/>
  <c r="AY55" i="14"/>
  <c r="AX56" i="14"/>
  <c r="AY56" i="14"/>
  <c r="AX57" i="14"/>
  <c r="AY57" i="14"/>
  <c r="AX58" i="14"/>
  <c r="AY58" i="14"/>
  <c r="AX59" i="14"/>
  <c r="AY59" i="14"/>
  <c r="AX60" i="14"/>
  <c r="AY60" i="14"/>
  <c r="AX61" i="14"/>
  <c r="AY61" i="14"/>
  <c r="AX62" i="14"/>
  <c r="AY62" i="14"/>
  <c r="AX63" i="14"/>
  <c r="AY63" i="14"/>
  <c r="AX64" i="14"/>
  <c r="AY64" i="14"/>
  <c r="AX65" i="14"/>
  <c r="AY65" i="14"/>
  <c r="AY6" i="14"/>
  <c r="AX6" i="14"/>
  <c r="AO6" i="14"/>
  <c r="AO7" i="14" s="1"/>
  <c r="AP7" i="14" s="1"/>
  <c r="AL6" i="14"/>
  <c r="AI6" i="14"/>
  <c r="AJ6" i="14" s="1"/>
  <c r="AR6" i="14" l="1"/>
  <c r="AP6" i="14"/>
  <c r="AM6" i="14"/>
  <c r="AV6" i="14" s="1"/>
  <c r="AS6" i="14"/>
  <c r="AU6" i="14"/>
  <c r="AO8" i="14"/>
  <c r="AL7" i="14"/>
  <c r="AL8" i="14" s="1"/>
  <c r="AI7" i="14"/>
  <c r="AI8" i="14" s="1"/>
  <c r="AI9" i="14" s="1"/>
  <c r="AI10" i="14" s="1"/>
  <c r="AI11" i="14" s="1"/>
  <c r="AI12" i="14" s="1"/>
  <c r="AI13" i="14" s="1"/>
  <c r="AI14" i="14" s="1"/>
  <c r="Y1" i="15"/>
  <c r="AL15" i="15" s="1"/>
  <c r="AL4" i="15"/>
  <c r="AM4" i="15"/>
  <c r="AN4" i="15"/>
  <c r="AO4" i="15"/>
  <c r="AP4" i="15"/>
  <c r="AL5" i="15"/>
  <c r="AM5" i="15"/>
  <c r="AN5" i="15"/>
  <c r="AO5" i="15"/>
  <c r="AP5" i="15"/>
  <c r="AL6" i="15"/>
  <c r="AM6" i="15"/>
  <c r="AN6" i="15"/>
  <c r="AO6" i="15"/>
  <c r="AP6" i="15"/>
  <c r="AL7" i="15"/>
  <c r="AM7" i="15"/>
  <c r="AN7" i="15"/>
  <c r="AO7" i="15"/>
  <c r="AP7" i="15"/>
  <c r="AL8" i="15"/>
  <c r="AM8" i="15"/>
  <c r="AN8" i="15"/>
  <c r="AO8" i="15"/>
  <c r="AP8" i="15"/>
  <c r="AL9" i="15"/>
  <c r="AM9" i="15"/>
  <c r="AN9" i="15"/>
  <c r="AO9" i="15"/>
  <c r="AP9" i="15"/>
  <c r="AL10" i="15"/>
  <c r="AM10" i="15"/>
  <c r="AN10" i="15"/>
  <c r="AO10" i="15"/>
  <c r="AP10" i="15"/>
  <c r="AL11" i="15"/>
  <c r="AM11" i="15"/>
  <c r="AN11" i="15"/>
  <c r="AO11" i="15"/>
  <c r="AP11" i="15"/>
  <c r="AL12" i="15"/>
  <c r="AM12" i="15"/>
  <c r="AN12" i="15"/>
  <c r="AO12" i="15"/>
  <c r="AP12" i="15"/>
  <c r="AL13" i="15"/>
  <c r="AM13" i="15"/>
  <c r="AN13" i="15"/>
  <c r="AO13" i="15"/>
  <c r="AP13" i="15"/>
  <c r="AL14" i="15"/>
  <c r="AM14" i="15"/>
  <c r="AN14" i="15"/>
  <c r="AO14" i="15"/>
  <c r="AP14" i="15"/>
  <c r="AM15" i="15"/>
  <c r="AN15" i="15"/>
  <c r="AO15" i="15"/>
  <c r="AP15" i="15"/>
  <c r="AM16" i="15"/>
  <c r="AN16" i="15"/>
  <c r="AO16" i="15"/>
  <c r="AP16" i="15"/>
  <c r="AL17" i="15"/>
  <c r="AM17" i="15"/>
  <c r="AN17" i="15"/>
  <c r="AO17" i="15"/>
  <c r="AP17" i="15"/>
  <c r="AM18" i="15"/>
  <c r="AN18" i="15"/>
  <c r="AO18" i="15"/>
  <c r="AP18" i="15"/>
  <c r="AM19" i="15"/>
  <c r="AN19" i="15"/>
  <c r="AO19" i="15"/>
  <c r="AP19" i="15"/>
  <c r="AM20" i="15"/>
  <c r="AN20" i="15"/>
  <c r="AO20" i="15"/>
  <c r="AP20" i="15"/>
  <c r="AM21" i="15"/>
  <c r="AN21" i="15"/>
  <c r="AO21" i="15"/>
  <c r="AP21" i="15"/>
  <c r="AM22" i="15"/>
  <c r="AN22" i="15"/>
  <c r="AO22" i="15"/>
  <c r="AP22" i="15"/>
  <c r="AM23" i="15"/>
  <c r="AN23" i="15"/>
  <c r="AO23" i="15"/>
  <c r="AP23" i="15"/>
  <c r="AN24" i="15"/>
  <c r="AO24" i="15"/>
  <c r="AP24" i="15"/>
  <c r="AN25" i="15"/>
  <c r="AO25" i="15"/>
  <c r="AP25" i="15"/>
  <c r="AN26" i="15"/>
  <c r="AO26" i="15"/>
  <c r="AP26" i="15"/>
  <c r="AN27" i="15"/>
  <c r="AO27" i="15"/>
  <c r="AP27" i="15"/>
  <c r="AN28" i="15"/>
  <c r="AO28" i="15"/>
  <c r="AP28" i="15"/>
  <c r="AN29" i="15"/>
  <c r="AO29" i="15"/>
  <c r="AP29" i="15"/>
  <c r="AN30" i="15"/>
  <c r="AO30" i="15"/>
  <c r="AP30" i="15"/>
  <c r="AN31" i="15"/>
  <c r="AO31" i="15"/>
  <c r="AP31" i="15"/>
  <c r="AN32" i="15"/>
  <c r="AO32" i="15"/>
  <c r="AP32" i="15"/>
  <c r="AN33" i="15"/>
  <c r="AO33" i="15"/>
  <c r="AP33" i="15"/>
  <c r="AO34" i="15"/>
  <c r="AP34" i="15"/>
  <c r="AO35" i="15"/>
  <c r="AP35" i="15"/>
  <c r="AO36" i="15"/>
  <c r="AP36" i="15"/>
  <c r="AO37" i="15"/>
  <c r="AP37" i="15"/>
  <c r="AO38" i="15"/>
  <c r="AP38" i="15"/>
  <c r="AO39" i="15"/>
  <c r="AP39" i="15"/>
  <c r="AO40" i="15"/>
  <c r="AP40" i="15"/>
  <c r="AO41" i="15"/>
  <c r="AP41" i="15"/>
  <c r="AO42" i="15"/>
  <c r="AP42" i="15"/>
  <c r="AO43" i="15"/>
  <c r="AP43" i="15"/>
  <c r="AL44" i="15"/>
  <c r="AP44" i="15"/>
  <c r="AL45" i="15"/>
  <c r="AP45" i="15"/>
  <c r="AL46" i="15"/>
  <c r="AP46" i="15"/>
  <c r="AL47" i="15"/>
  <c r="AP47" i="15"/>
  <c r="AL48" i="15"/>
  <c r="AP48" i="15"/>
  <c r="AL49" i="15"/>
  <c r="AP49" i="15"/>
  <c r="AL50" i="15"/>
  <c r="AP50" i="15"/>
  <c r="AL51" i="15"/>
  <c r="AP51" i="15"/>
  <c r="AL52" i="15"/>
  <c r="AP52" i="15"/>
  <c r="AL53" i="15"/>
  <c r="AP53" i="15"/>
  <c r="AL54" i="15"/>
  <c r="AM54" i="15"/>
  <c r="AL55" i="15"/>
  <c r="AM55" i="15"/>
  <c r="AL56" i="15"/>
  <c r="AM56" i="15"/>
  <c r="AL57" i="15"/>
  <c r="AM57" i="15"/>
  <c r="AL58" i="15"/>
  <c r="AM58" i="15"/>
  <c r="AL59" i="15"/>
  <c r="AM59" i="15"/>
  <c r="AL60" i="15"/>
  <c r="AM60" i="15"/>
  <c r="AL61" i="15"/>
  <c r="AM61" i="15"/>
  <c r="AL62" i="15"/>
  <c r="AM62" i="15"/>
  <c r="AL63" i="15"/>
  <c r="AM63" i="15"/>
  <c r="AL64" i="15"/>
  <c r="AM64" i="15"/>
  <c r="AN64" i="15"/>
  <c r="AL65" i="15"/>
  <c r="AM65" i="15"/>
  <c r="AN65" i="15"/>
  <c r="AL66" i="15"/>
  <c r="AM66" i="15"/>
  <c r="AN66" i="15"/>
  <c r="AL67" i="15"/>
  <c r="AM67" i="15"/>
  <c r="AN67" i="15"/>
  <c r="AL68" i="15"/>
  <c r="AM68" i="15"/>
  <c r="AN68" i="15"/>
  <c r="AL69" i="15"/>
  <c r="AM69" i="15"/>
  <c r="AN69" i="15"/>
  <c r="AL70" i="15"/>
  <c r="AM70" i="15"/>
  <c r="AN70" i="15"/>
  <c r="AL71" i="15"/>
  <c r="AM71" i="15"/>
  <c r="AN71" i="15"/>
  <c r="AL72" i="15"/>
  <c r="AM72" i="15"/>
  <c r="AN72" i="15"/>
  <c r="AL73" i="15"/>
  <c r="AM73" i="15"/>
  <c r="AN73" i="15"/>
  <c r="AL74" i="15"/>
  <c r="AM74" i="15"/>
  <c r="AN74" i="15"/>
  <c r="AO74" i="15"/>
  <c r="AL75" i="15"/>
  <c r="AM75" i="15"/>
  <c r="AN75" i="15"/>
  <c r="AO75" i="15"/>
  <c r="AL76" i="15"/>
  <c r="AM76" i="15"/>
  <c r="AN76" i="15"/>
  <c r="AO76" i="15"/>
  <c r="AL77" i="15"/>
  <c r="AM77" i="15"/>
  <c r="AN77" i="15"/>
  <c r="AO77" i="15"/>
  <c r="AL78" i="15"/>
  <c r="AM78" i="15"/>
  <c r="AN78" i="15"/>
  <c r="AO78" i="15"/>
  <c r="AL79" i="15"/>
  <c r="AM79" i="15"/>
  <c r="AN79" i="15"/>
  <c r="AO79" i="15"/>
  <c r="AL80" i="15"/>
  <c r="AM80" i="15"/>
  <c r="AN80" i="15"/>
  <c r="AO80" i="15"/>
  <c r="AL81" i="15"/>
  <c r="AM81" i="15"/>
  <c r="AN81" i="15"/>
  <c r="AO81" i="15"/>
  <c r="AL82" i="15"/>
  <c r="AM82" i="15"/>
  <c r="AN82" i="15"/>
  <c r="AO82" i="15"/>
  <c r="AL83" i="15"/>
  <c r="AM83" i="15"/>
  <c r="AN83" i="15"/>
  <c r="AO83" i="15"/>
  <c r="AK34" i="15"/>
  <c r="AK35" i="15"/>
  <c r="AK36" i="15"/>
  <c r="AK37" i="15"/>
  <c r="AK38" i="15"/>
  <c r="AK39" i="15"/>
  <c r="AK40" i="15"/>
  <c r="AK41" i="15"/>
  <c r="AK42" i="15"/>
  <c r="AK43" i="15"/>
  <c r="AK44" i="15"/>
  <c r="AK45" i="15"/>
  <c r="AK46" i="15"/>
  <c r="AK47" i="15"/>
  <c r="AK48" i="15"/>
  <c r="AK49" i="15"/>
  <c r="AK50" i="15"/>
  <c r="AK51" i="15"/>
  <c r="AK52" i="15"/>
  <c r="AK53" i="15"/>
  <c r="AK54" i="15"/>
  <c r="AK55" i="15"/>
  <c r="AK56" i="15"/>
  <c r="AK57" i="15"/>
  <c r="AK58" i="15"/>
  <c r="AK59" i="15"/>
  <c r="AK60" i="15"/>
  <c r="AK61" i="15"/>
  <c r="AK62" i="15"/>
  <c r="AK63" i="15"/>
  <c r="AK64" i="15"/>
  <c r="AK65" i="15"/>
  <c r="AK66" i="15"/>
  <c r="AK67" i="15"/>
  <c r="AK68" i="15"/>
  <c r="AK69" i="15"/>
  <c r="AK70" i="15"/>
  <c r="AK71" i="15"/>
  <c r="AK72" i="15"/>
  <c r="AK73" i="15"/>
  <c r="AK74" i="15"/>
  <c r="AK75" i="15"/>
  <c r="AK76" i="15"/>
  <c r="AK77" i="15"/>
  <c r="AK78" i="15"/>
  <c r="AK79" i="15"/>
  <c r="AK80" i="15"/>
  <c r="AK81" i="15"/>
  <c r="AK82" i="15"/>
  <c r="AK83" i="15"/>
  <c r="AF4" i="15"/>
  <c r="AG4" i="15"/>
  <c r="AH4" i="15"/>
  <c r="AI4" i="15"/>
  <c r="AJ4" i="15"/>
  <c r="AF5" i="15"/>
  <c r="AG5" i="15"/>
  <c r="AH5" i="15"/>
  <c r="AI5" i="15"/>
  <c r="AJ5" i="15"/>
  <c r="AF6" i="15"/>
  <c r="AG6" i="15"/>
  <c r="AH6" i="15"/>
  <c r="AI6" i="15"/>
  <c r="AJ6" i="15"/>
  <c r="AF7" i="15"/>
  <c r="AG7" i="15"/>
  <c r="AH7" i="15"/>
  <c r="AI7" i="15"/>
  <c r="AJ7" i="15"/>
  <c r="AF8" i="15"/>
  <c r="AG8" i="15"/>
  <c r="AH8" i="15"/>
  <c r="AI8" i="15"/>
  <c r="AJ8" i="15"/>
  <c r="AF9" i="15"/>
  <c r="AG9" i="15"/>
  <c r="AH9" i="15"/>
  <c r="AI9" i="15"/>
  <c r="AJ9" i="15"/>
  <c r="AF10" i="15"/>
  <c r="AG10" i="15"/>
  <c r="AH10" i="15"/>
  <c r="AI10" i="15"/>
  <c r="AJ10" i="15"/>
  <c r="AF11" i="15"/>
  <c r="AG11" i="15"/>
  <c r="AH11" i="15"/>
  <c r="AI11" i="15"/>
  <c r="AJ11" i="15"/>
  <c r="AF12" i="15"/>
  <c r="AG12" i="15"/>
  <c r="AH12" i="15"/>
  <c r="AI12" i="15"/>
  <c r="AJ12" i="15"/>
  <c r="AF13" i="15"/>
  <c r="AG13" i="15"/>
  <c r="AH13" i="15"/>
  <c r="AI13" i="15"/>
  <c r="AJ13" i="15"/>
  <c r="AG14" i="15"/>
  <c r="AH14" i="15"/>
  <c r="AI14" i="15"/>
  <c r="AJ14" i="15"/>
  <c r="AG15" i="15"/>
  <c r="AH15" i="15"/>
  <c r="AI15" i="15"/>
  <c r="AJ15" i="15"/>
  <c r="AG16" i="15"/>
  <c r="AH16" i="15"/>
  <c r="AI16" i="15"/>
  <c r="AJ16" i="15"/>
  <c r="AG17" i="15"/>
  <c r="AH17" i="15"/>
  <c r="AI17" i="15"/>
  <c r="AJ17" i="15"/>
  <c r="AG18" i="15"/>
  <c r="AH18" i="15"/>
  <c r="AI18" i="15"/>
  <c r="AJ18" i="15"/>
  <c r="AG19" i="15"/>
  <c r="AH19" i="15"/>
  <c r="AI19" i="15"/>
  <c r="AJ19" i="15"/>
  <c r="AG20" i="15"/>
  <c r="AH20" i="15"/>
  <c r="AI20" i="15"/>
  <c r="AJ20" i="15"/>
  <c r="AG21" i="15"/>
  <c r="AH21" i="15"/>
  <c r="AI21" i="15"/>
  <c r="AJ21" i="15"/>
  <c r="AG22" i="15"/>
  <c r="AH22" i="15"/>
  <c r="AI22" i="15"/>
  <c r="AJ22" i="15"/>
  <c r="AG23" i="15"/>
  <c r="AH23" i="15"/>
  <c r="AI23" i="15"/>
  <c r="AJ23" i="15"/>
  <c r="AH24" i="15"/>
  <c r="AI24" i="15"/>
  <c r="AJ24" i="15"/>
  <c r="AH25" i="15"/>
  <c r="AI25" i="15"/>
  <c r="AJ25" i="15"/>
  <c r="AH26" i="15"/>
  <c r="AI26" i="15"/>
  <c r="AJ26" i="15"/>
  <c r="AH27" i="15"/>
  <c r="AI27" i="15"/>
  <c r="AJ27" i="15"/>
  <c r="AH28" i="15"/>
  <c r="AI28" i="15"/>
  <c r="AJ28" i="15"/>
  <c r="AH29" i="15"/>
  <c r="AI29" i="15"/>
  <c r="AJ29" i="15"/>
  <c r="AH30" i="15"/>
  <c r="AI30" i="15"/>
  <c r="AJ30" i="15"/>
  <c r="AH31" i="15"/>
  <c r="AI31" i="15"/>
  <c r="AJ31" i="15"/>
  <c r="AH32" i="15"/>
  <c r="AI32" i="15"/>
  <c r="AJ32" i="15"/>
  <c r="AH33" i="15"/>
  <c r="AI33" i="15"/>
  <c r="AJ33" i="15"/>
  <c r="AI34" i="15"/>
  <c r="AJ34" i="15"/>
  <c r="AI35" i="15"/>
  <c r="AJ35" i="15"/>
  <c r="AH36" i="15"/>
  <c r="AI36" i="15"/>
  <c r="AJ36" i="15"/>
  <c r="AI37" i="15"/>
  <c r="AJ37" i="15"/>
  <c r="AI38" i="15"/>
  <c r="AJ38" i="15"/>
  <c r="AI39" i="15"/>
  <c r="AJ39" i="15"/>
  <c r="AI40" i="15"/>
  <c r="AJ40" i="15"/>
  <c r="AI41" i="15"/>
  <c r="AJ41" i="15"/>
  <c r="AI42" i="15"/>
  <c r="AJ42" i="15"/>
  <c r="AI43" i="15"/>
  <c r="AJ43" i="15"/>
  <c r="AF44" i="15"/>
  <c r="AJ44" i="15"/>
  <c r="AF45" i="15"/>
  <c r="AJ45" i="15"/>
  <c r="AF46" i="15"/>
  <c r="AJ46" i="15"/>
  <c r="AF47" i="15"/>
  <c r="AJ47" i="15"/>
  <c r="AF48" i="15"/>
  <c r="AJ48" i="15"/>
  <c r="AF49" i="15"/>
  <c r="AJ49" i="15"/>
  <c r="AF50" i="15"/>
  <c r="AJ50" i="15"/>
  <c r="AF51" i="15"/>
  <c r="AJ51" i="15"/>
  <c r="AF52" i="15"/>
  <c r="AJ52" i="15"/>
  <c r="AF53" i="15"/>
  <c r="AJ53" i="15"/>
  <c r="AF54" i="15"/>
  <c r="AG54" i="15"/>
  <c r="AH54" i="15"/>
  <c r="AF55" i="15"/>
  <c r="AG55" i="15"/>
  <c r="AF56" i="15"/>
  <c r="AG56" i="15"/>
  <c r="AF57" i="15"/>
  <c r="AG57" i="15"/>
  <c r="AF58" i="15"/>
  <c r="AG58" i="15"/>
  <c r="AF59" i="15"/>
  <c r="AG59" i="15"/>
  <c r="AF60" i="15"/>
  <c r="AG60" i="15"/>
  <c r="AH60" i="15"/>
  <c r="AF61" i="15"/>
  <c r="AG61" i="15"/>
  <c r="AF62" i="15"/>
  <c r="AG62" i="15"/>
  <c r="AF63" i="15"/>
  <c r="AG63" i="15"/>
  <c r="AF64" i="15"/>
  <c r="AG64" i="15"/>
  <c r="AH64" i="15"/>
  <c r="AF65" i="15"/>
  <c r="AG65" i="15"/>
  <c r="AH65" i="15"/>
  <c r="AF66" i="15"/>
  <c r="AG66" i="15"/>
  <c r="AH66" i="15"/>
  <c r="AF67" i="15"/>
  <c r="AG67" i="15"/>
  <c r="AH67" i="15"/>
  <c r="AF68" i="15"/>
  <c r="AG68" i="15"/>
  <c r="AH68" i="15"/>
  <c r="AF69" i="15"/>
  <c r="AG69" i="15"/>
  <c r="AH69" i="15"/>
  <c r="AF70" i="15"/>
  <c r="AG70" i="15"/>
  <c r="AH70" i="15"/>
  <c r="AF71" i="15"/>
  <c r="AG71" i="15"/>
  <c r="AH71" i="15"/>
  <c r="AI71" i="15"/>
  <c r="AJ71" i="15"/>
  <c r="AF72" i="15"/>
  <c r="AG72" i="15"/>
  <c r="AH72" i="15"/>
  <c r="AF73" i="15"/>
  <c r="AG73" i="15"/>
  <c r="AH73" i="15"/>
  <c r="AF74" i="15"/>
  <c r="AG74" i="15"/>
  <c r="AH74" i="15"/>
  <c r="AI74" i="15"/>
  <c r="AF75" i="15"/>
  <c r="AG75" i="15"/>
  <c r="AH75" i="15"/>
  <c r="AI75" i="15"/>
  <c r="AJ75" i="15"/>
  <c r="AF76" i="15"/>
  <c r="AG76" i="15"/>
  <c r="AH76" i="15"/>
  <c r="AI76" i="15"/>
  <c r="AF77" i="15"/>
  <c r="AG77" i="15"/>
  <c r="AH77" i="15"/>
  <c r="AI77" i="15"/>
  <c r="AF78" i="15"/>
  <c r="AG78" i="15"/>
  <c r="AH78" i="15"/>
  <c r="AI78" i="15"/>
  <c r="AF79" i="15"/>
  <c r="AG79" i="15"/>
  <c r="AH79" i="15"/>
  <c r="AI79" i="15"/>
  <c r="AF80" i="15"/>
  <c r="AG80" i="15"/>
  <c r="AH80" i="15"/>
  <c r="AI80" i="15"/>
  <c r="AF81" i="15"/>
  <c r="AG81" i="15"/>
  <c r="AH81" i="15"/>
  <c r="AI81" i="15"/>
  <c r="AF82" i="15"/>
  <c r="AG82" i="15"/>
  <c r="AH82" i="15"/>
  <c r="AI82" i="15"/>
  <c r="AF83" i="15"/>
  <c r="AG83" i="15"/>
  <c r="AH83" i="15"/>
  <c r="AI83" i="15"/>
  <c r="AE24" i="15"/>
  <c r="AE25"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A4" i="15"/>
  <c r="AB4" i="15"/>
  <c r="AC4" i="15"/>
  <c r="AD4" i="15"/>
  <c r="AA5" i="15"/>
  <c r="AB5" i="15"/>
  <c r="AC5" i="15"/>
  <c r="AD5" i="15"/>
  <c r="AA6" i="15"/>
  <c r="AB6" i="15"/>
  <c r="AC6" i="15"/>
  <c r="AD6" i="15"/>
  <c r="AA7" i="15"/>
  <c r="AB7" i="15"/>
  <c r="AC7" i="15"/>
  <c r="AD7" i="15"/>
  <c r="AA8" i="15"/>
  <c r="AB8" i="15"/>
  <c r="AC8" i="15"/>
  <c r="AD8" i="15"/>
  <c r="AA9" i="15"/>
  <c r="AB9" i="15"/>
  <c r="AC9" i="15"/>
  <c r="AD9" i="15"/>
  <c r="AA10" i="15"/>
  <c r="AB10" i="15"/>
  <c r="AC10" i="15"/>
  <c r="AD10" i="15"/>
  <c r="AA11" i="15"/>
  <c r="AB11" i="15"/>
  <c r="AC11" i="15"/>
  <c r="AD11" i="15"/>
  <c r="AA12" i="15"/>
  <c r="AB12" i="15"/>
  <c r="AC12" i="15"/>
  <c r="AD12" i="15"/>
  <c r="AA13" i="15"/>
  <c r="AB13" i="15"/>
  <c r="AC13" i="15"/>
  <c r="AD13" i="15"/>
  <c r="AA14" i="15"/>
  <c r="AB14" i="15"/>
  <c r="AC14" i="15"/>
  <c r="AD14" i="15"/>
  <c r="AA15" i="15"/>
  <c r="AB15" i="15"/>
  <c r="AC15" i="15"/>
  <c r="AD15" i="15"/>
  <c r="AA16" i="15"/>
  <c r="AB16" i="15"/>
  <c r="AC16" i="15"/>
  <c r="AD16" i="15"/>
  <c r="AA17" i="15"/>
  <c r="AB17" i="15"/>
  <c r="AC17" i="15"/>
  <c r="AD17" i="15"/>
  <c r="AA18" i="15"/>
  <c r="AB18" i="15"/>
  <c r="AC18" i="15"/>
  <c r="AD18" i="15"/>
  <c r="AA19" i="15"/>
  <c r="AB19" i="15"/>
  <c r="AC19" i="15"/>
  <c r="AD19" i="15"/>
  <c r="AA20" i="15"/>
  <c r="AB20" i="15"/>
  <c r="AC20" i="15"/>
  <c r="AD20" i="15"/>
  <c r="AA21" i="15"/>
  <c r="AB21" i="15"/>
  <c r="AC21" i="15"/>
  <c r="AD21" i="15"/>
  <c r="AA22" i="15"/>
  <c r="AB22" i="15"/>
  <c r="AC22" i="15"/>
  <c r="AD22" i="15"/>
  <c r="AA23" i="15"/>
  <c r="AB23" i="15"/>
  <c r="AC23" i="15"/>
  <c r="AD23" i="15"/>
  <c r="AB24" i="15"/>
  <c r="AC24" i="15"/>
  <c r="AD24" i="15"/>
  <c r="AB25" i="15"/>
  <c r="AC25" i="15"/>
  <c r="AD25" i="15"/>
  <c r="AB26" i="15"/>
  <c r="AC26" i="15"/>
  <c r="AD26" i="15"/>
  <c r="AB27" i="15"/>
  <c r="AC27" i="15"/>
  <c r="AD27" i="15"/>
  <c r="AB28" i="15"/>
  <c r="AC28" i="15"/>
  <c r="AD28" i="15"/>
  <c r="AA29" i="15"/>
  <c r="AB29" i="15"/>
  <c r="AC29" i="15"/>
  <c r="AD29" i="15"/>
  <c r="AB30" i="15"/>
  <c r="AC30" i="15"/>
  <c r="AD30" i="15"/>
  <c r="AB31" i="15"/>
  <c r="AC31" i="15"/>
  <c r="AD31" i="15"/>
  <c r="AB32" i="15"/>
  <c r="AC32" i="15"/>
  <c r="AD32" i="15"/>
  <c r="AA33" i="15"/>
  <c r="AB33" i="15"/>
  <c r="AC33" i="15"/>
  <c r="AD33" i="15"/>
  <c r="AC34" i="15"/>
  <c r="AD34" i="15"/>
  <c r="AC35" i="15"/>
  <c r="AD35" i="15"/>
  <c r="AC36" i="15"/>
  <c r="AD36" i="15"/>
  <c r="AA37" i="15"/>
  <c r="AC37" i="15"/>
  <c r="AD37" i="15"/>
  <c r="AC38" i="15"/>
  <c r="AD38" i="15"/>
  <c r="AC39" i="15"/>
  <c r="AD39" i="15"/>
  <c r="AC40" i="15"/>
  <c r="AD40" i="15"/>
  <c r="AC41" i="15"/>
  <c r="AD41" i="15"/>
  <c r="AC42" i="15"/>
  <c r="AD42" i="15"/>
  <c r="AC43" i="15"/>
  <c r="AD43" i="15"/>
  <c r="AD44" i="15"/>
  <c r="AB45" i="15"/>
  <c r="AD45" i="15"/>
  <c r="AD46" i="15"/>
  <c r="AD47" i="15"/>
  <c r="AD48" i="15"/>
  <c r="AD49" i="15"/>
  <c r="AA50" i="15"/>
  <c r="AC50" i="15"/>
  <c r="AD50" i="15"/>
  <c r="AD51" i="15"/>
  <c r="AC52" i="15"/>
  <c r="AD52" i="15"/>
  <c r="AA53" i="15"/>
  <c r="AD53" i="15"/>
  <c r="AA54" i="15"/>
  <c r="AA55" i="15"/>
  <c r="AA56" i="15"/>
  <c r="AD56" i="15"/>
  <c r="AA57" i="15"/>
  <c r="AC57" i="15"/>
  <c r="AD57" i="15"/>
  <c r="AA58" i="15"/>
  <c r="AC58" i="15"/>
  <c r="AA59" i="15"/>
  <c r="AA60" i="15"/>
  <c r="AA61" i="15"/>
  <c r="AA62" i="15"/>
  <c r="AA63" i="15"/>
  <c r="AC63" i="15"/>
  <c r="AA64" i="15"/>
  <c r="AB64" i="15"/>
  <c r="AA65" i="15"/>
  <c r="AB65" i="15"/>
  <c r="AA66" i="15"/>
  <c r="AB66" i="15"/>
  <c r="AA67" i="15"/>
  <c r="AB67" i="15"/>
  <c r="AA68" i="15"/>
  <c r="AB68" i="15"/>
  <c r="AA69" i="15"/>
  <c r="AB69" i="15"/>
  <c r="AA70" i="15"/>
  <c r="AB70" i="15"/>
  <c r="AA71" i="15"/>
  <c r="AB71" i="15"/>
  <c r="AA72" i="15"/>
  <c r="AB72" i="15"/>
  <c r="AC72" i="15"/>
  <c r="AD72" i="15"/>
  <c r="AA73" i="15"/>
  <c r="AB73" i="15"/>
  <c r="AA74" i="15"/>
  <c r="AB74" i="15"/>
  <c r="AC74" i="15"/>
  <c r="AA75" i="15"/>
  <c r="AB75" i="15"/>
  <c r="AC75" i="15"/>
  <c r="AA76" i="15"/>
  <c r="AB76" i="15"/>
  <c r="AC76" i="15"/>
  <c r="AA77" i="15"/>
  <c r="AB77" i="15"/>
  <c r="AC77" i="15"/>
  <c r="AD77" i="15"/>
  <c r="AA78" i="15"/>
  <c r="AB78" i="15"/>
  <c r="AC78" i="15"/>
  <c r="AA79" i="15"/>
  <c r="AB79" i="15"/>
  <c r="AC79" i="15"/>
  <c r="AA80" i="15"/>
  <c r="AB80" i="15"/>
  <c r="AC80" i="15"/>
  <c r="AD80" i="15"/>
  <c r="AA81" i="15"/>
  <c r="AB81" i="15"/>
  <c r="AC81" i="15"/>
  <c r="AA82" i="15"/>
  <c r="AB82" i="15"/>
  <c r="AC82" i="15"/>
  <c r="AA83" i="15"/>
  <c r="AB83" i="15"/>
  <c r="AC83" i="15"/>
  <c r="Z5" i="15"/>
  <c r="Z6" i="15"/>
  <c r="Z7" i="15"/>
  <c r="Z8" i="15"/>
  <c r="Z9" i="15"/>
  <c r="Z10" i="15"/>
  <c r="Z11" i="15"/>
  <c r="Z12" i="15"/>
  <c r="Z13" i="15"/>
  <c r="Z17" i="15"/>
  <c r="Z18" i="15"/>
  <c r="Z35" i="15"/>
  <c r="Z40" i="15"/>
  <c r="Z41"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4" i="15"/>
  <c r="Y8" i="15"/>
  <c r="Y9" i="15"/>
  <c r="Y11" i="15"/>
  <c r="Y12" i="15"/>
  <c r="Y19" i="15"/>
  <c r="Y24" i="15"/>
  <c r="Y26"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Y73" i="15"/>
  <c r="Y74" i="15"/>
  <c r="Y75" i="15"/>
  <c r="Y76" i="15"/>
  <c r="Y77" i="15"/>
  <c r="Y78" i="15"/>
  <c r="Y79" i="15"/>
  <c r="Y80" i="15"/>
  <c r="Y81" i="15"/>
  <c r="Y82" i="15"/>
  <c r="Y83" i="15"/>
  <c r="L2"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X5" i="15"/>
  <c r="X6" i="15" s="1"/>
  <c r="X7" i="15" s="1"/>
  <c r="X8" i="15" s="1"/>
  <c r="X9" i="15" s="1"/>
  <c r="X10" i="15" s="1"/>
  <c r="X11" i="15" s="1"/>
  <c r="X12" i="15" s="1"/>
  <c r="X13" i="15" s="1"/>
  <c r="X14" i="15" s="1"/>
  <c r="X15" i="15" s="1"/>
  <c r="X16" i="15" s="1"/>
  <c r="X17" i="15" s="1"/>
  <c r="X18" i="15" s="1"/>
  <c r="X19" i="15" s="1"/>
  <c r="X20" i="15" s="1"/>
  <c r="X21" i="15" s="1"/>
  <c r="X22" i="15" s="1"/>
  <c r="X23" i="15" s="1"/>
  <c r="X24" i="15" s="1"/>
  <c r="X25" i="15" s="1"/>
  <c r="X26" i="15" s="1"/>
  <c r="X27" i="15" s="1"/>
  <c r="X28" i="15" s="1"/>
  <c r="X29" i="15" s="1"/>
  <c r="X30" i="15" s="1"/>
  <c r="X31" i="15" s="1"/>
  <c r="X32" i="15" s="1"/>
  <c r="X33" i="15" s="1"/>
  <c r="X34" i="15" s="1"/>
  <c r="X35" i="15" s="1"/>
  <c r="X36" i="15" s="1"/>
  <c r="X37" i="15" s="1"/>
  <c r="X38" i="15" s="1"/>
  <c r="X39" i="15" s="1"/>
  <c r="X40" i="15" s="1"/>
  <c r="X41" i="15" s="1"/>
  <c r="X42" i="15" s="1"/>
  <c r="X43" i="15" s="1"/>
  <c r="X44" i="15" s="1"/>
  <c r="X45" i="15" s="1"/>
  <c r="X46" i="15" s="1"/>
  <c r="X47" i="15" s="1"/>
  <c r="X48" i="15" s="1"/>
  <c r="X49" i="15" s="1"/>
  <c r="X50" i="15" s="1"/>
  <c r="X51" i="15" s="1"/>
  <c r="X52" i="15" s="1"/>
  <c r="X53" i="15" s="1"/>
  <c r="X54" i="15" s="1"/>
  <c r="X55" i="15" s="1"/>
  <c r="X56" i="15" s="1"/>
  <c r="X57" i="15" s="1"/>
  <c r="X58" i="15" s="1"/>
  <c r="X59" i="15" s="1"/>
  <c r="X60" i="15" s="1"/>
  <c r="X61" i="15" s="1"/>
  <c r="X62" i="15" s="1"/>
  <c r="X63" i="15" s="1"/>
  <c r="X64" i="15" s="1"/>
  <c r="X65" i="15" s="1"/>
  <c r="X66" i="15" s="1"/>
  <c r="X67" i="15" s="1"/>
  <c r="X68" i="15" s="1"/>
  <c r="X69" i="15" s="1"/>
  <c r="X70" i="15" s="1"/>
  <c r="X71" i="15" s="1"/>
  <c r="X72" i="15" s="1"/>
  <c r="X73" i="15" s="1"/>
  <c r="X74" i="15" s="1"/>
  <c r="X75" i="15" s="1"/>
  <c r="X76" i="15" s="1"/>
  <c r="X77" i="15" s="1"/>
  <c r="X78" i="15" s="1"/>
  <c r="X79" i="15" s="1"/>
  <c r="X80" i="15" s="1"/>
  <c r="X81" i="15" s="1"/>
  <c r="X82" i="15" s="1"/>
  <c r="X83" i="15" s="1"/>
  <c r="D5" i="15"/>
  <c r="E5" i="15"/>
  <c r="F5" i="15"/>
  <c r="G5" i="15"/>
  <c r="B6" i="15"/>
  <c r="B7" i="15" s="1"/>
  <c r="C6" i="15"/>
  <c r="C7" i="15" s="1"/>
  <c r="J392" i="15"/>
  <c r="J422" i="15" s="1"/>
  <c r="J452" i="15" s="1"/>
  <c r="J363" i="15"/>
  <c r="J393" i="15" s="1"/>
  <c r="I363" i="15"/>
  <c r="I364" i="15" s="1"/>
  <c r="I365" i="15" s="1"/>
  <c r="I366" i="15" s="1"/>
  <c r="I367" i="15" s="1"/>
  <c r="I368" i="15" s="1"/>
  <c r="I369" i="15" s="1"/>
  <c r="I370" i="15" s="1"/>
  <c r="I371" i="15" s="1"/>
  <c r="I372" i="15" s="1"/>
  <c r="I373" i="15" s="1"/>
  <c r="I374" i="15" s="1"/>
  <c r="I375" i="15" s="1"/>
  <c r="I376" i="15" s="1"/>
  <c r="I377" i="15" s="1"/>
  <c r="I378" i="15" s="1"/>
  <c r="I379" i="15" s="1"/>
  <c r="I380" i="15" s="1"/>
  <c r="I381" i="15" s="1"/>
  <c r="I382" i="15" s="1"/>
  <c r="I383" i="15" s="1"/>
  <c r="I384" i="15" s="1"/>
  <c r="I385" i="15" s="1"/>
  <c r="I386" i="15" s="1"/>
  <c r="I387" i="15" s="1"/>
  <c r="I388" i="15" s="1"/>
  <c r="I389" i="15" s="1"/>
  <c r="I390" i="15" s="1"/>
  <c r="I391" i="15" s="1"/>
  <c r="I392" i="15" s="1"/>
  <c r="I393" i="15" s="1"/>
  <c r="I394" i="15" s="1"/>
  <c r="I395" i="15" s="1"/>
  <c r="I396" i="15" s="1"/>
  <c r="I397" i="15" s="1"/>
  <c r="I398" i="15" s="1"/>
  <c r="I399" i="15" s="1"/>
  <c r="I400" i="15" s="1"/>
  <c r="I401" i="15" s="1"/>
  <c r="I402" i="15" s="1"/>
  <c r="I403" i="15" s="1"/>
  <c r="I404" i="15" s="1"/>
  <c r="I405" i="15" s="1"/>
  <c r="I406" i="15" s="1"/>
  <c r="I407" i="15" s="1"/>
  <c r="I408" i="15" s="1"/>
  <c r="I409" i="15" s="1"/>
  <c r="I410" i="15" s="1"/>
  <c r="I411" i="15" s="1"/>
  <c r="I412" i="15" s="1"/>
  <c r="I413" i="15" s="1"/>
  <c r="I414" i="15" s="1"/>
  <c r="I415" i="15" s="1"/>
  <c r="I416" i="15" s="1"/>
  <c r="I417" i="15" s="1"/>
  <c r="I418" i="15" s="1"/>
  <c r="I419" i="15" s="1"/>
  <c r="I420" i="15" s="1"/>
  <c r="I421" i="15" s="1"/>
  <c r="I422" i="15" s="1"/>
  <c r="I423" i="15" s="1"/>
  <c r="I424" i="15" s="1"/>
  <c r="I425" i="15" s="1"/>
  <c r="I426" i="15" s="1"/>
  <c r="I427" i="15" s="1"/>
  <c r="I428" i="15" s="1"/>
  <c r="I429" i="15" s="1"/>
  <c r="I430" i="15" s="1"/>
  <c r="I431" i="15" s="1"/>
  <c r="I432" i="15" s="1"/>
  <c r="I433" i="15" s="1"/>
  <c r="I434" i="15" s="1"/>
  <c r="I435" i="15" s="1"/>
  <c r="I436" i="15" s="1"/>
  <c r="I437" i="15" s="1"/>
  <c r="I438" i="15" s="1"/>
  <c r="I439" i="15" s="1"/>
  <c r="I440" i="15" s="1"/>
  <c r="I441" i="15" s="1"/>
  <c r="I442" i="15" s="1"/>
  <c r="I443" i="15" s="1"/>
  <c r="I444" i="15" s="1"/>
  <c r="I445" i="15" s="1"/>
  <c r="I446" i="15" s="1"/>
  <c r="I447" i="15" s="1"/>
  <c r="I448" i="15" s="1"/>
  <c r="I449" i="15" s="1"/>
  <c r="I450" i="15" s="1"/>
  <c r="I451" i="15" s="1"/>
  <c r="I452" i="15" s="1"/>
  <c r="I453" i="15" s="1"/>
  <c r="I454" i="15" s="1"/>
  <c r="I455" i="15" s="1"/>
  <c r="I456" i="15" s="1"/>
  <c r="I457" i="15" s="1"/>
  <c r="I458" i="15" s="1"/>
  <c r="I459" i="15" s="1"/>
  <c r="I460" i="15" s="1"/>
  <c r="I461" i="15" s="1"/>
  <c r="I462" i="15" s="1"/>
  <c r="I463" i="15" s="1"/>
  <c r="I464" i="15" s="1"/>
  <c r="I465" i="15" s="1"/>
  <c r="I466" i="15" s="1"/>
  <c r="I467" i="15" s="1"/>
  <c r="I468" i="15" s="1"/>
  <c r="I469" i="15" s="1"/>
  <c r="I470" i="15" s="1"/>
  <c r="I471" i="15" s="1"/>
  <c r="I472" i="15" s="1"/>
  <c r="I473" i="15" s="1"/>
  <c r="I474" i="15" s="1"/>
  <c r="I475" i="15" s="1"/>
  <c r="I476" i="15" s="1"/>
  <c r="I477" i="15" s="1"/>
  <c r="I478" i="15" s="1"/>
  <c r="I479" i="15" s="1"/>
  <c r="I480" i="15" s="1"/>
  <c r="I481" i="15" s="1"/>
  <c r="I482" i="15" s="1"/>
  <c r="I483" i="15" s="1"/>
  <c r="I484" i="15" s="1"/>
  <c r="I485" i="15" s="1"/>
  <c r="I486" i="15" s="1"/>
  <c r="I487" i="15" s="1"/>
  <c r="I488" i="15" s="1"/>
  <c r="I489" i="15" s="1"/>
  <c r="I490" i="15" s="1"/>
  <c r="I491" i="15" s="1"/>
  <c r="I492" i="15" s="1"/>
  <c r="I493" i="15" s="1"/>
  <c r="I494" i="15" s="1"/>
  <c r="I495" i="15" s="1"/>
  <c r="I496" i="15" s="1"/>
  <c r="I497" i="15" s="1"/>
  <c r="I498" i="15" s="1"/>
  <c r="I499" i="15" s="1"/>
  <c r="I500" i="15" s="1"/>
  <c r="I501" i="15" s="1"/>
  <c r="I502" i="15" s="1"/>
  <c r="I503" i="15" s="1"/>
  <c r="I504" i="15" s="1"/>
  <c r="I505" i="15" s="1"/>
  <c r="I506" i="15" s="1"/>
  <c r="I507" i="15" s="1"/>
  <c r="I508" i="15" s="1"/>
  <c r="I509" i="15" s="1"/>
  <c r="I510" i="15" s="1"/>
  <c r="I511" i="15" s="1"/>
  <c r="I512" i="15" s="1"/>
  <c r="I513" i="15" s="1"/>
  <c r="I514" i="15" s="1"/>
  <c r="I515" i="15" s="1"/>
  <c r="I516" i="15" s="1"/>
  <c r="I517" i="15" s="1"/>
  <c r="I518" i="15" s="1"/>
  <c r="I519" i="15" s="1"/>
  <c r="I520" i="15" s="1"/>
  <c r="I521" i="15" s="1"/>
  <c r="I522" i="15" s="1"/>
  <c r="I523" i="15" s="1"/>
  <c r="I524" i="15" s="1"/>
  <c r="I525" i="15" s="1"/>
  <c r="I526" i="15" s="1"/>
  <c r="I527" i="15" s="1"/>
  <c r="I528" i="15" s="1"/>
  <c r="I529" i="15" s="1"/>
  <c r="I530" i="15" s="1"/>
  <c r="I531" i="15" s="1"/>
  <c r="I532" i="15" s="1"/>
  <c r="I533" i="15" s="1"/>
  <c r="I534" i="15" s="1"/>
  <c r="I535" i="15" s="1"/>
  <c r="I536" i="15" s="1"/>
  <c r="I537" i="15" s="1"/>
  <c r="I538" i="15" s="1"/>
  <c r="I539" i="15" s="1"/>
  <c r="I540" i="15" s="1"/>
  <c r="I541" i="15" s="1"/>
  <c r="J182" i="15"/>
  <c r="J212" i="15" s="1"/>
  <c r="J242" i="15" s="1"/>
  <c r="J272" i="15" s="1"/>
  <c r="J302" i="15" s="1"/>
  <c r="J32" i="15"/>
  <c r="J62" i="15" s="1"/>
  <c r="K2" i="15"/>
  <c r="J3" i="15"/>
  <c r="J4" i="15" s="1"/>
  <c r="I3" i="15"/>
  <c r="I4" i="15" s="1"/>
  <c r="I5" i="15" s="1"/>
  <c r="I6" i="15" s="1"/>
  <c r="I7" i="15" s="1"/>
  <c r="I8" i="15" s="1"/>
  <c r="I9" i="15" s="1"/>
  <c r="I10" i="15" s="1"/>
  <c r="I11" i="15" s="1"/>
  <c r="I12" i="15" s="1"/>
  <c r="I13" i="15" s="1"/>
  <c r="I14" i="15" s="1"/>
  <c r="I15" i="15" s="1"/>
  <c r="I16" i="15" s="1"/>
  <c r="I17" i="15" s="1"/>
  <c r="I18" i="15" s="1"/>
  <c r="I19" i="15" s="1"/>
  <c r="I20" i="15" s="1"/>
  <c r="I21" i="15" s="1"/>
  <c r="I22" i="15" s="1"/>
  <c r="I23" i="15" s="1"/>
  <c r="I24" i="15" s="1"/>
  <c r="I25" i="15" s="1"/>
  <c r="I26" i="15" s="1"/>
  <c r="I27" i="15" s="1"/>
  <c r="I28" i="15" s="1"/>
  <c r="I29" i="15" s="1"/>
  <c r="I30" i="15" s="1"/>
  <c r="I31" i="15" s="1"/>
  <c r="I32" i="15" s="1"/>
  <c r="I33" i="15" s="1"/>
  <c r="I34" i="15" s="1"/>
  <c r="I35" i="15" s="1"/>
  <c r="I36" i="15" s="1"/>
  <c r="I37" i="15" s="1"/>
  <c r="I38" i="15" s="1"/>
  <c r="I39" i="15" s="1"/>
  <c r="I40" i="15" s="1"/>
  <c r="I41" i="15" s="1"/>
  <c r="I42" i="15" s="1"/>
  <c r="I43" i="15" s="1"/>
  <c r="I44" i="15" s="1"/>
  <c r="I45" i="15" s="1"/>
  <c r="I46" i="15" s="1"/>
  <c r="I47" i="15" s="1"/>
  <c r="I48" i="15" s="1"/>
  <c r="I49" i="15" s="1"/>
  <c r="I50" i="15" s="1"/>
  <c r="I51" i="15" s="1"/>
  <c r="I52" i="15" s="1"/>
  <c r="I53" i="15" s="1"/>
  <c r="I54" i="15" s="1"/>
  <c r="I55" i="15" s="1"/>
  <c r="I56" i="15" s="1"/>
  <c r="I57" i="15" s="1"/>
  <c r="I58" i="15" s="1"/>
  <c r="I59" i="15" s="1"/>
  <c r="I60" i="15" s="1"/>
  <c r="I61" i="15" s="1"/>
  <c r="I62" i="15" s="1"/>
  <c r="I63" i="15" s="1"/>
  <c r="I64" i="15" s="1"/>
  <c r="I65" i="15" s="1"/>
  <c r="I66" i="15" s="1"/>
  <c r="I67" i="15" s="1"/>
  <c r="I68" i="15" s="1"/>
  <c r="I69" i="15" s="1"/>
  <c r="I70" i="15" s="1"/>
  <c r="I71" i="15" s="1"/>
  <c r="I72" i="15" s="1"/>
  <c r="I73" i="15" s="1"/>
  <c r="I74" i="15" s="1"/>
  <c r="I75" i="15" s="1"/>
  <c r="I76" i="15" s="1"/>
  <c r="I77" i="15" s="1"/>
  <c r="I78" i="15" s="1"/>
  <c r="I79" i="15" s="1"/>
  <c r="I80" i="15" s="1"/>
  <c r="I81" i="15" s="1"/>
  <c r="I82" i="15" s="1"/>
  <c r="I83" i="15" s="1"/>
  <c r="I84" i="15" s="1"/>
  <c r="I85" i="15" s="1"/>
  <c r="I86" i="15" s="1"/>
  <c r="I87" i="15" s="1"/>
  <c r="I88" i="15" s="1"/>
  <c r="I89" i="15" s="1"/>
  <c r="I90" i="15" s="1"/>
  <c r="I91" i="15" s="1"/>
  <c r="I92" i="15" s="1"/>
  <c r="I93" i="15" s="1"/>
  <c r="I94" i="15" s="1"/>
  <c r="I95" i="15" s="1"/>
  <c r="I96" i="15" s="1"/>
  <c r="I97" i="15" s="1"/>
  <c r="I98" i="15" s="1"/>
  <c r="I99" i="15" s="1"/>
  <c r="I100" i="15" s="1"/>
  <c r="I101" i="15" s="1"/>
  <c r="I102" i="15" s="1"/>
  <c r="I103" i="15" s="1"/>
  <c r="I104" i="15" s="1"/>
  <c r="I105" i="15" s="1"/>
  <c r="I106" i="15" s="1"/>
  <c r="I107" i="15" s="1"/>
  <c r="I108" i="15" s="1"/>
  <c r="I109" i="15" s="1"/>
  <c r="I110" i="15" s="1"/>
  <c r="I111" i="15" s="1"/>
  <c r="I112" i="15" s="1"/>
  <c r="I113" i="15" s="1"/>
  <c r="I114" i="15" s="1"/>
  <c r="I115" i="15" s="1"/>
  <c r="I116" i="15" s="1"/>
  <c r="I117" i="15" s="1"/>
  <c r="I118" i="15" s="1"/>
  <c r="I119" i="15" s="1"/>
  <c r="I120" i="15" s="1"/>
  <c r="I121" i="15" s="1"/>
  <c r="I122" i="15" s="1"/>
  <c r="I123" i="15" s="1"/>
  <c r="I124" i="15" s="1"/>
  <c r="I125" i="15" s="1"/>
  <c r="I126" i="15" s="1"/>
  <c r="I127" i="15" s="1"/>
  <c r="I128" i="15" s="1"/>
  <c r="I129" i="15" s="1"/>
  <c r="I130" i="15" s="1"/>
  <c r="I131" i="15" s="1"/>
  <c r="I132" i="15" s="1"/>
  <c r="I133" i="15" s="1"/>
  <c r="I134" i="15" s="1"/>
  <c r="I135" i="15" s="1"/>
  <c r="I136" i="15" s="1"/>
  <c r="I137" i="15" s="1"/>
  <c r="I138" i="15" s="1"/>
  <c r="I139" i="15" s="1"/>
  <c r="I140" i="15" s="1"/>
  <c r="I141" i="15" s="1"/>
  <c r="I142" i="15" s="1"/>
  <c r="I143" i="15" s="1"/>
  <c r="I144" i="15" s="1"/>
  <c r="I145" i="15" s="1"/>
  <c r="I146" i="15" s="1"/>
  <c r="I147" i="15" s="1"/>
  <c r="I148" i="15" s="1"/>
  <c r="I149" i="15" s="1"/>
  <c r="I150" i="15" s="1"/>
  <c r="I151" i="15" s="1"/>
  <c r="I152" i="15" s="1"/>
  <c r="I153" i="15" s="1"/>
  <c r="I154" i="15" s="1"/>
  <c r="I155" i="15" s="1"/>
  <c r="I156" i="15" s="1"/>
  <c r="I157" i="15" s="1"/>
  <c r="I158" i="15" s="1"/>
  <c r="I159" i="15" s="1"/>
  <c r="I160" i="15" s="1"/>
  <c r="I161" i="15" s="1"/>
  <c r="I162" i="15" s="1"/>
  <c r="I163" i="15" s="1"/>
  <c r="I164" i="15" s="1"/>
  <c r="I165" i="15" s="1"/>
  <c r="I166" i="15" s="1"/>
  <c r="I167" i="15" s="1"/>
  <c r="I168" i="15" s="1"/>
  <c r="I169" i="15" s="1"/>
  <c r="I170" i="15" s="1"/>
  <c r="I171" i="15" s="1"/>
  <c r="I172" i="15" s="1"/>
  <c r="I173" i="15" s="1"/>
  <c r="I174" i="15" s="1"/>
  <c r="I175" i="15" s="1"/>
  <c r="I176" i="15" s="1"/>
  <c r="I177" i="15" s="1"/>
  <c r="I178" i="15" s="1"/>
  <c r="I179" i="15" s="1"/>
  <c r="I180" i="15" s="1"/>
  <c r="I181" i="15" s="1"/>
  <c r="I183" i="15" s="1"/>
  <c r="I184" i="15" s="1"/>
  <c r="I185" i="15" s="1"/>
  <c r="I186" i="15" s="1"/>
  <c r="I187" i="15" s="1"/>
  <c r="I188" i="15" s="1"/>
  <c r="I189" i="15" s="1"/>
  <c r="I190" i="15" s="1"/>
  <c r="I191" i="15" s="1"/>
  <c r="I192" i="15" s="1"/>
  <c r="I193" i="15" s="1"/>
  <c r="I194" i="15" s="1"/>
  <c r="I195" i="15" s="1"/>
  <c r="I196" i="15" s="1"/>
  <c r="I197" i="15" s="1"/>
  <c r="I198" i="15" s="1"/>
  <c r="I199" i="15" s="1"/>
  <c r="I200" i="15" s="1"/>
  <c r="I201" i="15" s="1"/>
  <c r="I202" i="15" s="1"/>
  <c r="I203" i="15" s="1"/>
  <c r="I204" i="15" s="1"/>
  <c r="I205" i="15" s="1"/>
  <c r="I206" i="15" s="1"/>
  <c r="I207" i="15" s="1"/>
  <c r="I208" i="15" s="1"/>
  <c r="I209" i="15" s="1"/>
  <c r="I210" i="15" s="1"/>
  <c r="I211" i="15" s="1"/>
  <c r="I212" i="15" s="1"/>
  <c r="I213" i="15" s="1"/>
  <c r="I214" i="15" s="1"/>
  <c r="I215" i="15" s="1"/>
  <c r="I216" i="15" s="1"/>
  <c r="I217" i="15" s="1"/>
  <c r="I218" i="15" s="1"/>
  <c r="I219" i="15" s="1"/>
  <c r="I220" i="15" s="1"/>
  <c r="I221" i="15" s="1"/>
  <c r="I222" i="15" s="1"/>
  <c r="I223" i="15" s="1"/>
  <c r="I224" i="15" s="1"/>
  <c r="I225" i="15" s="1"/>
  <c r="I226" i="15" s="1"/>
  <c r="I227" i="15" s="1"/>
  <c r="I228" i="15" s="1"/>
  <c r="I229" i="15" s="1"/>
  <c r="I230" i="15" s="1"/>
  <c r="I231" i="15" s="1"/>
  <c r="I232" i="15" s="1"/>
  <c r="I233" i="15" s="1"/>
  <c r="I234" i="15" s="1"/>
  <c r="I235" i="15" s="1"/>
  <c r="I236" i="15" s="1"/>
  <c r="I237" i="15" s="1"/>
  <c r="I238" i="15" s="1"/>
  <c r="I239" i="15" s="1"/>
  <c r="I240" i="15" s="1"/>
  <c r="I241" i="15" s="1"/>
  <c r="I242" i="15" s="1"/>
  <c r="I243" i="15" s="1"/>
  <c r="I244" i="15" s="1"/>
  <c r="I245" i="15" s="1"/>
  <c r="I246" i="15" s="1"/>
  <c r="I247" i="15" s="1"/>
  <c r="I248" i="15" s="1"/>
  <c r="I249" i="15" s="1"/>
  <c r="I250" i="15" s="1"/>
  <c r="I251" i="15" s="1"/>
  <c r="I252" i="15" s="1"/>
  <c r="I253" i="15" s="1"/>
  <c r="I254" i="15" s="1"/>
  <c r="I255" i="15" s="1"/>
  <c r="I256" i="15" s="1"/>
  <c r="I257" i="15" s="1"/>
  <c r="I258" i="15" s="1"/>
  <c r="I259" i="15" s="1"/>
  <c r="I260" i="15" s="1"/>
  <c r="I261" i="15" s="1"/>
  <c r="I262" i="15" s="1"/>
  <c r="I263" i="15" s="1"/>
  <c r="I264" i="15" s="1"/>
  <c r="I265" i="15" s="1"/>
  <c r="I266" i="15" s="1"/>
  <c r="I267" i="15" s="1"/>
  <c r="I268" i="15" s="1"/>
  <c r="I269" i="15" s="1"/>
  <c r="I270" i="15" s="1"/>
  <c r="I271" i="15" s="1"/>
  <c r="I272" i="15" s="1"/>
  <c r="I273" i="15" s="1"/>
  <c r="I274" i="15" s="1"/>
  <c r="I275" i="15" s="1"/>
  <c r="I276" i="15" s="1"/>
  <c r="I277" i="15" s="1"/>
  <c r="I278" i="15" s="1"/>
  <c r="I279" i="15" s="1"/>
  <c r="I280" i="15" s="1"/>
  <c r="I281" i="15" s="1"/>
  <c r="I282" i="15" s="1"/>
  <c r="I283" i="15" s="1"/>
  <c r="I284" i="15" s="1"/>
  <c r="I285" i="15" s="1"/>
  <c r="I286" i="15" s="1"/>
  <c r="I287" i="15" s="1"/>
  <c r="I288" i="15" s="1"/>
  <c r="I289" i="15" s="1"/>
  <c r="I290" i="15" s="1"/>
  <c r="I291" i="15" s="1"/>
  <c r="I292" i="15" s="1"/>
  <c r="I293" i="15" s="1"/>
  <c r="I294" i="15" s="1"/>
  <c r="I295" i="15" s="1"/>
  <c r="I296" i="15" s="1"/>
  <c r="I297" i="15" s="1"/>
  <c r="I298" i="15" s="1"/>
  <c r="I299" i="15" s="1"/>
  <c r="I300" i="15" s="1"/>
  <c r="I301" i="15" s="1"/>
  <c r="I302" i="15" s="1"/>
  <c r="I303" i="15" s="1"/>
  <c r="I304" i="15" s="1"/>
  <c r="I305" i="15" s="1"/>
  <c r="I306" i="15" s="1"/>
  <c r="I307" i="15" s="1"/>
  <c r="I308" i="15" s="1"/>
  <c r="I309" i="15" s="1"/>
  <c r="I310" i="15" s="1"/>
  <c r="I311" i="15" s="1"/>
  <c r="I312" i="15" s="1"/>
  <c r="I313" i="15" s="1"/>
  <c r="I314" i="15" s="1"/>
  <c r="I315" i="15" s="1"/>
  <c r="I316" i="15" s="1"/>
  <c r="I317" i="15" s="1"/>
  <c r="I318" i="15" s="1"/>
  <c r="I319" i="15" s="1"/>
  <c r="I320" i="15" s="1"/>
  <c r="I321" i="15" s="1"/>
  <c r="I322" i="15" s="1"/>
  <c r="I323" i="15" s="1"/>
  <c r="I324" i="15" s="1"/>
  <c r="I325" i="15" s="1"/>
  <c r="I326" i="15" s="1"/>
  <c r="I327" i="15" s="1"/>
  <c r="I328" i="15" s="1"/>
  <c r="I329" i="15" s="1"/>
  <c r="I330" i="15" s="1"/>
  <c r="I331" i="15" s="1"/>
  <c r="I332" i="15" s="1"/>
  <c r="I333" i="15" s="1"/>
  <c r="I334" i="15" s="1"/>
  <c r="I335" i="15" s="1"/>
  <c r="I336" i="15" s="1"/>
  <c r="I337" i="15" s="1"/>
  <c r="I338" i="15" s="1"/>
  <c r="I339" i="15" s="1"/>
  <c r="I340" i="15" s="1"/>
  <c r="I341" i="15" s="1"/>
  <c r="I342" i="15" s="1"/>
  <c r="I343" i="15" s="1"/>
  <c r="I344" i="15" s="1"/>
  <c r="I345" i="15" s="1"/>
  <c r="I346" i="15" s="1"/>
  <c r="I347" i="15" s="1"/>
  <c r="I348" i="15" s="1"/>
  <c r="I349" i="15" s="1"/>
  <c r="I350" i="15" s="1"/>
  <c r="I351" i="15" s="1"/>
  <c r="I352" i="15" s="1"/>
  <c r="I353" i="15" s="1"/>
  <c r="I354" i="15" s="1"/>
  <c r="I355" i="15" s="1"/>
  <c r="I356" i="15" s="1"/>
  <c r="I357" i="15" s="1"/>
  <c r="I358" i="15" s="1"/>
  <c r="I359" i="15" s="1"/>
  <c r="I360" i="15" s="1"/>
  <c r="I361" i="15" s="1"/>
  <c r="B70" i="14"/>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4" i="14"/>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AI15" i="14" l="1"/>
  <c r="AI16" i="14" s="1"/>
  <c r="AI17" i="14" s="1"/>
  <c r="AI18" i="14" s="1"/>
  <c r="AI19" i="14" s="1"/>
  <c r="AI20" i="14" s="1"/>
  <c r="AI21" i="14" s="1"/>
  <c r="AI22" i="14" s="1"/>
  <c r="AI23" i="14" s="1"/>
  <c r="AI24" i="14" s="1"/>
  <c r="AI25" i="14" s="1"/>
  <c r="AI26" i="14" s="1"/>
  <c r="AI27" i="14" s="1"/>
  <c r="AI28" i="14" s="1"/>
  <c r="AI29" i="14" s="1"/>
  <c r="AI30" i="14" s="1"/>
  <c r="AI31" i="14" s="1"/>
  <c r="AI32" i="14" s="1"/>
  <c r="AI33" i="14" s="1"/>
  <c r="AI34" i="14" s="1"/>
  <c r="AI35" i="14" s="1"/>
  <c r="AI36" i="14" s="1"/>
  <c r="AI37" i="14" s="1"/>
  <c r="AI38" i="14" s="1"/>
  <c r="AI39" i="14" s="1"/>
  <c r="AI40" i="14" s="1"/>
  <c r="AI41" i="14" s="1"/>
  <c r="AI42" i="14" s="1"/>
  <c r="AI43" i="14" s="1"/>
  <c r="AI44" i="14" s="1"/>
  <c r="AI45" i="14" s="1"/>
  <c r="AI46" i="14" s="1"/>
  <c r="AI47" i="14" s="1"/>
  <c r="AI48" i="14" s="1"/>
  <c r="AI49" i="14" s="1"/>
  <c r="AI50" i="14" s="1"/>
  <c r="AI51" i="14" s="1"/>
  <c r="AI52" i="14" s="1"/>
  <c r="AI53" i="14" s="1"/>
  <c r="AI54" i="14" s="1"/>
  <c r="AI55" i="14" s="1"/>
  <c r="AI56" i="14" s="1"/>
  <c r="AI57" i="14" s="1"/>
  <c r="AI58" i="14" s="1"/>
  <c r="AI59" i="14" s="1"/>
  <c r="AI60" i="14" s="1"/>
  <c r="AI61" i="14" s="1"/>
  <c r="AI62" i="14" s="1"/>
  <c r="AI63" i="14" s="1"/>
  <c r="AI64" i="14" s="1"/>
  <c r="AI65" i="14" s="1"/>
  <c r="AI66" i="14" s="1"/>
  <c r="AJ14" i="14"/>
  <c r="AJ47" i="14"/>
  <c r="AS8" i="14"/>
  <c r="AJ46" i="14"/>
  <c r="AJ32" i="14"/>
  <c r="AJ31" i="14"/>
  <c r="AJ30" i="14"/>
  <c r="AJ16" i="14"/>
  <c r="AJ15" i="14"/>
  <c r="AJ64" i="14"/>
  <c r="AJ63" i="14"/>
  <c r="AJ62" i="14"/>
  <c r="AJ48" i="14"/>
  <c r="AG71" i="14"/>
  <c r="AG72" i="14"/>
  <c r="AG73" i="14" s="1"/>
  <c r="AG74" i="14" s="1"/>
  <c r="AG75" i="14" s="1"/>
  <c r="AG76" i="14" s="1"/>
  <c r="AG77" i="14" s="1"/>
  <c r="AG78" i="14" s="1"/>
  <c r="AG79" i="14" s="1"/>
  <c r="AG80" i="14" s="1"/>
  <c r="AG81" i="14" s="1"/>
  <c r="AG82" i="14" s="1"/>
  <c r="AG83" i="14" s="1"/>
  <c r="AG84" i="14" s="1"/>
  <c r="AG85" i="14" s="1"/>
  <c r="AG86" i="14" s="1"/>
  <c r="AG87" i="14" s="1"/>
  <c r="AG88" i="14" s="1"/>
  <c r="AG89" i="14" s="1"/>
  <c r="AG90" i="14" s="1"/>
  <c r="AG91" i="14" s="1"/>
  <c r="AG92" i="14" s="1"/>
  <c r="AG93" i="14" s="1"/>
  <c r="AG94" i="14" s="1"/>
  <c r="AG95" i="14" s="1"/>
  <c r="AG96" i="14" s="1"/>
  <c r="AG97" i="14" s="1"/>
  <c r="AG98" i="14" s="1"/>
  <c r="AG99" i="14" s="1"/>
  <c r="AG100" i="14" s="1"/>
  <c r="AG101" i="14" s="1"/>
  <c r="AG102" i="14" s="1"/>
  <c r="AG103" i="14" s="1"/>
  <c r="AG104" i="14" s="1"/>
  <c r="AG105" i="14" s="1"/>
  <c r="AG106" i="14" s="1"/>
  <c r="AG107" i="14" s="1"/>
  <c r="AG108" i="14" s="1"/>
  <c r="AG109" i="14" s="1"/>
  <c r="AG110" i="14" s="1"/>
  <c r="AG111" i="14" s="1"/>
  <c r="AG112" i="14" s="1"/>
  <c r="AG113" i="14" s="1"/>
  <c r="AG114" i="14" s="1"/>
  <c r="AG115" i="14" s="1"/>
  <c r="AG116" i="14" s="1"/>
  <c r="AG117" i="14" s="1"/>
  <c r="AG118" i="14" s="1"/>
  <c r="AG119" i="14" s="1"/>
  <c r="AG120" i="14" s="1"/>
  <c r="AG121" i="14" s="1"/>
  <c r="AG122" i="14" s="1"/>
  <c r="AG123" i="14" s="1"/>
  <c r="AG124" i="14" s="1"/>
  <c r="AG125" i="14" s="1"/>
  <c r="AG126" i="14" s="1"/>
  <c r="AG127" i="14" s="1"/>
  <c r="AG128" i="14" s="1"/>
  <c r="AG129" i="14" s="1"/>
  <c r="AG130" i="14" s="1"/>
  <c r="AG131" i="14" s="1"/>
  <c r="AR7" i="14"/>
  <c r="AS7" i="14"/>
  <c r="AJ61" i="14"/>
  <c r="AJ45" i="14"/>
  <c r="AJ29" i="14"/>
  <c r="AJ13" i="14"/>
  <c r="AJ60" i="14"/>
  <c r="AJ44" i="14"/>
  <c r="AJ28" i="14"/>
  <c r="AJ12" i="14"/>
  <c r="AJ59" i="14"/>
  <c r="AJ43" i="14"/>
  <c r="AJ27" i="14"/>
  <c r="AJ11" i="14"/>
  <c r="AJ58" i="14"/>
  <c r="AJ42" i="14"/>
  <c r="AJ26" i="14"/>
  <c r="AJ10" i="14"/>
  <c r="AJ57" i="14"/>
  <c r="AJ41" i="14"/>
  <c r="AJ25" i="14"/>
  <c r="AJ9" i="14"/>
  <c r="AJ56" i="14"/>
  <c r="AJ40" i="14"/>
  <c r="AJ24" i="14"/>
  <c r="AJ8" i="14"/>
  <c r="AR8" i="14"/>
  <c r="AJ55" i="14"/>
  <c r="AJ39" i="14"/>
  <c r="AJ23" i="14"/>
  <c r="AJ7" i="14"/>
  <c r="AJ54" i="14"/>
  <c r="AJ38" i="14"/>
  <c r="AJ53" i="14"/>
  <c r="AJ37" i="14"/>
  <c r="AJ21" i="14"/>
  <c r="AJ52" i="14"/>
  <c r="AJ36" i="14"/>
  <c r="AJ20" i="14"/>
  <c r="AJ51" i="14"/>
  <c r="AJ35" i="14"/>
  <c r="AJ19" i="14"/>
  <c r="AJ50" i="14"/>
  <c r="AJ34" i="14"/>
  <c r="AJ18" i="14"/>
  <c r="AJ65" i="14"/>
  <c r="AJ49" i="14"/>
  <c r="AJ33" i="14"/>
  <c r="AJ17" i="14"/>
  <c r="AO9" i="14"/>
  <c r="AP8" i="14"/>
  <c r="AL9" i="14"/>
  <c r="AS9" i="14" s="1"/>
  <c r="AM8" i="14"/>
  <c r="AM7" i="14"/>
  <c r="R140" i="14"/>
  <c r="S168" i="14" s="1"/>
  <c r="U140" i="14"/>
  <c r="S171" i="14" s="1"/>
  <c r="V71" i="14"/>
  <c r="V72" i="14" s="1"/>
  <c r="V73" i="14" s="1"/>
  <c r="V74" i="14" s="1"/>
  <c r="V75" i="14" s="1"/>
  <c r="V76" i="14" s="1"/>
  <c r="V77" i="14" s="1"/>
  <c r="V78" i="14" s="1"/>
  <c r="V79" i="14" s="1"/>
  <c r="V80" i="14" s="1"/>
  <c r="V81" i="14" s="1"/>
  <c r="V82" i="14" s="1"/>
  <c r="V83" i="14" s="1"/>
  <c r="V84" i="14" s="1"/>
  <c r="V85" i="14" s="1"/>
  <c r="V86" i="14" s="1"/>
  <c r="V87" i="14" s="1"/>
  <c r="V88" i="14" s="1"/>
  <c r="V89" i="14" s="1"/>
  <c r="V90" i="14" s="1"/>
  <c r="V91" i="14" s="1"/>
  <c r="V92" i="14" s="1"/>
  <c r="V93" i="14" s="1"/>
  <c r="V94" i="14" s="1"/>
  <c r="V95" i="14" s="1"/>
  <c r="V96" i="14" s="1"/>
  <c r="V97" i="14" s="1"/>
  <c r="V98" i="14" s="1"/>
  <c r="V99" i="14" s="1"/>
  <c r="V100" i="14" s="1"/>
  <c r="V101" i="14" s="1"/>
  <c r="V102" i="14" s="1"/>
  <c r="V103" i="14" s="1"/>
  <c r="V104" i="14" s="1"/>
  <c r="V105" i="14" s="1"/>
  <c r="V106" i="14" s="1"/>
  <c r="V107" i="14" s="1"/>
  <c r="V108" i="14" s="1"/>
  <c r="V109" i="14" s="1"/>
  <c r="V110" i="14" s="1"/>
  <c r="V111" i="14" s="1"/>
  <c r="V112" i="14" s="1"/>
  <c r="V113" i="14" s="1"/>
  <c r="V114" i="14" s="1"/>
  <c r="V115" i="14" s="1"/>
  <c r="V116" i="14" s="1"/>
  <c r="V117" i="14" s="1"/>
  <c r="V118" i="14" s="1"/>
  <c r="V119" i="14" s="1"/>
  <c r="V120" i="14" s="1"/>
  <c r="V121" i="14" s="1"/>
  <c r="V122" i="14" s="1"/>
  <c r="V123" i="14" s="1"/>
  <c r="V124" i="14" s="1"/>
  <c r="V125" i="14" s="1"/>
  <c r="V126" i="14" s="1"/>
  <c r="V127" i="14" s="1"/>
  <c r="V128" i="14" s="1"/>
  <c r="V129" i="14" s="1"/>
  <c r="V130" i="14" s="1"/>
  <c r="V131" i="14" s="1"/>
  <c r="R134" i="14"/>
  <c r="M168" i="14" s="1"/>
  <c r="T138" i="14"/>
  <c r="Q169" i="14" s="1"/>
  <c r="Q140" i="14"/>
  <c r="P140" i="14"/>
  <c r="S167" i="14" s="1"/>
  <c r="S140" i="14"/>
  <c r="S170" i="14" s="1"/>
  <c r="G140" i="14"/>
  <c r="E140" i="14"/>
  <c r="S160" i="14" s="1"/>
  <c r="C140" i="14"/>
  <c r="S158" i="14" s="1"/>
  <c r="T140" i="14"/>
  <c r="S169" i="14" s="1"/>
  <c r="AD140" i="14"/>
  <c r="S176" i="14" s="1"/>
  <c r="J136" i="14"/>
  <c r="O163" i="14" s="1"/>
  <c r="F140" i="14"/>
  <c r="S161" i="14" s="1"/>
  <c r="D140" i="14"/>
  <c r="S159" i="14" s="1"/>
  <c r="AC140" i="14"/>
  <c r="S174" i="14" s="1"/>
  <c r="I140" i="14"/>
  <c r="S164" i="14" s="1"/>
  <c r="AB140" i="14"/>
  <c r="J140" i="14"/>
  <c r="S163" i="14" s="1"/>
  <c r="AA140" i="14"/>
  <c r="S173" i="14" s="1"/>
  <c r="M140" i="14"/>
  <c r="Y140" i="14"/>
  <c r="N140" i="14"/>
  <c r="AE140" i="14"/>
  <c r="S175" i="14" s="1"/>
  <c r="X140" i="14"/>
  <c r="K140" i="14"/>
  <c r="S165" i="14" s="1"/>
  <c r="Z140" i="14"/>
  <c r="O140" i="14"/>
  <c r="AF140" i="14"/>
  <c r="S177" i="14" s="1"/>
  <c r="F138" i="14"/>
  <c r="Q161" i="14" s="1"/>
  <c r="X134" i="14"/>
  <c r="H140" i="14"/>
  <c r="S162" i="14" s="1"/>
  <c r="K136" i="14"/>
  <c r="O165" i="14" s="1"/>
  <c r="H137" i="14"/>
  <c r="P162" i="14" s="1"/>
  <c r="AC69" i="15"/>
  <c r="AA43" i="15"/>
  <c r="AC51" i="15"/>
  <c r="AB51" i="15"/>
  <c r="Z34" i="15"/>
  <c r="AC46" i="15"/>
  <c r="Y7" i="15"/>
  <c r="Z33" i="15"/>
  <c r="AB63" i="15"/>
  <c r="AM48" i="15"/>
  <c r="Y33" i="15"/>
  <c r="Z31" i="15"/>
  <c r="AD68" i="15"/>
  <c r="AC55" i="15"/>
  <c r="AC49" i="15"/>
  <c r="AH46" i="15"/>
  <c r="AG33" i="15"/>
  <c r="Y31" i="15"/>
  <c r="Z28" i="15"/>
  <c r="AC68" i="15"/>
  <c r="AC62" i="15"/>
  <c r="AB55" i="15"/>
  <c r="AH52" i="15"/>
  <c r="AG46" i="15"/>
  <c r="Y29" i="15"/>
  <c r="Z27" i="15"/>
  <c r="AA41" i="15"/>
  <c r="AB35" i="15"/>
  <c r="Y28" i="15"/>
  <c r="Z26" i="15"/>
  <c r="AD61" i="15"/>
  <c r="AC54" i="15"/>
  <c r="AA47" i="15"/>
  <c r="AA25" i="15"/>
  <c r="AF38" i="15"/>
  <c r="Y27" i="15"/>
  <c r="Z24" i="15"/>
  <c r="AC67" i="15"/>
  <c r="AB61" i="15"/>
  <c r="AV20" i="15"/>
  <c r="AJ81" i="15"/>
  <c r="AI51" i="15"/>
  <c r="AM53" i="15"/>
  <c r="AV33" i="15"/>
  <c r="AH56" i="15"/>
  <c r="Y23" i="15"/>
  <c r="Z15" i="15"/>
  <c r="AD81" i="15"/>
  <c r="AC45" i="15"/>
  <c r="AH50" i="15"/>
  <c r="Y17" i="15"/>
  <c r="Z42" i="15"/>
  <c r="AD76" i="15"/>
  <c r="AC65" i="15"/>
  <c r="AA38" i="15"/>
  <c r="AE31" i="15"/>
  <c r="AI72" i="15"/>
  <c r="AN36" i="15"/>
  <c r="BA36" i="15" s="1"/>
  <c r="Y10" i="15"/>
  <c r="Z39" i="15"/>
  <c r="AB57" i="15"/>
  <c r="AB43" i="15"/>
  <c r="AB37" i="15"/>
  <c r="AA27" i="15"/>
  <c r="AP78" i="15"/>
  <c r="AK26" i="15"/>
  <c r="AJ78" i="15"/>
  <c r="AG41" i="15"/>
  <c r="AK24" i="15"/>
  <c r="AX24" i="15" s="1"/>
  <c r="AJ65" i="15"/>
  <c r="AW65" i="15" s="1"/>
  <c r="AG24" i="15"/>
  <c r="AO52" i="15"/>
  <c r="AI46" i="15"/>
  <c r="AV46" i="15" s="1"/>
  <c r="AF16" i="15"/>
  <c r="AO58" i="15"/>
  <c r="AE9" i="15"/>
  <c r="AJ55" i="15"/>
  <c r="AO48" i="15"/>
  <c r="AL42" i="15"/>
  <c r="AG31" i="15"/>
  <c r="AN48" i="15"/>
  <c r="AM29" i="15"/>
  <c r="AC71" i="15"/>
  <c r="AV71" i="15" s="1"/>
  <c r="AC66" i="15"/>
  <c r="AC48" i="15"/>
  <c r="AE18" i="15"/>
  <c r="AI69" i="15"/>
  <c r="AV69" i="15" s="1"/>
  <c r="AI65" i="15"/>
  <c r="AI49" i="15"/>
  <c r="AK23" i="15"/>
  <c r="AP80" i="15"/>
  <c r="AP67" i="15"/>
  <c r="AO62" i="15"/>
  <c r="AN56" i="15"/>
  <c r="AD60" i="15"/>
  <c r="AA42" i="15"/>
  <c r="AA31" i="15"/>
  <c r="AE13" i="15"/>
  <c r="AJ59" i="15"/>
  <c r="AK22" i="15"/>
  <c r="AO67" i="15"/>
  <c r="AC53" i="15"/>
  <c r="AV53" i="15" s="1"/>
  <c r="AC47" i="15"/>
  <c r="AE12" i="15"/>
  <c r="AI59" i="15"/>
  <c r="AH37" i="15"/>
  <c r="AU37" i="15" s="1"/>
  <c r="AK20" i="15"/>
  <c r="AM32" i="15"/>
  <c r="AC70" i="15"/>
  <c r="AD65" i="15"/>
  <c r="AB53" i="15"/>
  <c r="AB47" i="15"/>
  <c r="AA26" i="15"/>
  <c r="AE11" i="15"/>
  <c r="AR11" i="15" s="1"/>
  <c r="AJ72" i="15"/>
  <c r="AW72" i="15" s="1"/>
  <c r="AI53" i="15"/>
  <c r="AG37" i="15"/>
  <c r="AT37" i="15" s="1"/>
  <c r="AK8" i="15"/>
  <c r="AN61" i="15"/>
  <c r="AO55" i="15"/>
  <c r="AM27" i="15"/>
  <c r="AJ68" i="15"/>
  <c r="AW68" i="15" s="1"/>
  <c r="AF37" i="15"/>
  <c r="AY37" i="15" s="1"/>
  <c r="AG27" i="15"/>
  <c r="AF15" i="15"/>
  <c r="AN43" i="15"/>
  <c r="AL37" i="15"/>
  <c r="AI68" i="15"/>
  <c r="AG47" i="15"/>
  <c r="AT47" i="15" s="1"/>
  <c r="AF42" i="15"/>
  <c r="AM43" i="15"/>
  <c r="AJ60" i="15"/>
  <c r="AG50" i="15"/>
  <c r="AT50" i="15" s="1"/>
  <c r="AG45" i="15"/>
  <c r="AG29" i="15"/>
  <c r="AZ29" i="15" s="1"/>
  <c r="AK31" i="15"/>
  <c r="AP57" i="15"/>
  <c r="AN52" i="15"/>
  <c r="AN40" i="15"/>
  <c r="AR56" i="15"/>
  <c r="AE23" i="15"/>
  <c r="AR23" i="15" s="1"/>
  <c r="AI67" i="15"/>
  <c r="AH53" i="15"/>
  <c r="AH49" i="15"/>
  <c r="AG34" i="15"/>
  <c r="AG30" i="15"/>
  <c r="AP71" i="15"/>
  <c r="BC71" i="15" s="1"/>
  <c r="AM24" i="15"/>
  <c r="AR72" i="15"/>
  <c r="AI57" i="15"/>
  <c r="Y18" i="15"/>
  <c r="Z25" i="15"/>
  <c r="AD69" i="15"/>
  <c r="AC60" i="15"/>
  <c r="AA45" i="15"/>
  <c r="AA35" i="15"/>
  <c r="AE19" i="15"/>
  <c r="AR19" i="15" s="1"/>
  <c r="AJ74" i="15"/>
  <c r="AH62" i="15"/>
  <c r="AG53" i="15"/>
  <c r="AG49" i="15"/>
  <c r="AF34" i="15"/>
  <c r="AF30" i="15"/>
  <c r="AF26" i="15"/>
  <c r="AF22" i="15"/>
  <c r="AO71" i="15"/>
  <c r="AP61" i="15"/>
  <c r="AN39" i="15"/>
  <c r="AL33" i="15"/>
  <c r="Y15" i="15"/>
  <c r="Z23" i="15"/>
  <c r="AD73" i="15"/>
  <c r="AD64" i="15"/>
  <c r="AC59" i="15"/>
  <c r="AB49" i="15"/>
  <c r="AC44" i="15"/>
  <c r="AB39" i="15"/>
  <c r="AA30" i="15"/>
  <c r="AE17" i="15"/>
  <c r="AR17" i="15" s="1"/>
  <c r="AJ70" i="15"/>
  <c r="AJ56" i="15"/>
  <c r="AW56" i="15" s="1"/>
  <c r="BB33" i="15"/>
  <c r="Y13" i="15"/>
  <c r="Z43" i="15"/>
  <c r="Z19" i="15"/>
  <c r="AC73" i="15"/>
  <c r="AC64" i="15"/>
  <c r="AB59" i="15"/>
  <c r="AA49" i="15"/>
  <c r="AA39" i="15"/>
  <c r="AA34" i="15"/>
  <c r="AE15" i="15"/>
  <c r="AI56" i="15"/>
  <c r="AI52" i="15"/>
  <c r="AG43" i="15"/>
  <c r="AM49" i="15"/>
  <c r="Y25" i="15"/>
  <c r="AR25" i="15" s="1"/>
  <c r="Z29" i="15"/>
  <c r="AC61" i="15"/>
  <c r="AC56" i="15"/>
  <c r="AA51" i="15"/>
  <c r="AA46" i="15"/>
  <c r="AB41" i="15"/>
  <c r="AE27" i="15"/>
  <c r="AJ82" i="15"/>
  <c r="AH40" i="15"/>
  <c r="AH35" i="15"/>
  <c r="AF27" i="15"/>
  <c r="AK21" i="15"/>
  <c r="AM52" i="15"/>
  <c r="AL21" i="15"/>
  <c r="AL24" i="15"/>
  <c r="AX73" i="15"/>
  <c r="AR34" i="15"/>
  <c r="AW46" i="15"/>
  <c r="AS11" i="15"/>
  <c r="AU67" i="15"/>
  <c r="AU75" i="15"/>
  <c r="AW39" i="15"/>
  <c r="AU30" i="15"/>
  <c r="AR50" i="15"/>
  <c r="AI63" i="15"/>
  <c r="AV63" i="15" s="1"/>
  <c r="AH59" i="15"/>
  <c r="AI55" i="15"/>
  <c r="AH48" i="15"/>
  <c r="AH44" i="15"/>
  <c r="AG40" i="15"/>
  <c r="AG32" i="15"/>
  <c r="AF29" i="15"/>
  <c r="AW14" i="15"/>
  <c r="AK19" i="15"/>
  <c r="AP77" i="15"/>
  <c r="AO65" i="15"/>
  <c r="AM36" i="15"/>
  <c r="AE33" i="15"/>
  <c r="AE10" i="15"/>
  <c r="AG48" i="15"/>
  <c r="AF40" i="15"/>
  <c r="AS40" i="15" s="1"/>
  <c r="AF32" i="15"/>
  <c r="AG25" i="15"/>
  <c r="AF18" i="15"/>
  <c r="AS18" i="15" s="1"/>
  <c r="AK18" i="15"/>
  <c r="AP73" i="15"/>
  <c r="AP55" i="15"/>
  <c r="AO51" i="15"/>
  <c r="BB51" i="15" s="1"/>
  <c r="AL36" i="15"/>
  <c r="AU14" i="15"/>
  <c r="AE29" i="15"/>
  <c r="AR29" i="15" s="1"/>
  <c r="AE8" i="15"/>
  <c r="AJ73" i="15"/>
  <c r="AI70" i="15"/>
  <c r="AJ62" i="15"/>
  <c r="AJ58" i="15"/>
  <c r="AJ54" i="15"/>
  <c r="AH51" i="15"/>
  <c r="AU51" i="15" s="1"/>
  <c r="AG35" i="15"/>
  <c r="AW7" i="15"/>
  <c r="AK7" i="15"/>
  <c r="AP68" i="15"/>
  <c r="AN55" i="15"/>
  <c r="AN45" i="15"/>
  <c r="AM40" i="15"/>
  <c r="AL26" i="15"/>
  <c r="AE28" i="15"/>
  <c r="AE7" i="15"/>
  <c r="AR7" i="15" s="1"/>
  <c r="AJ76" i="15"/>
  <c r="AI73" i="15"/>
  <c r="AJ66" i="15"/>
  <c r="AI62" i="15"/>
  <c r="AI54" i="15"/>
  <c r="AG51" i="15"/>
  <c r="AI47" i="15"/>
  <c r="AH43" i="15"/>
  <c r="AF28" i="15"/>
  <c r="AS28" i="15" s="1"/>
  <c r="AF21" i="15"/>
  <c r="AY21" i="15" s="1"/>
  <c r="AF14" i="15"/>
  <c r="AY14" i="15" s="1"/>
  <c r="AK6" i="15"/>
  <c r="AO68" i="15"/>
  <c r="AP64" i="15"/>
  <c r="AO59" i="15"/>
  <c r="BB59" i="15" s="1"/>
  <c r="AL40" i="15"/>
  <c r="AN35" i="15"/>
  <c r="AU33" i="15"/>
  <c r="AP83" i="15"/>
  <c r="AO64" i="15"/>
  <c r="AN59" i="15"/>
  <c r="AL18" i="15"/>
  <c r="AE26" i="15"/>
  <c r="AR26" i="15" s="1"/>
  <c r="AJ57" i="15"/>
  <c r="AW57" i="15" s="1"/>
  <c r="AF43" i="15"/>
  <c r="AH38" i="15"/>
  <c r="AH34" i="15"/>
  <c r="AF31" i="15"/>
  <c r="AS31" i="15" s="1"/>
  <c r="AF24" i="15"/>
  <c r="AO49" i="15"/>
  <c r="AV49" i="15"/>
  <c r="AW30" i="15"/>
  <c r="AW23" i="15"/>
  <c r="AR69" i="15"/>
  <c r="AR37" i="15"/>
  <c r="Y22" i="15"/>
  <c r="Y6" i="15"/>
  <c r="Z38" i="15"/>
  <c r="Z22" i="15"/>
  <c r="AB60" i="15"/>
  <c r="AU60" i="15" s="1"/>
  <c r="AB56" i="15"/>
  <c r="AB52" i="15"/>
  <c r="AU52" i="15" s="1"/>
  <c r="AB48" i="15"/>
  <c r="AB44" i="15"/>
  <c r="AB40" i="15"/>
  <c r="AB36" i="15"/>
  <c r="AU36" i="15" s="1"/>
  <c r="AE22" i="15"/>
  <c r="AE6" i="15"/>
  <c r="AS81" i="15"/>
  <c r="AJ77" i="15"/>
  <c r="AW77" i="15" s="1"/>
  <c r="AS65" i="15"/>
  <c r="AJ61" i="15"/>
  <c r="AW61" i="15" s="1"/>
  <c r="AI58" i="15"/>
  <c r="AV58" i="15" s="1"/>
  <c r="AH55" i="15"/>
  <c r="AG52" i="15"/>
  <c r="AS49" i="15"/>
  <c r="AV42" i="15"/>
  <c r="AH39" i="15"/>
  <c r="AG36" i="15"/>
  <c r="AF33" i="15"/>
  <c r="AS33" i="15" s="1"/>
  <c r="AV26" i="15"/>
  <c r="AF17" i="15"/>
  <c r="AS17" i="15" s="1"/>
  <c r="AV10" i="15"/>
  <c r="AK11" i="15"/>
  <c r="AP81" i="15"/>
  <c r="AP74" i="15"/>
  <c r="AN51" i="15"/>
  <c r="AL43" i="15"/>
  <c r="AM39" i="15"/>
  <c r="AL27" i="15"/>
  <c r="AL20" i="15"/>
  <c r="Y21" i="15"/>
  <c r="Y5" i="15"/>
  <c r="Z37" i="15"/>
  <c r="Z21" i="15"/>
  <c r="AT64" i="15"/>
  <c r="AA52" i="15"/>
  <c r="AA48" i="15"/>
  <c r="AA44" i="15"/>
  <c r="AA40" i="15"/>
  <c r="AA36" i="15"/>
  <c r="AA32" i="15"/>
  <c r="AA28" i="15"/>
  <c r="AA24" i="15"/>
  <c r="AT16" i="15"/>
  <c r="AE21" i="15"/>
  <c r="AE5" i="15"/>
  <c r="AJ80" i="15"/>
  <c r="AW80" i="15" s="1"/>
  <c r="AT71" i="15"/>
  <c r="AS68" i="15"/>
  <c r="AJ64" i="15"/>
  <c r="AI61" i="15"/>
  <c r="AV61" i="15" s="1"/>
  <c r="AH58" i="15"/>
  <c r="AT55" i="15"/>
  <c r="AS52" i="15"/>
  <c r="AW48" i="15"/>
  <c r="AI45" i="15"/>
  <c r="AV45" i="15" s="1"/>
  <c r="AH42" i="15"/>
  <c r="AG39" i="15"/>
  <c r="AF36" i="15"/>
  <c r="AT23" i="15"/>
  <c r="AF20" i="15"/>
  <c r="AW16" i="15"/>
  <c r="AT7" i="15"/>
  <c r="AS4" i="15"/>
  <c r="AK10" i="15"/>
  <c r="AP70" i="15"/>
  <c r="BC70" i="15" s="1"/>
  <c r="AO46" i="15"/>
  <c r="BB46" i="15" s="1"/>
  <c r="AL39" i="15"/>
  <c r="Y4" i="15"/>
  <c r="Y20" i="15"/>
  <c r="Z36" i="15"/>
  <c r="Z20" i="15"/>
  <c r="AD83" i="15"/>
  <c r="AD79" i="15"/>
  <c r="AD75" i="15"/>
  <c r="AW75" i="15" s="1"/>
  <c r="AD71" i="15"/>
  <c r="AW71" i="15" s="1"/>
  <c r="AD67" i="15"/>
  <c r="AD63" i="15"/>
  <c r="AD59" i="15"/>
  <c r="AD55" i="15"/>
  <c r="AE4" i="15"/>
  <c r="AR52" i="15"/>
  <c r="AR36" i="15"/>
  <c r="AE20" i="15"/>
  <c r="AJ83" i="15"/>
  <c r="AJ67" i="15"/>
  <c r="AI64" i="15"/>
  <c r="AH61" i="15"/>
  <c r="AI48" i="15"/>
  <c r="AH45" i="15"/>
  <c r="AU45" i="15" s="1"/>
  <c r="AG42" i="15"/>
  <c r="AF39" i="15"/>
  <c r="AG26" i="15"/>
  <c r="AF23" i="15"/>
  <c r="AW19" i="15"/>
  <c r="AK4" i="15"/>
  <c r="AK9" i="15"/>
  <c r="AO70" i="15"/>
  <c r="AP62" i="15"/>
  <c r="AP58" i="15"/>
  <c r="AP54" i="15"/>
  <c r="AN46" i="15"/>
  <c r="AL34" i="15"/>
  <c r="AM30" i="15"/>
  <c r="AL23" i="15"/>
  <c r="AO54" i="15"/>
  <c r="AM46" i="15"/>
  <c r="AZ46" i="15" s="1"/>
  <c r="AN42" i="15"/>
  <c r="AL30" i="15"/>
  <c r="AU83" i="15"/>
  <c r="AS77" i="15"/>
  <c r="AS61" i="15"/>
  <c r="AU19" i="15"/>
  <c r="AS13" i="15"/>
  <c r="AV6" i="15"/>
  <c r="AN62" i="15"/>
  <c r="AN58" i="15"/>
  <c r="BA58" i="15" s="1"/>
  <c r="AM42" i="15"/>
  <c r="AM26" i="15"/>
  <c r="Y32" i="15"/>
  <c r="Y16" i="15"/>
  <c r="Z32" i="15"/>
  <c r="Z16" i="15"/>
  <c r="AD82" i="15"/>
  <c r="AD78" i="15"/>
  <c r="AD74" i="15"/>
  <c r="AD70" i="15"/>
  <c r="AD66" i="15"/>
  <c r="AD62" i="15"/>
  <c r="AD58" i="15"/>
  <c r="AD54" i="15"/>
  <c r="AE32" i="15"/>
  <c r="AE16" i="15"/>
  <c r="AJ79" i="15"/>
  <c r="AJ63" i="15"/>
  <c r="AI60" i="15"/>
  <c r="AV60" i="15" s="1"/>
  <c r="AH57" i="15"/>
  <c r="AU57" i="15" s="1"/>
  <c r="AI44" i="15"/>
  <c r="AH41" i="15"/>
  <c r="AG38" i="15"/>
  <c r="AF35" i="15"/>
  <c r="AS35" i="15" s="1"/>
  <c r="AF19" i="15"/>
  <c r="AK27" i="15"/>
  <c r="AK5" i="15"/>
  <c r="AP65" i="15"/>
  <c r="AN49" i="15"/>
  <c r="AO45" i="15"/>
  <c r="AM37" i="15"/>
  <c r="AM33" i="15"/>
  <c r="AZ33" i="15" s="1"/>
  <c r="Y30" i="15"/>
  <c r="Y14" i="15"/>
  <c r="Z30" i="15"/>
  <c r="Z14" i="15"/>
  <c r="AB62" i="15"/>
  <c r="AB58" i="15"/>
  <c r="AB54" i="15"/>
  <c r="AU54" i="15" s="1"/>
  <c r="AB50" i="15"/>
  <c r="AU50" i="15" s="1"/>
  <c r="AB46" i="15"/>
  <c r="AB42" i="15"/>
  <c r="AB38" i="15"/>
  <c r="AB34" i="15"/>
  <c r="AE30" i="15"/>
  <c r="AE14" i="15"/>
  <c r="AJ69" i="15"/>
  <c r="AI66" i="15"/>
  <c r="AH63" i="15"/>
  <c r="AU63" i="15" s="1"/>
  <c r="AI50" i="15"/>
  <c r="AH47" i="15"/>
  <c r="AG44" i="15"/>
  <c r="AF41" i="15"/>
  <c r="AS41" i="15" s="1"/>
  <c r="AG28" i="15"/>
  <c r="AF25" i="15"/>
  <c r="AK25" i="15"/>
  <c r="AX25" i="15" s="1"/>
  <c r="AO61" i="15"/>
  <c r="AM45" i="15"/>
  <c r="AL29" i="15"/>
  <c r="AT75" i="15"/>
  <c r="AY72" i="15"/>
  <c r="AT59" i="15"/>
  <c r="AT11" i="15"/>
  <c r="AT62" i="15"/>
  <c r="AW51" i="15"/>
  <c r="AW35" i="15"/>
  <c r="AR82" i="15"/>
  <c r="AT80" i="15"/>
  <c r="AK33" i="15"/>
  <c r="AK17" i="15"/>
  <c r="AP76" i="15"/>
  <c r="AO73" i="15"/>
  <c r="AP60" i="15"/>
  <c r="AO57" i="15"/>
  <c r="AN54" i="15"/>
  <c r="BA54" i="15" s="1"/>
  <c r="AM51" i="15"/>
  <c r="AN38" i="15"/>
  <c r="AM35" i="15"/>
  <c r="AL32" i="15"/>
  <c r="AL16" i="15"/>
  <c r="AK32" i="15"/>
  <c r="AK16" i="15"/>
  <c r="AP79" i="15"/>
  <c r="AP63" i="15"/>
  <c r="AO60" i="15"/>
  <c r="AN57" i="15"/>
  <c r="AO44" i="15"/>
  <c r="AN41" i="15"/>
  <c r="AM38" i="15"/>
  <c r="AL35" i="15"/>
  <c r="AL19" i="15"/>
  <c r="AV38" i="15"/>
  <c r="AV22" i="15"/>
  <c r="AW50" i="15"/>
  <c r="AW34" i="15"/>
  <c r="AW18" i="15"/>
  <c r="AK15" i="15"/>
  <c r="AP82" i="15"/>
  <c r="BC82" i="15" s="1"/>
  <c r="AP66" i="15"/>
  <c r="AO63" i="15"/>
  <c r="AN60" i="15"/>
  <c r="BA60" i="15" s="1"/>
  <c r="AO47" i="15"/>
  <c r="AN44" i="15"/>
  <c r="AM41" i="15"/>
  <c r="AL38" i="15"/>
  <c r="AM25" i="15"/>
  <c r="AL22" i="15"/>
  <c r="AR68" i="15"/>
  <c r="AV82" i="15"/>
  <c r="AU79" i="15"/>
  <c r="AT76" i="15"/>
  <c r="AT60" i="15"/>
  <c r="AV34" i="15"/>
  <c r="AU31" i="15"/>
  <c r="AV18" i="15"/>
  <c r="AU15" i="15"/>
  <c r="AT12" i="15"/>
  <c r="AK30" i="15"/>
  <c r="AK14" i="15"/>
  <c r="AP69" i="15"/>
  <c r="AO66" i="15"/>
  <c r="AN63" i="15"/>
  <c r="AO50" i="15"/>
  <c r="AN47" i="15"/>
  <c r="AM44" i="15"/>
  <c r="AL41" i="15"/>
  <c r="AM28" i="15"/>
  <c r="AL25" i="15"/>
  <c r="AS45" i="15"/>
  <c r="AT74" i="15"/>
  <c r="AT58" i="15"/>
  <c r="AT14" i="15"/>
  <c r="AT10" i="15"/>
  <c r="AT79" i="15"/>
  <c r="AT63" i="15"/>
  <c r="AT15" i="15"/>
  <c r="AK29" i="15"/>
  <c r="AK13" i="15"/>
  <c r="AP72" i="15"/>
  <c r="BC72" i="15" s="1"/>
  <c r="AO69" i="15"/>
  <c r="BB69" i="15" s="1"/>
  <c r="AP56" i="15"/>
  <c r="AO53" i="15"/>
  <c r="BB53" i="15" s="1"/>
  <c r="AN50" i="15"/>
  <c r="BA50" i="15" s="1"/>
  <c r="AM47" i="15"/>
  <c r="AN34" i="15"/>
  <c r="AM31" i="15"/>
  <c r="AL28" i="15"/>
  <c r="AR66" i="15"/>
  <c r="AW41" i="15"/>
  <c r="AW25" i="15"/>
  <c r="AW9" i="15"/>
  <c r="AS79" i="15"/>
  <c r="AW43" i="15"/>
  <c r="AW27" i="15"/>
  <c r="AW11" i="15"/>
  <c r="AK28" i="15"/>
  <c r="AK12" i="15"/>
  <c r="AX12" i="15" s="1"/>
  <c r="AP75" i="15"/>
  <c r="BC75" i="15" s="1"/>
  <c r="AO72" i="15"/>
  <c r="AP59" i="15"/>
  <c r="AO56" i="15"/>
  <c r="AN53" i="15"/>
  <c r="AM50" i="15"/>
  <c r="AN37" i="15"/>
  <c r="AM34" i="15"/>
  <c r="AL31" i="15"/>
  <c r="AV77" i="15"/>
  <c r="AV13" i="15"/>
  <c r="AS82" i="15"/>
  <c r="AT69" i="15"/>
  <c r="AS66" i="15"/>
  <c r="AS50" i="15"/>
  <c r="AU77" i="15"/>
  <c r="AU29" i="15"/>
  <c r="AU13" i="15"/>
  <c r="AR74" i="15"/>
  <c r="AT72" i="15"/>
  <c r="AS69" i="15"/>
  <c r="AT56" i="15"/>
  <c r="AS53" i="15"/>
  <c r="AU27" i="15"/>
  <c r="AU11" i="15"/>
  <c r="AT8" i="15"/>
  <c r="AS5" i="15"/>
  <c r="AX58" i="15"/>
  <c r="BA75" i="15"/>
  <c r="AY69" i="15"/>
  <c r="AZ56" i="15"/>
  <c r="BC49" i="15"/>
  <c r="AS56" i="15"/>
  <c r="AW52" i="15"/>
  <c r="AW36" i="15"/>
  <c r="AS8" i="15"/>
  <c r="AW4" i="15"/>
  <c r="AZ59" i="15"/>
  <c r="AU81" i="15"/>
  <c r="AV4" i="15"/>
  <c r="AS71" i="15"/>
  <c r="AS55" i="15"/>
  <c r="AS7" i="15"/>
  <c r="AV80" i="15"/>
  <c r="AV32" i="15"/>
  <c r="AV16" i="15"/>
  <c r="AU71" i="15"/>
  <c r="AT68" i="15"/>
  <c r="AU23" i="15"/>
  <c r="AU7" i="15"/>
  <c r="BB74" i="15"/>
  <c r="AY49" i="15"/>
  <c r="BB26" i="15"/>
  <c r="BA23" i="15"/>
  <c r="AV74" i="15"/>
  <c r="AW29" i="15"/>
  <c r="BC29" i="15"/>
  <c r="AX68" i="15"/>
  <c r="AX52" i="15"/>
  <c r="AX36" i="15"/>
  <c r="BB80" i="15"/>
  <c r="BA77" i="15"/>
  <c r="AZ74" i="15"/>
  <c r="AY71" i="15"/>
  <c r="AZ58" i="15"/>
  <c r="AY55" i="15"/>
  <c r="BC51" i="15"/>
  <c r="BC35" i="15"/>
  <c r="BB32" i="15"/>
  <c r="BA29" i="15"/>
  <c r="BC19" i="15"/>
  <c r="BB16" i="15"/>
  <c r="BA13" i="15"/>
  <c r="AZ10" i="15"/>
  <c r="AY7" i="15"/>
  <c r="AW45" i="15"/>
  <c r="AU26" i="15"/>
  <c r="AU10" i="15"/>
  <c r="AU80" i="15"/>
  <c r="AT77" i="15"/>
  <c r="AS74" i="15"/>
  <c r="AU64" i="15"/>
  <c r="AT61" i="15"/>
  <c r="AS58" i="15"/>
  <c r="AW38" i="15"/>
  <c r="AU32" i="15"/>
  <c r="AW22" i="15"/>
  <c r="AU16" i="15"/>
  <c r="AT13" i="15"/>
  <c r="AS10" i="15"/>
  <c r="AW6" i="15"/>
  <c r="BA32" i="15"/>
  <c r="BC22" i="15"/>
  <c r="BA16" i="15"/>
  <c r="AZ13" i="15"/>
  <c r="AY10" i="15"/>
  <c r="AY65" i="15"/>
  <c r="AX82" i="15"/>
  <c r="AX66" i="15"/>
  <c r="AX50" i="15"/>
  <c r="AX34" i="15"/>
  <c r="BA83" i="15"/>
  <c r="AZ80" i="15"/>
  <c r="AY77" i="15"/>
  <c r="BA67" i="15"/>
  <c r="AZ64" i="15"/>
  <c r="AY61" i="15"/>
  <c r="AY45" i="15"/>
  <c r="BC41" i="15"/>
  <c r="BB38" i="15"/>
  <c r="BC25" i="15"/>
  <c r="BB22" i="15"/>
  <c r="BA19" i="15"/>
  <c r="AZ16" i="15"/>
  <c r="AY13" i="15"/>
  <c r="BC9" i="15"/>
  <c r="BB6" i="15"/>
  <c r="AR73" i="15"/>
  <c r="AX54" i="15"/>
  <c r="AU74" i="15"/>
  <c r="AR81" i="15"/>
  <c r="AR65" i="15"/>
  <c r="AR49" i="15"/>
  <c r="AT83" i="15"/>
  <c r="AS80" i="15"/>
  <c r="AU70" i="15"/>
  <c r="AT67" i="15"/>
  <c r="AS64" i="15"/>
  <c r="AS48" i="15"/>
  <c r="AW44" i="15"/>
  <c r="AW28" i="15"/>
  <c r="AU22" i="15"/>
  <c r="AT19" i="15"/>
  <c r="AW12" i="15"/>
  <c r="AU6" i="15"/>
  <c r="AX81" i="15"/>
  <c r="AX65" i="15"/>
  <c r="AX49" i="15"/>
  <c r="AZ83" i="15"/>
  <c r="AY80" i="15"/>
  <c r="BA70" i="15"/>
  <c r="AZ67" i="15"/>
  <c r="AY64" i="15"/>
  <c r="AY48" i="15"/>
  <c r="BC44" i="15"/>
  <c r="BB41" i="15"/>
  <c r="BC28" i="15"/>
  <c r="BB25" i="15"/>
  <c r="BA22" i="15"/>
  <c r="AZ19" i="15"/>
  <c r="BC12" i="15"/>
  <c r="BB9" i="15"/>
  <c r="BA6" i="15"/>
  <c r="AX38" i="15"/>
  <c r="AR53" i="15"/>
  <c r="AV29" i="15"/>
  <c r="AR80" i="15"/>
  <c r="AR64" i="15"/>
  <c r="AR48" i="15"/>
  <c r="AV76" i="15"/>
  <c r="AT70" i="15"/>
  <c r="AT54" i="15"/>
  <c r="AW47" i="15"/>
  <c r="AW31" i="15"/>
  <c r="AV28" i="15"/>
  <c r="AT22" i="15"/>
  <c r="AW15" i="15"/>
  <c r="AV12" i="15"/>
  <c r="AT6" i="15"/>
  <c r="AX80" i="15"/>
  <c r="AX64" i="15"/>
  <c r="AX48" i="15"/>
  <c r="AY83" i="15"/>
  <c r="BB76" i="15"/>
  <c r="BA73" i="15"/>
  <c r="AZ70" i="15"/>
  <c r="AY67" i="15"/>
  <c r="AZ54" i="15"/>
  <c r="AY51" i="15"/>
  <c r="BC47" i="15"/>
  <c r="BC31" i="15"/>
  <c r="BB28" i="15"/>
  <c r="BA25" i="15"/>
  <c r="AZ22" i="15"/>
  <c r="BC15" i="15"/>
  <c r="BB12" i="15"/>
  <c r="BA9" i="15"/>
  <c r="AZ6" i="15"/>
  <c r="AR79" i="15"/>
  <c r="AR63" i="15"/>
  <c r="AR47" i="15"/>
  <c r="AR31" i="15"/>
  <c r="AX79" i="15"/>
  <c r="AX63" i="15"/>
  <c r="AX47" i="15"/>
  <c r="AX31" i="15"/>
  <c r="BB79" i="15"/>
  <c r="BA76" i="15"/>
  <c r="AZ73" i="15"/>
  <c r="AY70" i="15"/>
  <c r="AZ57" i="15"/>
  <c r="AY54" i="15"/>
  <c r="BC50" i="15"/>
  <c r="BC34" i="15"/>
  <c r="BB31" i="15"/>
  <c r="BA28" i="15"/>
  <c r="BC18" i="15"/>
  <c r="BB15" i="15"/>
  <c r="BA12" i="15"/>
  <c r="AZ9" i="15"/>
  <c r="AY6" i="15"/>
  <c r="AR78" i="15"/>
  <c r="AR62" i="15"/>
  <c r="AR46" i="15"/>
  <c r="AW53" i="15"/>
  <c r="AW37" i="15"/>
  <c r="AW21" i="15"/>
  <c r="AW5" i="15"/>
  <c r="AX78" i="15"/>
  <c r="AX62" i="15"/>
  <c r="AX46" i="15"/>
  <c r="BB82" i="15"/>
  <c r="BA79" i="15"/>
  <c r="AZ76" i="15"/>
  <c r="AY73" i="15"/>
  <c r="AZ60" i="15"/>
  <c r="AY57" i="15"/>
  <c r="BC53" i="15"/>
  <c r="BC37" i="15"/>
  <c r="BB34" i="15"/>
  <c r="BA31" i="15"/>
  <c r="BC21" i="15"/>
  <c r="BB18" i="15"/>
  <c r="BA15" i="15"/>
  <c r="AZ12" i="15"/>
  <c r="AY9" i="15"/>
  <c r="BC5" i="15"/>
  <c r="AR77" i="15"/>
  <c r="AR61" i="15"/>
  <c r="AR45" i="15"/>
  <c r="AU82" i="15"/>
  <c r="AU66" i="15"/>
  <c r="AU18" i="15"/>
  <c r="AX77" i="15"/>
  <c r="AX61" i="15"/>
  <c r="AX45" i="15"/>
  <c r="BA82" i="15"/>
  <c r="AZ79" i="15"/>
  <c r="AY76" i="15"/>
  <c r="BA66" i="15"/>
  <c r="AZ63" i="15"/>
  <c r="AY60" i="15"/>
  <c r="AY44" i="15"/>
  <c r="BC40" i="15"/>
  <c r="BB37" i="15"/>
  <c r="BC24" i="15"/>
  <c r="BB21" i="15"/>
  <c r="BA18" i="15"/>
  <c r="AZ15" i="15"/>
  <c r="AY12" i="15"/>
  <c r="BC8" i="15"/>
  <c r="BB5" i="15"/>
  <c r="AT82" i="15"/>
  <c r="AT66" i="15"/>
  <c r="AS63" i="15"/>
  <c r="AS47" i="15"/>
  <c r="AT18" i="15"/>
  <c r="AS15" i="15"/>
  <c r="BC36" i="15"/>
  <c r="AU72" i="15"/>
  <c r="AU24" i="15"/>
  <c r="AT21" i="15"/>
  <c r="AU8" i="15"/>
  <c r="AT5" i="15"/>
  <c r="AX75" i="15"/>
  <c r="AX59" i="15"/>
  <c r="AX43" i="15"/>
  <c r="AY82" i="15"/>
  <c r="BB75" i="15"/>
  <c r="BA72" i="15"/>
  <c r="AZ69" i="15"/>
  <c r="AY66" i="15"/>
  <c r="BA56" i="15"/>
  <c r="AY50" i="15"/>
  <c r="BC46" i="15"/>
  <c r="BB43" i="15"/>
  <c r="BC30" i="15"/>
  <c r="AR58" i="15"/>
  <c r="AW81" i="15"/>
  <c r="AW33" i="15"/>
  <c r="AV14" i="15"/>
  <c r="AX42" i="15"/>
  <c r="BB78" i="15"/>
  <c r="AZ72" i="15"/>
  <c r="AY53" i="15"/>
  <c r="BC33" i="15"/>
  <c r="BB30" i="15"/>
  <c r="BA27" i="15"/>
  <c r="AZ75" i="15"/>
  <c r="AW17" i="15"/>
  <c r="AR41" i="15"/>
  <c r="AV81" i="15"/>
  <c r="AV17" i="15"/>
  <c r="AX57" i="15"/>
  <c r="BB81" i="15"/>
  <c r="BA78" i="15"/>
  <c r="AY56" i="15"/>
  <c r="BC52" i="15"/>
  <c r="BA30" i="15"/>
  <c r="AW49" i="15"/>
  <c r="AU78" i="15"/>
  <c r="AW32" i="15"/>
  <c r="AW20" i="15"/>
  <c r="AR40" i="15"/>
  <c r="AR24" i="15"/>
  <c r="AT78" i="15"/>
  <c r="AS75" i="15"/>
  <c r="AU65" i="15"/>
  <c r="AS59" i="15"/>
  <c r="AT46" i="15"/>
  <c r="AV36" i="15"/>
  <c r="AU17" i="15"/>
  <c r="AY11" i="15"/>
  <c r="BC7" i="15"/>
  <c r="BB4" i="15"/>
  <c r="AR42" i="15"/>
  <c r="AV78" i="15"/>
  <c r="AV30" i="15"/>
  <c r="AX74" i="15"/>
  <c r="AR57" i="15"/>
  <c r="AX41" i="15"/>
  <c r="AS78" i="15"/>
  <c r="AS62" i="15"/>
  <c r="AS46" i="15"/>
  <c r="AW42" i="15"/>
  <c r="AW26" i="15"/>
  <c r="AW10" i="15"/>
  <c r="BB7" i="15"/>
  <c r="BA4" i="15"/>
  <c r="AR43" i="15"/>
  <c r="AV27" i="15"/>
  <c r="AV11" i="15"/>
  <c r="BA24" i="15"/>
  <c r="BC14" i="15"/>
  <c r="BC17" i="15"/>
  <c r="BB14" i="15"/>
  <c r="BA11" i="15"/>
  <c r="AZ8" i="15"/>
  <c r="AY5" i="15"/>
  <c r="AR9" i="15"/>
  <c r="BB27" i="15"/>
  <c r="BB11" i="15"/>
  <c r="BC20" i="15"/>
  <c r="BB17" i="15"/>
  <c r="BA14" i="15"/>
  <c r="AZ11" i="15"/>
  <c r="AY8" i="15"/>
  <c r="BC4" i="15"/>
  <c r="AY81" i="15"/>
  <c r="AZ68" i="15"/>
  <c r="BB42" i="15"/>
  <c r="AX72" i="15"/>
  <c r="AX56" i="15"/>
  <c r="AX40" i="15"/>
  <c r="BA81" i="15"/>
  <c r="AZ78" i="15"/>
  <c r="AY75" i="15"/>
  <c r="BA65" i="15"/>
  <c r="AZ62" i="15"/>
  <c r="AY59" i="15"/>
  <c r="BC39" i="15"/>
  <c r="BB36" i="15"/>
  <c r="BA33" i="15"/>
  <c r="BC23" i="15"/>
  <c r="BB20" i="15"/>
  <c r="BA17" i="15"/>
  <c r="AZ14" i="15"/>
  <c r="AR75" i="15"/>
  <c r="AZ21" i="15"/>
  <c r="BA8" i="15"/>
  <c r="AR71" i="15"/>
  <c r="AR55" i="15"/>
  <c r="AR39" i="15"/>
  <c r="AT81" i="15"/>
  <c r="AU68" i="15"/>
  <c r="AT65" i="15"/>
  <c r="AV39" i="15"/>
  <c r="AT33" i="15"/>
  <c r="AV23" i="15"/>
  <c r="AU20" i="15"/>
  <c r="AT17" i="15"/>
  <c r="AV7" i="15"/>
  <c r="AU4" i="15"/>
  <c r="AX71" i="15"/>
  <c r="AX55" i="15"/>
  <c r="AX39" i="15"/>
  <c r="AZ81" i="15"/>
  <c r="AY78" i="15"/>
  <c r="BB71" i="15"/>
  <c r="BA68" i="15"/>
  <c r="AZ65" i="15"/>
  <c r="AY62" i="15"/>
  <c r="AY46" i="15"/>
  <c r="BC42" i="15"/>
  <c r="BB39" i="15"/>
  <c r="BC26" i="15"/>
  <c r="BB23" i="15"/>
  <c r="BA20" i="15"/>
  <c r="AZ17" i="15"/>
  <c r="BC10" i="15"/>
  <c r="AR59" i="15"/>
  <c r="AV75" i="15"/>
  <c r="AZ5" i="15"/>
  <c r="AR70" i="15"/>
  <c r="AR54" i="15"/>
  <c r="AR38" i="15"/>
  <c r="AT20" i="15"/>
  <c r="AW13" i="15"/>
  <c r="AT4" i="15"/>
  <c r="AZ20" i="15"/>
  <c r="BC13" i="15"/>
  <c r="BB10" i="15"/>
  <c r="BA7" i="15"/>
  <c r="AZ4" i="15"/>
  <c r="AX69" i="15"/>
  <c r="AX53" i="15"/>
  <c r="AX37" i="15"/>
  <c r="BB77" i="15"/>
  <c r="BA74" i="15"/>
  <c r="AZ71" i="15"/>
  <c r="AY68" i="15"/>
  <c r="AZ55" i="15"/>
  <c r="AY52" i="15"/>
  <c r="BC48" i="15"/>
  <c r="BC32" i="15"/>
  <c r="BB29" i="15"/>
  <c r="BA26" i="15"/>
  <c r="AZ23" i="15"/>
  <c r="BC16" i="15"/>
  <c r="BB13" i="15"/>
  <c r="BA10" i="15"/>
  <c r="AZ7" i="15"/>
  <c r="AY4" i="15"/>
  <c r="AV43" i="15"/>
  <c r="AS72" i="15"/>
  <c r="AR51" i="15"/>
  <c r="AX67" i="15"/>
  <c r="BA80" i="15"/>
  <c r="AY74" i="15"/>
  <c r="BA64" i="15"/>
  <c r="AZ61" i="15"/>
  <c r="BC38" i="15"/>
  <c r="BB35" i="15"/>
  <c r="BB19" i="15"/>
  <c r="BC6" i="15"/>
  <c r="AR67" i="15"/>
  <c r="AY58" i="15"/>
  <c r="AR35" i="15"/>
  <c r="AV57" i="15"/>
  <c r="AV25" i="15"/>
  <c r="AV9" i="15"/>
  <c r="AS83" i="15"/>
  <c r="AU73" i="15"/>
  <c r="AS67" i="15"/>
  <c r="AS51" i="15"/>
  <c r="AU25" i="15"/>
  <c r="AU9" i="15"/>
  <c r="AV51" i="15"/>
  <c r="AV41" i="15"/>
  <c r="AV79" i="15"/>
  <c r="AU76" i="15"/>
  <c r="AT73" i="15"/>
  <c r="AS70" i="15"/>
  <c r="AT57" i="15"/>
  <c r="AS54" i="15"/>
  <c r="AV31" i="15"/>
  <c r="AU28" i="15"/>
  <c r="AV15" i="15"/>
  <c r="AU12" i="15"/>
  <c r="AT9" i="15"/>
  <c r="AS6" i="15"/>
  <c r="AV83" i="15"/>
  <c r="AS73" i="15"/>
  <c r="AS57" i="15"/>
  <c r="AS76" i="15"/>
  <c r="AS60" i="15"/>
  <c r="AS44" i="15"/>
  <c r="AW40" i="15"/>
  <c r="AV37" i="15"/>
  <c r="AW24" i="15"/>
  <c r="AV21" i="15"/>
  <c r="AS12" i="15"/>
  <c r="AW8" i="15"/>
  <c r="AV5" i="15"/>
  <c r="AX70" i="15"/>
  <c r="BA71" i="15"/>
  <c r="BC45" i="15"/>
  <c r="AR83" i="15"/>
  <c r="AV35" i="15"/>
  <c r="AV19" i="15"/>
  <c r="AX83" i="15"/>
  <c r="AX51" i="15"/>
  <c r="AX35" i="15"/>
  <c r="BB83" i="15"/>
  <c r="AZ77" i="15"/>
  <c r="AS9" i="15"/>
  <c r="AR76" i="15"/>
  <c r="AR60" i="15"/>
  <c r="AR44" i="15"/>
  <c r="AR12" i="15"/>
  <c r="AV72" i="15"/>
  <c r="AU69" i="15"/>
  <c r="AV40" i="15"/>
  <c r="AV24" i="15"/>
  <c r="AU21" i="15"/>
  <c r="AV8" i="15"/>
  <c r="AU5" i="15"/>
  <c r="AX76" i="15"/>
  <c r="AX60" i="15"/>
  <c r="AX44" i="15"/>
  <c r="AZ82" i="15"/>
  <c r="AY79" i="15"/>
  <c r="BA69" i="15"/>
  <c r="AZ66" i="15"/>
  <c r="AY63" i="15"/>
  <c r="AY47" i="15"/>
  <c r="BC43" i="15"/>
  <c r="BB40" i="15"/>
  <c r="BC27" i="15"/>
  <c r="BB24" i="15"/>
  <c r="BA21" i="15"/>
  <c r="AZ18" i="15"/>
  <c r="AY15" i="15"/>
  <c r="BC11" i="15"/>
  <c r="BB8" i="15"/>
  <c r="BA5" i="15"/>
  <c r="D6" i="15"/>
  <c r="F6" i="15"/>
  <c r="E6" i="15"/>
  <c r="G6" i="15"/>
  <c r="B8" i="15"/>
  <c r="D7" i="15"/>
  <c r="F7" i="15"/>
  <c r="C8" i="15"/>
  <c r="G7" i="15"/>
  <c r="E7" i="15"/>
  <c r="J34" i="15"/>
  <c r="J64" i="15" s="1"/>
  <c r="J94" i="15" s="1"/>
  <c r="J5" i="15"/>
  <c r="J35" i="15" s="1"/>
  <c r="J183" i="15"/>
  <c r="K3" i="15"/>
  <c r="K4" i="15" s="1"/>
  <c r="J92" i="15"/>
  <c r="J122" i="15" s="1"/>
  <c r="J152" i="15" s="1"/>
  <c r="J33" i="15"/>
  <c r="J364" i="15"/>
  <c r="J482" i="15"/>
  <c r="J332" i="15"/>
  <c r="C135" i="14"/>
  <c r="N158" i="14" s="1"/>
  <c r="N138" i="14"/>
  <c r="M135" i="14"/>
  <c r="G137" i="14"/>
  <c r="S138" i="14"/>
  <c r="Q170" i="14" s="1"/>
  <c r="K139" i="14"/>
  <c r="R165" i="14" s="1"/>
  <c r="F139" i="14"/>
  <c r="R161" i="14" s="1"/>
  <c r="I138" i="14"/>
  <c r="Q164" i="14" s="1"/>
  <c r="G139" i="14"/>
  <c r="U139" i="14"/>
  <c r="R171" i="14" s="1"/>
  <c r="F134" i="14"/>
  <c r="M161" i="14" s="1"/>
  <c r="X139" i="14"/>
  <c r="D139" i="14"/>
  <c r="R159" i="14" s="1"/>
  <c r="E139" i="14"/>
  <c r="R160" i="14" s="1"/>
  <c r="C137" i="14"/>
  <c r="P158" i="14" s="1"/>
  <c r="E135" i="14"/>
  <c r="N160" i="14" s="1"/>
  <c r="C134" i="14"/>
  <c r="M158" i="14" s="1"/>
  <c r="D136" i="14"/>
  <c r="O159" i="14" s="1"/>
  <c r="E137" i="14"/>
  <c r="P160" i="14" s="1"/>
  <c r="AF138" i="14"/>
  <c r="Q177" i="14" s="1"/>
  <c r="E136" i="14"/>
  <c r="O160" i="14" s="1"/>
  <c r="C138" i="14"/>
  <c r="Q158" i="14" s="1"/>
  <c r="Q179" i="14" s="1"/>
  <c r="C136" i="14"/>
  <c r="O158" i="14" s="1"/>
  <c r="O179" i="14" s="1"/>
  <c r="Z137" i="14"/>
  <c r="D138" i="14"/>
  <c r="Q159" i="14" s="1"/>
  <c r="D137" i="14"/>
  <c r="P159" i="14" s="1"/>
  <c r="AA137" i="14"/>
  <c r="P173" i="14" s="1"/>
  <c r="AD139" i="14"/>
  <c r="R176" i="14" s="1"/>
  <c r="AD135" i="14"/>
  <c r="N176" i="14" s="1"/>
  <c r="AC136" i="14"/>
  <c r="O174" i="14" s="1"/>
  <c r="AE139" i="14"/>
  <c r="R175" i="14" s="1"/>
  <c r="AD136" i="14"/>
  <c r="O176" i="14" s="1"/>
  <c r="D135" i="14"/>
  <c r="N159" i="14" s="1"/>
  <c r="E138" i="14"/>
  <c r="Q160" i="14" s="1"/>
  <c r="X138" i="14"/>
  <c r="D134" i="14"/>
  <c r="M159" i="14" s="1"/>
  <c r="E134" i="14"/>
  <c r="M160" i="14" s="1"/>
  <c r="Y139" i="14"/>
  <c r="AB138" i="14"/>
  <c r="C139" i="14"/>
  <c r="R158" i="14" s="1"/>
  <c r="R179" i="14" s="1"/>
  <c r="O138" i="14"/>
  <c r="T135" i="14"/>
  <c r="M139" i="14"/>
  <c r="U135" i="14"/>
  <c r="N171" i="14" s="1"/>
  <c r="M136" i="14"/>
  <c r="Q139" i="14"/>
  <c r="U134" i="14"/>
  <c r="M171" i="14" s="1"/>
  <c r="S134" i="14"/>
  <c r="M170" i="14" s="1"/>
  <c r="H136" i="14"/>
  <c r="O162" i="14" s="1"/>
  <c r="AA136" i="14"/>
  <c r="O173" i="14" s="1"/>
  <c r="X137" i="14"/>
  <c r="K138" i="14"/>
  <c r="Q165" i="14" s="1"/>
  <c r="AD138" i="14"/>
  <c r="Q176" i="14" s="1"/>
  <c r="S139" i="14"/>
  <c r="R170" i="14" s="1"/>
  <c r="T134" i="14"/>
  <c r="S135" i="14"/>
  <c r="N170" i="14" s="1"/>
  <c r="I136" i="14"/>
  <c r="O164" i="14" s="1"/>
  <c r="AB136" i="14"/>
  <c r="F137" i="14"/>
  <c r="P161" i="14" s="1"/>
  <c r="Y137" i="14"/>
  <c r="M138" i="14"/>
  <c r="AE138" i="14"/>
  <c r="Q175" i="14" s="1"/>
  <c r="T139" i="14"/>
  <c r="X135" i="14"/>
  <c r="I137" i="14"/>
  <c r="P164" i="14" s="1"/>
  <c r="AB137" i="14"/>
  <c r="P138" i="14"/>
  <c r="Q167" i="14" s="1"/>
  <c r="U138" i="14"/>
  <c r="Q171" i="14" s="1"/>
  <c r="F135" i="14"/>
  <c r="N161" i="14" s="1"/>
  <c r="Y135" i="14"/>
  <c r="J137" i="14"/>
  <c r="P163" i="14" s="1"/>
  <c r="AC137" i="14"/>
  <c r="P174" i="14" s="1"/>
  <c r="Q138" i="14"/>
  <c r="Z139" i="14"/>
  <c r="AA134" i="14"/>
  <c r="M173" i="14" s="1"/>
  <c r="G135" i="14"/>
  <c r="Z135" i="14"/>
  <c r="K137" i="14"/>
  <c r="P165" i="14" s="1"/>
  <c r="AD137" i="14"/>
  <c r="P176" i="14" s="1"/>
  <c r="R138" i="14"/>
  <c r="Q168" i="14" s="1"/>
  <c r="Z168" i="14" s="1"/>
  <c r="H139" i="14"/>
  <c r="R162" i="14" s="1"/>
  <c r="AA139" i="14"/>
  <c r="R173" i="14" s="1"/>
  <c r="I134" i="14"/>
  <c r="M164" i="14" s="1"/>
  <c r="AB134" i="14"/>
  <c r="H135" i="14"/>
  <c r="N162" i="14" s="1"/>
  <c r="AA135" i="14"/>
  <c r="N173" i="14" s="1"/>
  <c r="P136" i="14"/>
  <c r="O167" i="14" s="1"/>
  <c r="M137" i="14"/>
  <c r="AE137" i="14"/>
  <c r="P175" i="14" s="1"/>
  <c r="I139" i="14"/>
  <c r="R164" i="14" s="1"/>
  <c r="AB139" i="14"/>
  <c r="J134" i="14"/>
  <c r="M163" i="14" s="1"/>
  <c r="AC134" i="14"/>
  <c r="M174" i="14" s="1"/>
  <c r="I135" i="14"/>
  <c r="N164" i="14" s="1"/>
  <c r="AB135" i="14"/>
  <c r="Q136" i="14"/>
  <c r="N137" i="14"/>
  <c r="AF137" i="14"/>
  <c r="P177" i="14" s="1"/>
  <c r="P137" i="14"/>
  <c r="P167" i="14" s="1"/>
  <c r="J139" i="14"/>
  <c r="R163" i="14" s="1"/>
  <c r="AC139" i="14"/>
  <c r="R174" i="14" s="1"/>
  <c r="K134" i="14"/>
  <c r="M165" i="14" s="1"/>
  <c r="AD134" i="14"/>
  <c r="M176" i="14" s="1"/>
  <c r="Y134" i="14"/>
  <c r="J135" i="14"/>
  <c r="N163" i="14" s="1"/>
  <c r="AC135" i="14"/>
  <c r="N174" i="14" s="1"/>
  <c r="R136" i="14"/>
  <c r="O168" i="14" s="1"/>
  <c r="O137" i="14"/>
  <c r="Q137" i="14"/>
  <c r="M134" i="14"/>
  <c r="AE134" i="14"/>
  <c r="M175" i="14" s="1"/>
  <c r="G134" i="14"/>
  <c r="Z134" i="14"/>
  <c r="K135" i="14"/>
  <c r="N165" i="14" s="1"/>
  <c r="S136" i="14"/>
  <c r="O170" i="14" s="1"/>
  <c r="R137" i="14"/>
  <c r="P168" i="14" s="1"/>
  <c r="N134" i="14"/>
  <c r="AF134" i="14"/>
  <c r="M177" i="14" s="1"/>
  <c r="H134" i="14"/>
  <c r="M162" i="14" s="1"/>
  <c r="AE135" i="14"/>
  <c r="N175" i="14" s="1"/>
  <c r="T136" i="14"/>
  <c r="Y138" i="14"/>
  <c r="N139" i="14"/>
  <c r="AF139" i="14"/>
  <c r="R177" i="14" s="1"/>
  <c r="O134" i="14"/>
  <c r="N135" i="14"/>
  <c r="AF135" i="14"/>
  <c r="N177" i="14" s="1"/>
  <c r="U136" i="14"/>
  <c r="O171" i="14" s="1"/>
  <c r="G138" i="14"/>
  <c r="Z138" i="14"/>
  <c r="O139" i="14"/>
  <c r="P134" i="14"/>
  <c r="M167" i="14" s="1"/>
  <c r="O135" i="14"/>
  <c r="X136" i="14"/>
  <c r="S137" i="14"/>
  <c r="P170" i="14" s="1"/>
  <c r="H138" i="14"/>
  <c r="Q162" i="14" s="1"/>
  <c r="AA138" i="14"/>
  <c r="Q173" i="14" s="1"/>
  <c r="P139" i="14"/>
  <c r="R167" i="14" s="1"/>
  <c r="Q134" i="14"/>
  <c r="P135" i="14"/>
  <c r="N167" i="14" s="1"/>
  <c r="F136" i="14"/>
  <c r="O161" i="14" s="1"/>
  <c r="Y136" i="14"/>
  <c r="N136" i="14"/>
  <c r="T137" i="14"/>
  <c r="Q135" i="14"/>
  <c r="G136" i="14"/>
  <c r="Z136" i="14"/>
  <c r="O136" i="14"/>
  <c r="AF136" i="14"/>
  <c r="O177" i="14" s="1"/>
  <c r="U137" i="14"/>
  <c r="P171" i="14" s="1"/>
  <c r="J138" i="14"/>
  <c r="Q163" i="14" s="1"/>
  <c r="R139" i="14"/>
  <c r="R168" i="14" s="1"/>
  <c r="AE136" i="14"/>
  <c r="O175" i="14" s="1"/>
  <c r="R135" i="14"/>
  <c r="N168" i="14" s="1"/>
  <c r="AC138" i="14"/>
  <c r="Q174" i="14" s="1"/>
  <c r="M179" i="14" l="1"/>
  <c r="N179" i="14"/>
  <c r="P179" i="14"/>
  <c r="S179" i="14"/>
  <c r="AJ22" i="14"/>
  <c r="AV7" i="14"/>
  <c r="AV8" i="14"/>
  <c r="AU7" i="14"/>
  <c r="AU8" i="14"/>
  <c r="AR9" i="14"/>
  <c r="AO10" i="14"/>
  <c r="AP9" i="14"/>
  <c r="AL10" i="14"/>
  <c r="AM9" i="14"/>
  <c r="P169" i="14"/>
  <c r="P185" i="14" s="1"/>
  <c r="P186" i="14" s="1"/>
  <c r="AI137" i="14"/>
  <c r="M169" i="14"/>
  <c r="M185" i="14" s="1"/>
  <c r="M186" i="14" s="1"/>
  <c r="AI134" i="14"/>
  <c r="AI140" i="14"/>
  <c r="AI138" i="14"/>
  <c r="N169" i="14"/>
  <c r="N185" i="14" s="1"/>
  <c r="N186" i="14" s="1"/>
  <c r="AI135" i="14"/>
  <c r="R169" i="14"/>
  <c r="R185" i="14" s="1"/>
  <c r="R186" i="14" s="1"/>
  <c r="AI139" i="14"/>
  <c r="O169" i="14"/>
  <c r="O185" i="14" s="1"/>
  <c r="O186" i="14" s="1"/>
  <c r="AI136" i="14"/>
  <c r="AG140" i="14"/>
  <c r="P181" i="14"/>
  <c r="V140" i="14"/>
  <c r="R181" i="14"/>
  <c r="AT38" i="15"/>
  <c r="AT29" i="15"/>
  <c r="AV70" i="15"/>
  <c r="AU61" i="15"/>
  <c r="BC81" i="15"/>
  <c r="BA52" i="15"/>
  <c r="AR18" i="15"/>
  <c r="AV65" i="15"/>
  <c r="AZ24" i="15"/>
  <c r="AS34" i="15"/>
  <c r="AU46" i="15"/>
  <c r="AV47" i="15"/>
  <c r="BC55" i="15"/>
  <c r="AZ32" i="15"/>
  <c r="AS26" i="15"/>
  <c r="AS24" i="15"/>
  <c r="AV62" i="15"/>
  <c r="AZ43" i="15"/>
  <c r="AW60" i="15"/>
  <c r="AV68" i="15"/>
  <c r="BB57" i="15"/>
  <c r="AT31" i="15"/>
  <c r="AV54" i="15"/>
  <c r="AT27" i="15"/>
  <c r="AY17" i="15"/>
  <c r="BA46" i="15"/>
  <c r="AR28" i="15"/>
  <c r="AT41" i="15"/>
  <c r="AR27" i="15"/>
  <c r="BB52" i="15"/>
  <c r="BC66" i="15"/>
  <c r="AW73" i="15"/>
  <c r="AR10" i="15"/>
  <c r="AZ27" i="15"/>
  <c r="BC78" i="15"/>
  <c r="AS27" i="15"/>
  <c r="BC68" i="15"/>
  <c r="AT28" i="15"/>
  <c r="AS16" i="15"/>
  <c r="BB62" i="15"/>
  <c r="AZ48" i="15"/>
  <c r="BA37" i="15"/>
  <c r="AV73" i="15"/>
  <c r="AR33" i="15"/>
  <c r="AY16" i="15"/>
  <c r="BB72" i="15"/>
  <c r="AS42" i="15"/>
  <c r="AY38" i="15"/>
  <c r="AT25" i="15"/>
  <c r="AW78" i="15"/>
  <c r="AS38" i="15"/>
  <c r="AU53" i="15"/>
  <c r="AZ37" i="15"/>
  <c r="BC59" i="15"/>
  <c r="AV66" i="15"/>
  <c r="BB65" i="15"/>
  <c r="AY22" i="15"/>
  <c r="BC65" i="15"/>
  <c r="AW62" i="15"/>
  <c r="AX9" i="15"/>
  <c r="AS37" i="15"/>
  <c r="BA39" i="15"/>
  <c r="AX29" i="15"/>
  <c r="AY29" i="15"/>
  <c r="AW66" i="15"/>
  <c r="AW55" i="15"/>
  <c r="AU56" i="15"/>
  <c r="AX18" i="15"/>
  <c r="AX27" i="15"/>
  <c r="AU43" i="15"/>
  <c r="BB61" i="15"/>
  <c r="AS22" i="15"/>
  <c r="AT35" i="15"/>
  <c r="BB55" i="15"/>
  <c r="AZ53" i="15"/>
  <c r="AY31" i="15"/>
  <c r="AU55" i="15"/>
  <c r="AU59" i="15"/>
  <c r="AU35" i="15"/>
  <c r="BB68" i="15"/>
  <c r="AW82" i="15"/>
  <c r="BA40" i="15"/>
  <c r="AW76" i="15"/>
  <c r="AY41" i="15"/>
  <c r="BB49" i="15"/>
  <c r="AY26" i="15"/>
  <c r="BC56" i="15"/>
  <c r="BC58" i="15"/>
  <c r="AX20" i="15"/>
  <c r="AZ50" i="15"/>
  <c r="AT42" i="15"/>
  <c r="AT24" i="15"/>
  <c r="AZ31" i="15"/>
  <c r="AV48" i="15"/>
  <c r="AU47" i="15"/>
  <c r="AS30" i="15"/>
  <c r="AZ30" i="15"/>
  <c r="AX8" i="15"/>
  <c r="AY24" i="15"/>
  <c r="BC69" i="15"/>
  <c r="AZ41" i="15"/>
  <c r="BC60" i="15"/>
  <c r="AZ45" i="15"/>
  <c r="AW70" i="15"/>
  <c r="AW59" i="15"/>
  <c r="BA48" i="15"/>
  <c r="AV56" i="15"/>
  <c r="AZ49" i="15"/>
  <c r="AR13" i="15"/>
  <c r="AT26" i="15"/>
  <c r="AZ34" i="15"/>
  <c r="AS25" i="15"/>
  <c r="BC54" i="15"/>
  <c r="AV59" i="15"/>
  <c r="BB67" i="15"/>
  <c r="AY42" i="15"/>
  <c r="AZ47" i="15"/>
  <c r="AT44" i="15"/>
  <c r="AS14" i="15"/>
  <c r="AT45" i="15"/>
  <c r="AR32" i="15"/>
  <c r="AT36" i="15"/>
  <c r="AX11" i="15"/>
  <c r="AX13" i="15"/>
  <c r="AS43" i="15"/>
  <c r="AX7" i="15"/>
  <c r="AT30" i="15"/>
  <c r="AY34" i="15"/>
  <c r="AV52" i="15"/>
  <c r="AU39" i="15"/>
  <c r="AY30" i="15"/>
  <c r="AX21" i="15"/>
  <c r="AY27" i="15"/>
  <c r="AY18" i="15"/>
  <c r="AT51" i="15"/>
  <c r="AT34" i="15"/>
  <c r="BA35" i="15"/>
  <c r="AX15" i="15"/>
  <c r="AX6" i="15"/>
  <c r="AT53" i="15"/>
  <c r="AT49" i="15"/>
  <c r="AY20" i="15"/>
  <c r="BA43" i="15"/>
  <c r="BB56" i="15"/>
  <c r="AU58" i="15"/>
  <c r="AV44" i="15"/>
  <c r="BA47" i="15"/>
  <c r="AT43" i="15"/>
  <c r="AW69" i="15"/>
  <c r="BC57" i="15"/>
  <c r="AY33" i="15"/>
  <c r="AS29" i="15"/>
  <c r="AX17" i="15"/>
  <c r="AS19" i="15"/>
  <c r="AR15" i="15"/>
  <c r="AU49" i="15"/>
  <c r="BA59" i="15"/>
  <c r="AU41" i="15"/>
  <c r="AR8" i="15"/>
  <c r="AU62" i="15"/>
  <c r="BC62" i="15"/>
  <c r="AV55" i="15"/>
  <c r="BB64" i="15"/>
  <c r="AR20" i="15"/>
  <c r="AY40" i="15"/>
  <c r="AY32" i="15"/>
  <c r="AV67" i="15"/>
  <c r="AX23" i="15"/>
  <c r="AZ25" i="15"/>
  <c r="AZ51" i="15"/>
  <c r="BC83" i="15"/>
  <c r="AT48" i="15"/>
  <c r="BC77" i="15"/>
  <c r="AZ35" i="15"/>
  <c r="AU40" i="15"/>
  <c r="BA62" i="15"/>
  <c r="BC64" i="15"/>
  <c r="AX19" i="15"/>
  <c r="BB47" i="15"/>
  <c r="AW54" i="15"/>
  <c r="BA53" i="15"/>
  <c r="BA49" i="15"/>
  <c r="AW58" i="15"/>
  <c r="AW64" i="15"/>
  <c r="BA45" i="15"/>
  <c r="BC73" i="15"/>
  <c r="AT40" i="15"/>
  <c r="BB63" i="15"/>
  <c r="AR21" i="15"/>
  <c r="AX26" i="15"/>
  <c r="AW74" i="15"/>
  <c r="BB54" i="15"/>
  <c r="AT39" i="15"/>
  <c r="BA51" i="15"/>
  <c r="BC74" i="15"/>
  <c r="AX10" i="15"/>
  <c r="BA61" i="15"/>
  <c r="AY23" i="15"/>
  <c r="AT52" i="15"/>
  <c r="AX28" i="15"/>
  <c r="AU38" i="15"/>
  <c r="AZ44" i="15"/>
  <c r="BA42" i="15"/>
  <c r="AY39" i="15"/>
  <c r="AX32" i="15"/>
  <c r="BC80" i="15"/>
  <c r="AZ40" i="15"/>
  <c r="BB48" i="15"/>
  <c r="AY28" i="15"/>
  <c r="BA41" i="15"/>
  <c r="AR30" i="15"/>
  <c r="BB70" i="15"/>
  <c r="AZ36" i="15"/>
  <c r="AU34" i="15"/>
  <c r="BA55" i="15"/>
  <c r="BC79" i="15"/>
  <c r="AR5" i="15"/>
  <c r="BA34" i="15"/>
  <c r="AZ52" i="15"/>
  <c r="AV64" i="15"/>
  <c r="AR6" i="15"/>
  <c r="BB44" i="15"/>
  <c r="AS36" i="15"/>
  <c r="AY43" i="15"/>
  <c r="AS32" i="15"/>
  <c r="AS21" i="15"/>
  <c r="AZ26" i="15"/>
  <c r="AY19" i="15"/>
  <c r="AR16" i="15"/>
  <c r="AW67" i="15"/>
  <c r="AR22" i="15"/>
  <c r="BA44" i="15"/>
  <c r="BB45" i="15"/>
  <c r="AX5" i="15"/>
  <c r="BC61" i="15"/>
  <c r="AS23" i="15"/>
  <c r="BB73" i="15"/>
  <c r="AS39" i="15"/>
  <c r="AY25" i="15"/>
  <c r="BA57" i="15"/>
  <c r="BC76" i="15"/>
  <c r="AU44" i="15"/>
  <c r="AX22" i="15"/>
  <c r="AZ28" i="15"/>
  <c r="AU48" i="15"/>
  <c r="BC63" i="15"/>
  <c r="AX33" i="15"/>
  <c r="AX16" i="15"/>
  <c r="AZ42" i="15"/>
  <c r="AZ39" i="15"/>
  <c r="BB50" i="15"/>
  <c r="AW63" i="15"/>
  <c r="AX14" i="15"/>
  <c r="AR14" i="15"/>
  <c r="AX30" i="15"/>
  <c r="BA38" i="15"/>
  <c r="AW79" i="15"/>
  <c r="AT32" i="15"/>
  <c r="AU42" i="15"/>
  <c r="AV50" i="15"/>
  <c r="BB58" i="15"/>
  <c r="AY36" i="15"/>
  <c r="AY35" i="15"/>
  <c r="BA63" i="15"/>
  <c r="AW83" i="15"/>
  <c r="AR4" i="15"/>
  <c r="AZ38" i="15"/>
  <c r="BC67" i="15"/>
  <c r="BB66" i="15"/>
  <c r="BB60" i="15"/>
  <c r="AX4" i="15"/>
  <c r="AS20" i="15"/>
  <c r="J6" i="15"/>
  <c r="J36" i="15" s="1"/>
  <c r="J66" i="15" s="1"/>
  <c r="J96" i="15" s="1"/>
  <c r="J126" i="15" s="1"/>
  <c r="J156" i="15" s="1"/>
  <c r="K5" i="15"/>
  <c r="E8" i="15"/>
  <c r="G8" i="15"/>
  <c r="C9" i="15"/>
  <c r="D8" i="15"/>
  <c r="F8" i="15"/>
  <c r="B9" i="15"/>
  <c r="J63" i="15"/>
  <c r="J93" i="15" s="1"/>
  <c r="J65" i="15"/>
  <c r="J213" i="15"/>
  <c r="J243" i="15" s="1"/>
  <c r="J184" i="15"/>
  <c r="J394" i="15"/>
  <c r="J365" i="15"/>
  <c r="J512" i="15"/>
  <c r="J423" i="15"/>
  <c r="J453" i="15" s="1"/>
  <c r="J124" i="15"/>
  <c r="AG134" i="14"/>
  <c r="V137" i="14"/>
  <c r="S185" i="14"/>
  <c r="S186" i="14" s="1"/>
  <c r="O181" i="14"/>
  <c r="S181" i="14"/>
  <c r="AG138" i="14"/>
  <c r="Q181" i="14"/>
  <c r="M181" i="14"/>
  <c r="N181" i="14"/>
  <c r="Q185" i="14"/>
  <c r="Q186" i="14" s="1"/>
  <c r="V136" i="14"/>
  <c r="AG136" i="14"/>
  <c r="V139" i="14"/>
  <c r="V134" i="14"/>
  <c r="AG137" i="14"/>
  <c r="V135" i="14"/>
  <c r="AG135" i="14"/>
  <c r="AG139" i="14"/>
  <c r="V138" i="14"/>
  <c r="AA168" i="14" l="1"/>
  <c r="X168" i="14"/>
  <c r="W168" i="14"/>
  <c r="V168" i="14"/>
  <c r="Y168" i="14"/>
  <c r="AV9" i="14"/>
  <c r="AU9" i="14"/>
  <c r="AR10" i="14"/>
  <c r="AS10" i="14"/>
  <c r="AO11" i="14"/>
  <c r="AP10" i="14"/>
  <c r="AM10" i="14"/>
  <c r="AL11" i="14"/>
  <c r="J7" i="15"/>
  <c r="J37" i="15" s="1"/>
  <c r="J67" i="15" s="1"/>
  <c r="J97" i="15" s="1"/>
  <c r="K6" i="15"/>
  <c r="D9" i="15"/>
  <c r="F9" i="15"/>
  <c r="B10" i="15"/>
  <c r="E9" i="15"/>
  <c r="G9" i="15"/>
  <c r="C10" i="15"/>
  <c r="J214" i="15"/>
  <c r="J244" i="15" s="1"/>
  <c r="J274" i="15" s="1"/>
  <c r="J185" i="15"/>
  <c r="J95" i="15"/>
  <c r="J123" i="15"/>
  <c r="J153" i="15" s="1"/>
  <c r="J273" i="15"/>
  <c r="J483" i="15"/>
  <c r="J366" i="15"/>
  <c r="J424" i="15"/>
  <c r="J454" i="15" s="1"/>
  <c r="J484" i="15" s="1"/>
  <c r="J514" i="15" s="1"/>
  <c r="J395" i="15"/>
  <c r="J154" i="15"/>
  <c r="AS11" i="14" l="1"/>
  <c r="AR11" i="14"/>
  <c r="AV10" i="14"/>
  <c r="AU10" i="14"/>
  <c r="AP11" i="14"/>
  <c r="AO12" i="14"/>
  <c r="AL12" i="14"/>
  <c r="AM11" i="14"/>
  <c r="K7" i="15"/>
  <c r="J8" i="15"/>
  <c r="J38" i="15" s="1"/>
  <c r="J68" i="15" s="1"/>
  <c r="G10" i="15"/>
  <c r="E10" i="15"/>
  <c r="F10" i="15"/>
  <c r="D10" i="15"/>
  <c r="J303" i="15"/>
  <c r="J125" i="15"/>
  <c r="J215" i="15"/>
  <c r="J245" i="15" s="1"/>
  <c r="J186" i="15"/>
  <c r="J304" i="15"/>
  <c r="J127" i="15"/>
  <c r="J157" i="15" s="1"/>
  <c r="J367" i="15"/>
  <c r="J513" i="15"/>
  <c r="J396" i="15"/>
  <c r="J425" i="15"/>
  <c r="J455" i="15" s="1"/>
  <c r="J485" i="15" s="1"/>
  <c r="J515" i="15" s="1"/>
  <c r="AV11" i="14" l="1"/>
  <c r="AU11" i="14"/>
  <c r="AS12" i="14"/>
  <c r="AR12" i="14"/>
  <c r="AO13" i="14"/>
  <c r="AP12" i="14"/>
  <c r="AL13" i="14"/>
  <c r="AM12" i="14"/>
  <c r="J9" i="15"/>
  <c r="J39" i="15" s="1"/>
  <c r="J69" i="15" s="1"/>
  <c r="K8" i="15"/>
  <c r="J334" i="15"/>
  <c r="J98" i="15"/>
  <c r="J275" i="15"/>
  <c r="J305" i="15" s="1"/>
  <c r="J335" i="15" s="1"/>
  <c r="J155" i="15"/>
  <c r="J216" i="15"/>
  <c r="J246" i="15" s="1"/>
  <c r="J276" i="15" s="1"/>
  <c r="J306" i="15" s="1"/>
  <c r="J336" i="15" s="1"/>
  <c r="J187" i="15"/>
  <c r="J333" i="15"/>
  <c r="J368" i="15"/>
  <c r="J397" i="15"/>
  <c r="J426" i="15"/>
  <c r="J456" i="15" s="1"/>
  <c r="J486" i="15" s="1"/>
  <c r="J516" i="15" s="1"/>
  <c r="AV12" i="14" l="1"/>
  <c r="AU12" i="14"/>
  <c r="AS13" i="14"/>
  <c r="AR13" i="14"/>
  <c r="AO14" i="14"/>
  <c r="AP13" i="14"/>
  <c r="AL14" i="14"/>
  <c r="AM13" i="14"/>
  <c r="K9" i="15"/>
  <c r="J10" i="15"/>
  <c r="J40" i="15" s="1"/>
  <c r="J70" i="15"/>
  <c r="J100" i="15" s="1"/>
  <c r="J130" i="15" s="1"/>
  <c r="J160" i="15" s="1"/>
  <c r="J217" i="15"/>
  <c r="J247" i="15" s="1"/>
  <c r="J277" i="15" s="1"/>
  <c r="J188" i="15"/>
  <c r="K10" i="15"/>
  <c r="J99" i="15"/>
  <c r="J11" i="15"/>
  <c r="J41" i="15" s="1"/>
  <c r="J71" i="15" s="1"/>
  <c r="J101" i="15" s="1"/>
  <c r="J131" i="15" s="1"/>
  <c r="J161" i="15" s="1"/>
  <c r="J128" i="15"/>
  <c r="J369" i="15"/>
  <c r="J398" i="15"/>
  <c r="J427" i="15"/>
  <c r="J457" i="15" s="1"/>
  <c r="J487" i="15" s="1"/>
  <c r="J517" i="15" s="1"/>
  <c r="AR14" i="14" l="1"/>
  <c r="AS14" i="14"/>
  <c r="AV13" i="14"/>
  <c r="AU13" i="14"/>
  <c r="AO15" i="14"/>
  <c r="AP14" i="14"/>
  <c r="AL15" i="14"/>
  <c r="AM14" i="14"/>
  <c r="J158" i="15"/>
  <c r="J129" i="15"/>
  <c r="J12" i="15"/>
  <c r="J42" i="15" s="1"/>
  <c r="J72" i="15" s="1"/>
  <c r="J102" i="15" s="1"/>
  <c r="J132" i="15" s="1"/>
  <c r="J162" i="15" s="1"/>
  <c r="K11" i="15"/>
  <c r="J218" i="15"/>
  <c r="J248" i="15" s="1"/>
  <c r="J278" i="15" s="1"/>
  <c r="J189" i="15"/>
  <c r="J307" i="15"/>
  <c r="J370" i="15"/>
  <c r="J428" i="15"/>
  <c r="J458" i="15" s="1"/>
  <c r="J488" i="15" s="1"/>
  <c r="J518" i="15" s="1"/>
  <c r="J399" i="15"/>
  <c r="AV14" i="14" l="1"/>
  <c r="AU14" i="14"/>
  <c r="AS15" i="14"/>
  <c r="AR15" i="14"/>
  <c r="AO16" i="14"/>
  <c r="AP15" i="14"/>
  <c r="AL16" i="14"/>
  <c r="AM15" i="14"/>
  <c r="J13" i="15"/>
  <c r="J43" i="15" s="1"/>
  <c r="J73" i="15" s="1"/>
  <c r="J103" i="15" s="1"/>
  <c r="J133" i="15" s="1"/>
  <c r="J337" i="15"/>
  <c r="J308" i="15"/>
  <c r="J338" i="15" s="1"/>
  <c r="J219" i="15"/>
  <c r="J249" i="15" s="1"/>
  <c r="J279" i="15" s="1"/>
  <c r="J309" i="15" s="1"/>
  <c r="J339" i="15" s="1"/>
  <c r="J190" i="15"/>
  <c r="K12" i="15"/>
  <c r="J159" i="15"/>
  <c r="J371" i="15"/>
  <c r="J429" i="15"/>
  <c r="J459" i="15" s="1"/>
  <c r="J489" i="15" s="1"/>
  <c r="J519" i="15" s="1"/>
  <c r="J400" i="15"/>
  <c r="AV15" i="14" l="1"/>
  <c r="AU15" i="14"/>
  <c r="AS16" i="14"/>
  <c r="AR16" i="14"/>
  <c r="AO17" i="14"/>
  <c r="AP16" i="14"/>
  <c r="AL17" i="14"/>
  <c r="AM16" i="14"/>
  <c r="J14" i="15"/>
  <c r="J44" i="15" s="1"/>
  <c r="K13" i="15"/>
  <c r="J220" i="15"/>
  <c r="J250" i="15" s="1"/>
  <c r="J191" i="15"/>
  <c r="J74" i="15"/>
  <c r="J104" i="15" s="1"/>
  <c r="J134" i="15" s="1"/>
  <c r="J163" i="15"/>
  <c r="J372" i="15"/>
  <c r="J401" i="15"/>
  <c r="J430" i="15"/>
  <c r="J460" i="15" s="1"/>
  <c r="J490" i="15" s="1"/>
  <c r="J520" i="15" s="1"/>
  <c r="K14" i="15"/>
  <c r="J15" i="15"/>
  <c r="J45" i="15" s="1"/>
  <c r="AV16" i="14" l="1"/>
  <c r="AU16" i="14"/>
  <c r="AS17" i="14"/>
  <c r="AR17" i="14"/>
  <c r="AO18" i="14"/>
  <c r="AP17" i="14"/>
  <c r="AL18" i="14"/>
  <c r="AM17" i="14"/>
  <c r="J75" i="15"/>
  <c r="J105" i="15" s="1"/>
  <c r="J135" i="15" s="1"/>
  <c r="J165" i="15" s="1"/>
  <c r="J164" i="15"/>
  <c r="J192" i="15"/>
  <c r="J221" i="15"/>
  <c r="J251" i="15" s="1"/>
  <c r="J281" i="15" s="1"/>
  <c r="J311" i="15" s="1"/>
  <c r="J341" i="15" s="1"/>
  <c r="J280" i="15"/>
  <c r="J310" i="15" s="1"/>
  <c r="J340" i="15" s="1"/>
  <c r="J373" i="15"/>
  <c r="J402" i="15"/>
  <c r="J431" i="15"/>
  <c r="J461" i="15" s="1"/>
  <c r="J491" i="15" s="1"/>
  <c r="J521" i="15" s="1"/>
  <c r="J16" i="15"/>
  <c r="J46" i="15" s="1"/>
  <c r="K15" i="15"/>
  <c r="AV17" i="14" l="1"/>
  <c r="AU17" i="14"/>
  <c r="AS18" i="14"/>
  <c r="AR18" i="14"/>
  <c r="AP18" i="14"/>
  <c r="AO19" i="14"/>
  <c r="AM18" i="14"/>
  <c r="AL19" i="14"/>
  <c r="J76" i="15"/>
  <c r="J106" i="15" s="1"/>
  <c r="J136" i="15" s="1"/>
  <c r="J166" i="15" s="1"/>
  <c r="J193" i="15"/>
  <c r="J222" i="15"/>
  <c r="J252" i="15" s="1"/>
  <c r="J282" i="15" s="1"/>
  <c r="J312" i="15" s="1"/>
  <c r="J342" i="15" s="1"/>
  <c r="J374" i="15"/>
  <c r="J432" i="15"/>
  <c r="J462" i="15" s="1"/>
  <c r="J492" i="15" s="1"/>
  <c r="J522" i="15" s="1"/>
  <c r="J403" i="15"/>
  <c r="J17" i="15"/>
  <c r="J47" i="15" s="1"/>
  <c r="J77" i="15" s="1"/>
  <c r="J107" i="15" s="1"/>
  <c r="J137" i="15" s="1"/>
  <c r="J167" i="15" s="1"/>
  <c r="K16" i="15"/>
  <c r="AV18" i="14" l="1"/>
  <c r="AU18" i="14"/>
  <c r="AS19" i="14"/>
  <c r="AR19" i="14"/>
  <c r="AP19" i="14"/>
  <c r="AO20" i="14"/>
  <c r="AL20" i="14"/>
  <c r="AM19" i="14"/>
  <c r="J223" i="15"/>
  <c r="J253" i="15" s="1"/>
  <c r="J283" i="15" s="1"/>
  <c r="J194" i="15"/>
  <c r="J375" i="15"/>
  <c r="J433" i="15"/>
  <c r="J463" i="15" s="1"/>
  <c r="J493" i="15" s="1"/>
  <c r="J523" i="15" s="1"/>
  <c r="J404" i="15"/>
  <c r="K17" i="15"/>
  <c r="J18" i="15"/>
  <c r="J48" i="15" s="1"/>
  <c r="J78" i="15" s="1"/>
  <c r="J108" i="15" s="1"/>
  <c r="J138" i="15" s="1"/>
  <c r="J168" i="15" s="1"/>
  <c r="AV19" i="14" l="1"/>
  <c r="AU19" i="14"/>
  <c r="AS20" i="14"/>
  <c r="AR20" i="14"/>
  <c r="AO21" i="14"/>
  <c r="AP20" i="14"/>
  <c r="AL21" i="14"/>
  <c r="AM20" i="14"/>
  <c r="J195" i="15"/>
  <c r="J224" i="15"/>
  <c r="J254" i="15" s="1"/>
  <c r="J284" i="15" s="1"/>
  <c r="J314" i="15" s="1"/>
  <c r="J344" i="15" s="1"/>
  <c r="J313" i="15"/>
  <c r="J376" i="15"/>
  <c r="J434" i="15"/>
  <c r="J464" i="15" s="1"/>
  <c r="J494" i="15" s="1"/>
  <c r="J524" i="15" s="1"/>
  <c r="J405" i="15"/>
  <c r="J435" i="15" s="1"/>
  <c r="K18" i="15"/>
  <c r="J19" i="15"/>
  <c r="J49" i="15" s="1"/>
  <c r="J79" i="15" s="1"/>
  <c r="J109" i="15" s="1"/>
  <c r="J139" i="15" s="1"/>
  <c r="J169" i="15" s="1"/>
  <c r="AV20" i="14" l="1"/>
  <c r="AU20" i="14"/>
  <c r="AS21" i="14"/>
  <c r="AR21" i="14"/>
  <c r="AO22" i="14"/>
  <c r="AP21" i="14"/>
  <c r="AL22" i="14"/>
  <c r="AM21" i="14"/>
  <c r="J343" i="15"/>
  <c r="J196" i="15"/>
  <c r="J225" i="15"/>
  <c r="J255" i="15" s="1"/>
  <c r="J285" i="15" s="1"/>
  <c r="J315" i="15" s="1"/>
  <c r="J345" i="15" s="1"/>
  <c r="J465" i="15"/>
  <c r="J495" i="15" s="1"/>
  <c r="J525" i="15" s="1"/>
  <c r="J377" i="15"/>
  <c r="J406" i="15"/>
  <c r="J436" i="15" s="1"/>
  <c r="J20" i="15"/>
  <c r="J50" i="15" s="1"/>
  <c r="J80" i="15" s="1"/>
  <c r="J110" i="15" s="1"/>
  <c r="J140" i="15" s="1"/>
  <c r="J170" i="15" s="1"/>
  <c r="K19" i="15"/>
  <c r="AV21" i="14" l="1"/>
  <c r="AU21" i="14"/>
  <c r="AR22" i="14"/>
  <c r="AS22" i="14"/>
  <c r="AO23" i="14"/>
  <c r="AP22" i="14"/>
  <c r="AL23" i="14"/>
  <c r="AM22" i="14"/>
  <c r="J226" i="15"/>
  <c r="J256" i="15" s="1"/>
  <c r="J286" i="15" s="1"/>
  <c r="J316" i="15" s="1"/>
  <c r="J346" i="15" s="1"/>
  <c r="J197" i="15"/>
  <c r="J466" i="15"/>
  <c r="J378" i="15"/>
  <c r="J407" i="15"/>
  <c r="J437" i="15" s="1"/>
  <c r="J21" i="15"/>
  <c r="J51" i="15" s="1"/>
  <c r="J81" i="15" s="1"/>
  <c r="J111" i="15" s="1"/>
  <c r="J141" i="15" s="1"/>
  <c r="J171" i="15" s="1"/>
  <c r="K20" i="15"/>
  <c r="AS23" i="14" l="1"/>
  <c r="AR23" i="14"/>
  <c r="AV22" i="14"/>
  <c r="AU22" i="14"/>
  <c r="AO24" i="14"/>
  <c r="AP23" i="14"/>
  <c r="AL24" i="14"/>
  <c r="AM23" i="14"/>
  <c r="J198" i="15"/>
  <c r="J227" i="15"/>
  <c r="J257" i="15" s="1"/>
  <c r="J287" i="15" s="1"/>
  <c r="J317" i="15" s="1"/>
  <c r="J347" i="15" s="1"/>
  <c r="J467" i="15"/>
  <c r="J497" i="15" s="1"/>
  <c r="J379" i="15"/>
  <c r="J496" i="15"/>
  <c r="J408" i="15"/>
  <c r="J438" i="15" s="1"/>
  <c r="K21" i="15"/>
  <c r="J22" i="15"/>
  <c r="J52" i="15" s="1"/>
  <c r="J82" i="15" s="1"/>
  <c r="J112" i="15" s="1"/>
  <c r="J142" i="15" s="1"/>
  <c r="J172" i="15" s="1"/>
  <c r="AV23" i="14" l="1"/>
  <c r="AU23" i="14"/>
  <c r="AS24" i="14"/>
  <c r="AR24" i="14"/>
  <c r="AO25" i="14"/>
  <c r="AP24" i="14"/>
  <c r="AL25" i="14"/>
  <c r="AM24" i="14"/>
  <c r="J228" i="15"/>
  <c r="J258" i="15" s="1"/>
  <c r="J288" i="15" s="1"/>
  <c r="J318" i="15" s="1"/>
  <c r="J348" i="15" s="1"/>
  <c r="J199" i="15"/>
  <c r="J468" i="15"/>
  <c r="J498" i="15" s="1"/>
  <c r="J528" i="15" s="1"/>
  <c r="J526" i="15"/>
  <c r="J380" i="15"/>
  <c r="J527" i="15"/>
  <c r="J409" i="15"/>
  <c r="J439" i="15" s="1"/>
  <c r="J469" i="15" s="1"/>
  <c r="J499" i="15" s="1"/>
  <c r="J529" i="15" s="1"/>
  <c r="K22" i="15"/>
  <c r="J23" i="15"/>
  <c r="J53" i="15" s="1"/>
  <c r="J83" i="15" s="1"/>
  <c r="J113" i="15" s="1"/>
  <c r="J143" i="15" s="1"/>
  <c r="J173" i="15" s="1"/>
  <c r="AS25" i="14" l="1"/>
  <c r="AR25" i="14"/>
  <c r="AV24" i="14"/>
  <c r="AU24" i="14"/>
  <c r="AO26" i="14"/>
  <c r="AP25" i="14"/>
  <c r="AL26" i="14"/>
  <c r="AM25" i="14"/>
  <c r="J200" i="15"/>
  <c r="J229" i="15"/>
  <c r="J259" i="15" s="1"/>
  <c r="J289" i="15" s="1"/>
  <c r="J319" i="15" s="1"/>
  <c r="J349" i="15" s="1"/>
  <c r="J381" i="15"/>
  <c r="J410" i="15"/>
  <c r="J440" i="15" s="1"/>
  <c r="J470" i="15" s="1"/>
  <c r="J500" i="15" s="1"/>
  <c r="J530" i="15" s="1"/>
  <c r="K23" i="15"/>
  <c r="J24" i="15"/>
  <c r="J54" i="15" s="1"/>
  <c r="J84" i="15" s="1"/>
  <c r="J114" i="15" s="1"/>
  <c r="J144" i="15" s="1"/>
  <c r="J174" i="15" s="1"/>
  <c r="AV25" i="14" l="1"/>
  <c r="AU25" i="14"/>
  <c r="AS26" i="14"/>
  <c r="AR26" i="14"/>
  <c r="AO27" i="14"/>
  <c r="AP26" i="14"/>
  <c r="AM26" i="14"/>
  <c r="AL27" i="14"/>
  <c r="J201" i="15"/>
  <c r="J230" i="15"/>
  <c r="J260" i="15" s="1"/>
  <c r="J290" i="15" s="1"/>
  <c r="J320" i="15" s="1"/>
  <c r="J350" i="15" s="1"/>
  <c r="J382" i="15"/>
  <c r="J411" i="15"/>
  <c r="J441" i="15" s="1"/>
  <c r="J471" i="15" s="1"/>
  <c r="J501" i="15" s="1"/>
  <c r="J531" i="15" s="1"/>
  <c r="K24" i="15"/>
  <c r="J25" i="15"/>
  <c r="J55" i="15" s="1"/>
  <c r="J85" i="15" s="1"/>
  <c r="J115" i="15" s="1"/>
  <c r="J145" i="15" s="1"/>
  <c r="J175" i="15" s="1"/>
  <c r="AS27" i="14" l="1"/>
  <c r="AR27" i="14"/>
  <c r="AV26" i="14"/>
  <c r="AU26" i="14"/>
  <c r="AO28" i="14"/>
  <c r="AP27" i="14"/>
  <c r="AM27" i="14"/>
  <c r="AL28" i="14"/>
  <c r="J202" i="15"/>
  <c r="J231" i="15"/>
  <c r="J261" i="15" s="1"/>
  <c r="J291" i="15" s="1"/>
  <c r="J321" i="15" s="1"/>
  <c r="J351" i="15" s="1"/>
  <c r="J383" i="15"/>
  <c r="J412" i="15"/>
  <c r="J442" i="15" s="1"/>
  <c r="J472" i="15" s="1"/>
  <c r="J502" i="15" s="1"/>
  <c r="J532" i="15" s="1"/>
  <c r="K25" i="15"/>
  <c r="J26" i="15"/>
  <c r="J56" i="15" s="1"/>
  <c r="J86" i="15" s="1"/>
  <c r="J116" i="15" s="1"/>
  <c r="J146" i="15" s="1"/>
  <c r="J176" i="15" s="1"/>
  <c r="AS28" i="14" l="1"/>
  <c r="AR28" i="14"/>
  <c r="AV27" i="14"/>
  <c r="AU27" i="14"/>
  <c r="AO29" i="14"/>
  <c r="AP28" i="14"/>
  <c r="AL29" i="14"/>
  <c r="AM28" i="14"/>
  <c r="J232" i="15"/>
  <c r="J262" i="15" s="1"/>
  <c r="J292" i="15" s="1"/>
  <c r="J322" i="15" s="1"/>
  <c r="J352" i="15" s="1"/>
  <c r="J203" i="15"/>
  <c r="J384" i="15"/>
  <c r="J413" i="15"/>
  <c r="J443" i="15" s="1"/>
  <c r="J473" i="15" s="1"/>
  <c r="J503" i="15" s="1"/>
  <c r="J533" i="15" s="1"/>
  <c r="K26" i="15"/>
  <c r="J27" i="15"/>
  <c r="J57" i="15" s="1"/>
  <c r="J87" i="15" s="1"/>
  <c r="J117" i="15" s="1"/>
  <c r="J147" i="15" s="1"/>
  <c r="J177" i="15" s="1"/>
  <c r="AV28" i="14" l="1"/>
  <c r="AU28" i="14"/>
  <c r="AS29" i="14"/>
  <c r="AR29" i="14"/>
  <c r="AO30" i="14"/>
  <c r="AP29" i="14"/>
  <c r="AL30" i="14"/>
  <c r="AM29" i="14"/>
  <c r="J233" i="15"/>
  <c r="J263" i="15" s="1"/>
  <c r="J293" i="15" s="1"/>
  <c r="J323" i="15" s="1"/>
  <c r="J353" i="15" s="1"/>
  <c r="J204" i="15"/>
  <c r="J385" i="15"/>
  <c r="J414" i="15"/>
  <c r="J444" i="15" s="1"/>
  <c r="J474" i="15" s="1"/>
  <c r="J504" i="15" s="1"/>
  <c r="J534" i="15" s="1"/>
  <c r="K27" i="15"/>
  <c r="J28" i="15"/>
  <c r="J58" i="15" s="1"/>
  <c r="J88" i="15" s="1"/>
  <c r="J118" i="15" s="1"/>
  <c r="J148" i="15" s="1"/>
  <c r="J178" i="15" s="1"/>
  <c r="AV29" i="14" l="1"/>
  <c r="AU29" i="14"/>
  <c r="AR30" i="14"/>
  <c r="AS30" i="14"/>
  <c r="AO31" i="14"/>
  <c r="AP30" i="14"/>
  <c r="AL31" i="14"/>
  <c r="AM30" i="14"/>
  <c r="J234" i="15"/>
  <c r="J264" i="15" s="1"/>
  <c r="J294" i="15" s="1"/>
  <c r="J324" i="15" s="1"/>
  <c r="J354" i="15" s="1"/>
  <c r="J205" i="15"/>
  <c r="J386" i="15"/>
  <c r="J415" i="15"/>
  <c r="J445" i="15" s="1"/>
  <c r="J475" i="15" s="1"/>
  <c r="J505" i="15" s="1"/>
  <c r="J535" i="15" s="1"/>
  <c r="K28" i="15"/>
  <c r="J29" i="15"/>
  <c r="J59" i="15" s="1"/>
  <c r="J89" i="15" s="1"/>
  <c r="J119" i="15" s="1"/>
  <c r="J149" i="15" s="1"/>
  <c r="J179" i="15" s="1"/>
  <c r="AV30" i="14" l="1"/>
  <c r="AU30" i="14"/>
  <c r="AS31" i="14"/>
  <c r="AR31" i="14"/>
  <c r="AO32" i="14"/>
  <c r="AP31" i="14"/>
  <c r="AL32" i="14"/>
  <c r="AM31" i="14"/>
  <c r="J235" i="15"/>
  <c r="J265" i="15" s="1"/>
  <c r="J295" i="15" s="1"/>
  <c r="J325" i="15" s="1"/>
  <c r="J355" i="15" s="1"/>
  <c r="J206" i="15"/>
  <c r="J387" i="15"/>
  <c r="J416" i="15"/>
  <c r="J446" i="15" s="1"/>
  <c r="J476" i="15" s="1"/>
  <c r="J506" i="15" s="1"/>
  <c r="J536" i="15" s="1"/>
  <c r="J30" i="15"/>
  <c r="J60" i="15" s="1"/>
  <c r="J90" i="15" s="1"/>
  <c r="J120" i="15" s="1"/>
  <c r="J150" i="15" s="1"/>
  <c r="J180" i="15" s="1"/>
  <c r="K29" i="15"/>
  <c r="AV31" i="14" l="1"/>
  <c r="AU31" i="14"/>
  <c r="AS32" i="14"/>
  <c r="AR32" i="14"/>
  <c r="AO33" i="14"/>
  <c r="AP32" i="14"/>
  <c r="AL33" i="14"/>
  <c r="AM32" i="14"/>
  <c r="J207" i="15"/>
  <c r="J236" i="15"/>
  <c r="J266" i="15" s="1"/>
  <c r="J296" i="15" s="1"/>
  <c r="J326" i="15" s="1"/>
  <c r="J356" i="15" s="1"/>
  <c r="J388" i="15"/>
  <c r="J417" i="15"/>
  <c r="J447" i="15" s="1"/>
  <c r="J477" i="15" s="1"/>
  <c r="J507" i="15" s="1"/>
  <c r="J537" i="15" s="1"/>
  <c r="K30" i="15"/>
  <c r="J31" i="15"/>
  <c r="AV32" i="14" l="1"/>
  <c r="AU32" i="14"/>
  <c r="AS33" i="14"/>
  <c r="AR33" i="14"/>
  <c r="AO34" i="14"/>
  <c r="AP33" i="14"/>
  <c r="AL34" i="14"/>
  <c r="AM33" i="14"/>
  <c r="K31" i="15"/>
  <c r="J61" i="15"/>
  <c r="K32" i="15"/>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J208" i="15"/>
  <c r="J237" i="15"/>
  <c r="J267" i="15" s="1"/>
  <c r="J297" i="15" s="1"/>
  <c r="J327" i="15" s="1"/>
  <c r="J357" i="15" s="1"/>
  <c r="J389" i="15"/>
  <c r="J418" i="15"/>
  <c r="J448" i="15" s="1"/>
  <c r="J478" i="15" s="1"/>
  <c r="J508" i="15" s="1"/>
  <c r="J538" i="15" s="1"/>
  <c r="AV33" i="14" l="1"/>
  <c r="AU33" i="14"/>
  <c r="AR34" i="14"/>
  <c r="AS34" i="14"/>
  <c r="AO35" i="14"/>
  <c r="AP34" i="14"/>
  <c r="AM34" i="14"/>
  <c r="AL35" i="14"/>
  <c r="J209" i="15"/>
  <c r="J238" i="15"/>
  <c r="J268" i="15" s="1"/>
  <c r="J298" i="15" s="1"/>
  <c r="J328" i="15" s="1"/>
  <c r="J358" i="15" s="1"/>
  <c r="J91" i="15"/>
  <c r="K62" i="15"/>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J390" i="15"/>
  <c r="J419" i="15"/>
  <c r="J449" i="15" s="1"/>
  <c r="J479" i="15" s="1"/>
  <c r="J509" i="15" s="1"/>
  <c r="J539" i="15" s="1"/>
  <c r="AV34" i="14" l="1"/>
  <c r="AU34" i="14"/>
  <c r="AS35" i="14"/>
  <c r="AR35" i="14"/>
  <c r="AP35" i="14"/>
  <c r="AO36" i="14"/>
  <c r="AM35" i="14"/>
  <c r="AL36" i="14"/>
  <c r="J121" i="15"/>
  <c r="K92" i="15"/>
  <c r="K93" i="15" s="1"/>
  <c r="K94" i="15" s="1"/>
  <c r="K95" i="15" s="1"/>
  <c r="K96" i="15" s="1"/>
  <c r="K97" i="15" s="1"/>
  <c r="K98" i="15" s="1"/>
  <c r="K99" i="15" s="1"/>
  <c r="K100" i="15" s="1"/>
  <c r="K101" i="15" s="1"/>
  <c r="K102" i="15" s="1"/>
  <c r="K103" i="15" s="1"/>
  <c r="K104" i="15" s="1"/>
  <c r="K105" i="15" s="1"/>
  <c r="K106" i="15" s="1"/>
  <c r="K107" i="15" s="1"/>
  <c r="K108" i="15" s="1"/>
  <c r="K109" i="15" s="1"/>
  <c r="K110" i="15" s="1"/>
  <c r="K111" i="15" s="1"/>
  <c r="K112" i="15" s="1"/>
  <c r="K113" i="15" s="1"/>
  <c r="K114" i="15" s="1"/>
  <c r="K115" i="15" s="1"/>
  <c r="K116" i="15" s="1"/>
  <c r="K117" i="15" s="1"/>
  <c r="K118" i="15" s="1"/>
  <c r="K119" i="15" s="1"/>
  <c r="K120" i="15" s="1"/>
  <c r="K121" i="15" s="1"/>
  <c r="J210" i="15"/>
  <c r="J239" i="15"/>
  <c r="J269" i="15" s="1"/>
  <c r="J299" i="15" s="1"/>
  <c r="J329" i="15" s="1"/>
  <c r="J359" i="15" s="1"/>
  <c r="J391" i="15"/>
  <c r="J420" i="15"/>
  <c r="J450" i="15" s="1"/>
  <c r="J480" i="15" s="1"/>
  <c r="J510" i="15" s="1"/>
  <c r="J540" i="15" s="1"/>
  <c r="AS36" i="14" l="1"/>
  <c r="AR36" i="14"/>
  <c r="AV35" i="14"/>
  <c r="AU35" i="14"/>
  <c r="AO37" i="14"/>
  <c r="AP36" i="14"/>
  <c r="AL37" i="14"/>
  <c r="AM36" i="14"/>
  <c r="J211" i="15"/>
  <c r="J240" i="15"/>
  <c r="J270" i="15" s="1"/>
  <c r="J300" i="15" s="1"/>
  <c r="J330" i="15" s="1"/>
  <c r="J360" i="15" s="1"/>
  <c r="K122" i="15"/>
  <c r="K123" i="15" s="1"/>
  <c r="K124" i="15" s="1"/>
  <c r="K125" i="15" s="1"/>
  <c r="K126" i="15" s="1"/>
  <c r="K127" i="15" s="1"/>
  <c r="K128" i="15" s="1"/>
  <c r="K129" i="15" s="1"/>
  <c r="K130" i="15" s="1"/>
  <c r="K131" i="15" s="1"/>
  <c r="K132" i="15" s="1"/>
  <c r="K133" i="15" s="1"/>
  <c r="K134" i="15" s="1"/>
  <c r="K135" i="15" s="1"/>
  <c r="K136" i="15" s="1"/>
  <c r="K137" i="15" s="1"/>
  <c r="K138" i="15" s="1"/>
  <c r="K139" i="15" s="1"/>
  <c r="K140" i="15" s="1"/>
  <c r="K141" i="15" s="1"/>
  <c r="K142" i="15" s="1"/>
  <c r="K143" i="15" s="1"/>
  <c r="K144" i="15" s="1"/>
  <c r="K145" i="15" s="1"/>
  <c r="K146" i="15" s="1"/>
  <c r="K147" i="15" s="1"/>
  <c r="K148" i="15" s="1"/>
  <c r="K149" i="15" s="1"/>
  <c r="K150" i="15" s="1"/>
  <c r="J151" i="15"/>
  <c r="K392" i="15"/>
  <c r="K393" i="15" s="1"/>
  <c r="K394" i="15" s="1"/>
  <c r="K395" i="15" s="1"/>
  <c r="K396" i="15" s="1"/>
  <c r="K397" i="15" s="1"/>
  <c r="K398" i="15" s="1"/>
  <c r="K399" i="15" s="1"/>
  <c r="K400" i="15" s="1"/>
  <c r="K401" i="15" s="1"/>
  <c r="K402" i="15" s="1"/>
  <c r="K403" i="15" s="1"/>
  <c r="K404" i="15" s="1"/>
  <c r="K405" i="15" s="1"/>
  <c r="K406" i="15" s="1"/>
  <c r="K407" i="15" s="1"/>
  <c r="K408" i="15" s="1"/>
  <c r="K409" i="15" s="1"/>
  <c r="K410" i="15" s="1"/>
  <c r="K411" i="15" s="1"/>
  <c r="K412" i="15" s="1"/>
  <c r="K413" i="15" s="1"/>
  <c r="K414" i="15" s="1"/>
  <c r="K415" i="15" s="1"/>
  <c r="K416" i="15" s="1"/>
  <c r="K417" i="15" s="1"/>
  <c r="K418" i="15" s="1"/>
  <c r="K419" i="15" s="1"/>
  <c r="K420" i="15" s="1"/>
  <c r="J421" i="15"/>
  <c r="J451" i="15" s="1"/>
  <c r="AV36" i="14" l="1"/>
  <c r="AU36" i="14"/>
  <c r="AS37" i="14"/>
  <c r="AR37" i="14"/>
  <c r="AO38" i="14"/>
  <c r="AP37" i="14"/>
  <c r="AL38" i="14"/>
  <c r="AM37" i="14"/>
  <c r="K151" i="15"/>
  <c r="K152" i="15"/>
  <c r="K153" i="15" s="1"/>
  <c r="K154" i="15" s="1"/>
  <c r="K155" i="15" s="1"/>
  <c r="K156" i="15" s="1"/>
  <c r="K157" i="15" s="1"/>
  <c r="K158" i="15" s="1"/>
  <c r="K159" i="15" s="1"/>
  <c r="K160" i="15" s="1"/>
  <c r="K161" i="15" s="1"/>
  <c r="K162" i="15" s="1"/>
  <c r="K163" i="15" s="1"/>
  <c r="K164" i="15" s="1"/>
  <c r="K165" i="15" s="1"/>
  <c r="K166" i="15" s="1"/>
  <c r="K167" i="15" s="1"/>
  <c r="K168" i="15" s="1"/>
  <c r="K169" i="15" s="1"/>
  <c r="K170" i="15" s="1"/>
  <c r="K171" i="15" s="1"/>
  <c r="K172" i="15" s="1"/>
  <c r="K173" i="15" s="1"/>
  <c r="K174" i="15" s="1"/>
  <c r="K175" i="15" s="1"/>
  <c r="K176" i="15" s="1"/>
  <c r="K177" i="15" s="1"/>
  <c r="K178" i="15" s="1"/>
  <c r="K179" i="15" s="1"/>
  <c r="K180" i="15" s="1"/>
  <c r="J181" i="15"/>
  <c r="K182" i="15" s="1"/>
  <c r="K183" i="15" s="1"/>
  <c r="K184" i="15" s="1"/>
  <c r="K185" i="15" s="1"/>
  <c r="K186" i="15" s="1"/>
  <c r="K187" i="15" s="1"/>
  <c r="K188" i="15" s="1"/>
  <c r="K189" i="15" s="1"/>
  <c r="K190" i="15" s="1"/>
  <c r="K191" i="15" s="1"/>
  <c r="K192" i="15" s="1"/>
  <c r="K193" i="15" s="1"/>
  <c r="K194" i="15" s="1"/>
  <c r="K195" i="15" s="1"/>
  <c r="K196" i="15" s="1"/>
  <c r="K197" i="15" s="1"/>
  <c r="K198" i="15" s="1"/>
  <c r="K199" i="15" s="1"/>
  <c r="K200" i="15" s="1"/>
  <c r="K201" i="15" s="1"/>
  <c r="K202" i="15" s="1"/>
  <c r="K203" i="15" s="1"/>
  <c r="K204" i="15" s="1"/>
  <c r="K205" i="15" s="1"/>
  <c r="K206" i="15" s="1"/>
  <c r="K207" i="15" s="1"/>
  <c r="K208" i="15" s="1"/>
  <c r="K209" i="15" s="1"/>
  <c r="K210" i="15" s="1"/>
  <c r="K211" i="15" s="1"/>
  <c r="J241" i="15"/>
  <c r="K212" i="15"/>
  <c r="K213" i="15" s="1"/>
  <c r="K214" i="15" s="1"/>
  <c r="K215" i="15" s="1"/>
  <c r="K216" i="15" s="1"/>
  <c r="K217" i="15" s="1"/>
  <c r="K218" i="15" s="1"/>
  <c r="K219" i="15" s="1"/>
  <c r="K220" i="15" s="1"/>
  <c r="K221" i="15" s="1"/>
  <c r="K222" i="15" s="1"/>
  <c r="K223" i="15" s="1"/>
  <c r="K224" i="15" s="1"/>
  <c r="K225" i="15" s="1"/>
  <c r="K226" i="15" s="1"/>
  <c r="K227" i="15" s="1"/>
  <c r="K228" i="15" s="1"/>
  <c r="K229" i="15" s="1"/>
  <c r="K230" i="15" s="1"/>
  <c r="K231" i="15" s="1"/>
  <c r="K232" i="15" s="1"/>
  <c r="K233" i="15" s="1"/>
  <c r="K234" i="15" s="1"/>
  <c r="K235" i="15" s="1"/>
  <c r="K236" i="15" s="1"/>
  <c r="K237" i="15" s="1"/>
  <c r="K238" i="15" s="1"/>
  <c r="K239" i="15" s="1"/>
  <c r="K240" i="15" s="1"/>
  <c r="K241" i="15" s="1"/>
  <c r="J481" i="15"/>
  <c r="K452" i="15"/>
  <c r="K453" i="15" s="1"/>
  <c r="K454" i="15" s="1"/>
  <c r="K455" i="15" s="1"/>
  <c r="K456" i="15" s="1"/>
  <c r="K457" i="15" s="1"/>
  <c r="K458" i="15" s="1"/>
  <c r="K459" i="15" s="1"/>
  <c r="K460" i="15" s="1"/>
  <c r="K461" i="15" s="1"/>
  <c r="K462" i="15" s="1"/>
  <c r="K463" i="15" s="1"/>
  <c r="K464" i="15" s="1"/>
  <c r="K465" i="15" s="1"/>
  <c r="K466" i="15" s="1"/>
  <c r="K467" i="15" s="1"/>
  <c r="K468" i="15" s="1"/>
  <c r="K469" i="15" s="1"/>
  <c r="K470" i="15" s="1"/>
  <c r="K471" i="15" s="1"/>
  <c r="K472" i="15" s="1"/>
  <c r="K473" i="15" s="1"/>
  <c r="K474" i="15" s="1"/>
  <c r="K475" i="15" s="1"/>
  <c r="K476" i="15" s="1"/>
  <c r="K477" i="15" s="1"/>
  <c r="K478" i="15" s="1"/>
  <c r="K479" i="15" s="1"/>
  <c r="K480" i="15" s="1"/>
  <c r="K481" i="15" s="1"/>
  <c r="K421" i="15"/>
  <c r="K422" i="15"/>
  <c r="K423" i="15" s="1"/>
  <c r="K424" i="15" s="1"/>
  <c r="K425" i="15" s="1"/>
  <c r="K426" i="15" s="1"/>
  <c r="K427" i="15" s="1"/>
  <c r="K428" i="15" s="1"/>
  <c r="K429" i="15" s="1"/>
  <c r="K430" i="15" s="1"/>
  <c r="K431" i="15" s="1"/>
  <c r="K432" i="15" s="1"/>
  <c r="K433" i="15" s="1"/>
  <c r="K434" i="15" s="1"/>
  <c r="K435" i="15" s="1"/>
  <c r="K436" i="15" s="1"/>
  <c r="K437" i="15" s="1"/>
  <c r="K438" i="15" s="1"/>
  <c r="K439" i="15" s="1"/>
  <c r="K440" i="15" s="1"/>
  <c r="K441" i="15" s="1"/>
  <c r="K442" i="15" s="1"/>
  <c r="K443" i="15" s="1"/>
  <c r="K444" i="15" s="1"/>
  <c r="K445" i="15" s="1"/>
  <c r="K446" i="15" s="1"/>
  <c r="K447" i="15" s="1"/>
  <c r="K448" i="15" s="1"/>
  <c r="K449" i="15" s="1"/>
  <c r="K450" i="15" s="1"/>
  <c r="K451" i="15" s="1"/>
  <c r="AV37" i="14" l="1"/>
  <c r="AU37" i="14"/>
  <c r="AR38" i="14"/>
  <c r="AS38" i="14"/>
  <c r="AO39" i="14"/>
  <c r="AP38" i="14"/>
  <c r="AL39" i="14"/>
  <c r="AM38" i="14"/>
  <c r="K181" i="15"/>
  <c r="K242" i="15"/>
  <c r="K243" i="15" s="1"/>
  <c r="K244" i="15" s="1"/>
  <c r="K245" i="15" s="1"/>
  <c r="K246" i="15" s="1"/>
  <c r="K247" i="15" s="1"/>
  <c r="K248" i="15" s="1"/>
  <c r="K249" i="15" s="1"/>
  <c r="K250" i="15" s="1"/>
  <c r="K251" i="15" s="1"/>
  <c r="K252" i="15" s="1"/>
  <c r="K253" i="15" s="1"/>
  <c r="K254" i="15" s="1"/>
  <c r="K255" i="15" s="1"/>
  <c r="K256" i="15" s="1"/>
  <c r="K257" i="15" s="1"/>
  <c r="K258" i="15" s="1"/>
  <c r="K259" i="15" s="1"/>
  <c r="K260" i="15" s="1"/>
  <c r="K261" i="15" s="1"/>
  <c r="K262" i="15" s="1"/>
  <c r="K263" i="15" s="1"/>
  <c r="K264" i="15" s="1"/>
  <c r="K265" i="15" s="1"/>
  <c r="K266" i="15" s="1"/>
  <c r="K267" i="15" s="1"/>
  <c r="K268" i="15" s="1"/>
  <c r="K269" i="15" s="1"/>
  <c r="K270" i="15" s="1"/>
  <c r="J271" i="15"/>
  <c r="J511" i="15"/>
  <c r="K482" i="15"/>
  <c r="K483" i="15" s="1"/>
  <c r="K484" i="15" s="1"/>
  <c r="K485" i="15" s="1"/>
  <c r="K486" i="15" s="1"/>
  <c r="K487" i="15" s="1"/>
  <c r="K488" i="15" s="1"/>
  <c r="K489" i="15" s="1"/>
  <c r="K490" i="15" s="1"/>
  <c r="K491" i="15" s="1"/>
  <c r="K492" i="15" s="1"/>
  <c r="K493" i="15" s="1"/>
  <c r="K494" i="15" s="1"/>
  <c r="K495" i="15" s="1"/>
  <c r="K496" i="15" s="1"/>
  <c r="K497" i="15" s="1"/>
  <c r="K498" i="15" s="1"/>
  <c r="K499" i="15" s="1"/>
  <c r="K500" i="15" s="1"/>
  <c r="K501" i="15" s="1"/>
  <c r="K502" i="15" s="1"/>
  <c r="K503" i="15" s="1"/>
  <c r="K504" i="15" s="1"/>
  <c r="K505" i="15" s="1"/>
  <c r="K506" i="15" s="1"/>
  <c r="K507" i="15" s="1"/>
  <c r="K508" i="15" s="1"/>
  <c r="K509" i="15" s="1"/>
  <c r="K510" i="15" s="1"/>
  <c r="K511" i="15" s="1"/>
  <c r="AV38" i="14" l="1"/>
  <c r="AU38" i="14"/>
  <c r="AS39" i="14"/>
  <c r="AR39" i="14"/>
  <c r="AO40" i="14"/>
  <c r="AP39" i="14"/>
  <c r="AL40" i="14"/>
  <c r="AM39" i="14"/>
  <c r="K271" i="15"/>
  <c r="K272" i="15"/>
  <c r="K273" i="15" s="1"/>
  <c r="K274" i="15" s="1"/>
  <c r="K275" i="15" s="1"/>
  <c r="K276" i="15" s="1"/>
  <c r="K277" i="15" s="1"/>
  <c r="K278" i="15" s="1"/>
  <c r="K279" i="15" s="1"/>
  <c r="K280" i="15" s="1"/>
  <c r="K281" i="15" s="1"/>
  <c r="K282" i="15" s="1"/>
  <c r="K283" i="15" s="1"/>
  <c r="K284" i="15" s="1"/>
  <c r="K285" i="15" s="1"/>
  <c r="K286" i="15" s="1"/>
  <c r="K287" i="15" s="1"/>
  <c r="K288" i="15" s="1"/>
  <c r="K289" i="15" s="1"/>
  <c r="K290" i="15" s="1"/>
  <c r="K291" i="15" s="1"/>
  <c r="K292" i="15" s="1"/>
  <c r="K293" i="15" s="1"/>
  <c r="K294" i="15" s="1"/>
  <c r="K295" i="15" s="1"/>
  <c r="K296" i="15" s="1"/>
  <c r="K297" i="15" s="1"/>
  <c r="K298" i="15" s="1"/>
  <c r="K299" i="15" s="1"/>
  <c r="K300" i="15" s="1"/>
  <c r="J301" i="15"/>
  <c r="J541" i="15"/>
  <c r="K512" i="15"/>
  <c r="K513" i="15" s="1"/>
  <c r="K514" i="15" s="1"/>
  <c r="K515" i="15" s="1"/>
  <c r="K516" i="15" s="1"/>
  <c r="K517" i="15" s="1"/>
  <c r="K518" i="15" s="1"/>
  <c r="K519" i="15" s="1"/>
  <c r="K520" i="15" s="1"/>
  <c r="K521" i="15" s="1"/>
  <c r="K522" i="15" s="1"/>
  <c r="K523" i="15" s="1"/>
  <c r="K524" i="15" s="1"/>
  <c r="K525" i="15" s="1"/>
  <c r="K526" i="15" s="1"/>
  <c r="K527" i="15" s="1"/>
  <c r="K528" i="15" s="1"/>
  <c r="K529" i="15" s="1"/>
  <c r="K530" i="15" s="1"/>
  <c r="K531" i="15" s="1"/>
  <c r="K532" i="15" s="1"/>
  <c r="K533" i="15" s="1"/>
  <c r="K534" i="15" s="1"/>
  <c r="K535" i="15" s="1"/>
  <c r="K536" i="15" s="1"/>
  <c r="K537" i="15" s="1"/>
  <c r="K538" i="15" s="1"/>
  <c r="K539" i="15" s="1"/>
  <c r="K540" i="15" s="1"/>
  <c r="K541" i="15" s="1"/>
  <c r="AV39" i="14" l="1"/>
  <c r="AU39" i="14"/>
  <c r="AS40" i="14"/>
  <c r="AR40" i="14"/>
  <c r="AO41" i="14"/>
  <c r="AP40" i="14"/>
  <c r="AL41" i="14"/>
  <c r="AM40" i="14"/>
  <c r="K301" i="15"/>
  <c r="K302" i="15"/>
  <c r="K303" i="15" s="1"/>
  <c r="K304" i="15" s="1"/>
  <c r="K305" i="15" s="1"/>
  <c r="K306" i="15" s="1"/>
  <c r="K307" i="15" s="1"/>
  <c r="K308" i="15" s="1"/>
  <c r="K309" i="15" s="1"/>
  <c r="K310" i="15" s="1"/>
  <c r="K311" i="15" s="1"/>
  <c r="K312" i="15" s="1"/>
  <c r="K313" i="15" s="1"/>
  <c r="K314" i="15" s="1"/>
  <c r="K315" i="15" s="1"/>
  <c r="K316" i="15" s="1"/>
  <c r="K317" i="15" s="1"/>
  <c r="K318" i="15" s="1"/>
  <c r="K319" i="15" s="1"/>
  <c r="K320" i="15" s="1"/>
  <c r="K321" i="15" s="1"/>
  <c r="K322" i="15" s="1"/>
  <c r="K323" i="15" s="1"/>
  <c r="K324" i="15" s="1"/>
  <c r="K325" i="15" s="1"/>
  <c r="K326" i="15" s="1"/>
  <c r="K327" i="15" s="1"/>
  <c r="K328" i="15" s="1"/>
  <c r="K329" i="15" s="1"/>
  <c r="K330" i="15" s="1"/>
  <c r="J331" i="15"/>
  <c r="AV40" i="14" l="1"/>
  <c r="AU40" i="14"/>
  <c r="AS41" i="14"/>
  <c r="AR41" i="14"/>
  <c r="AO42" i="14"/>
  <c r="AP41" i="14"/>
  <c r="AL42" i="14"/>
  <c r="AM41" i="14"/>
  <c r="K331" i="15"/>
  <c r="K332" i="15"/>
  <c r="K333" i="15" s="1"/>
  <c r="K334" i="15" s="1"/>
  <c r="K335" i="15" s="1"/>
  <c r="K336" i="15" s="1"/>
  <c r="K337" i="15" s="1"/>
  <c r="K338" i="15" s="1"/>
  <c r="K339" i="15" s="1"/>
  <c r="K340" i="15" s="1"/>
  <c r="K341" i="15" s="1"/>
  <c r="K342" i="15" s="1"/>
  <c r="K343" i="15" s="1"/>
  <c r="K344" i="15" s="1"/>
  <c r="K345" i="15" s="1"/>
  <c r="K346" i="15" s="1"/>
  <c r="K347" i="15" s="1"/>
  <c r="K348" i="15" s="1"/>
  <c r="K349" i="15" s="1"/>
  <c r="K350" i="15" s="1"/>
  <c r="K351" i="15" s="1"/>
  <c r="K352" i="15" s="1"/>
  <c r="K353" i="15" s="1"/>
  <c r="K354" i="15" s="1"/>
  <c r="K355" i="15" s="1"/>
  <c r="K356" i="15" s="1"/>
  <c r="K357" i="15" s="1"/>
  <c r="K358" i="15" s="1"/>
  <c r="K359" i="15" s="1"/>
  <c r="K360" i="15" s="1"/>
  <c r="J361" i="15"/>
  <c r="K362" i="15" s="1"/>
  <c r="K363" i="15" s="1"/>
  <c r="K364" i="15" s="1"/>
  <c r="K365" i="15" s="1"/>
  <c r="K366" i="15" s="1"/>
  <c r="K367" i="15" s="1"/>
  <c r="K368" i="15" s="1"/>
  <c r="K369" i="15" s="1"/>
  <c r="K370" i="15" s="1"/>
  <c r="K371" i="15" s="1"/>
  <c r="K372" i="15" s="1"/>
  <c r="K373" i="15" s="1"/>
  <c r="K374" i="15" s="1"/>
  <c r="K375" i="15" s="1"/>
  <c r="K376" i="15" s="1"/>
  <c r="K377" i="15" s="1"/>
  <c r="K378" i="15" s="1"/>
  <c r="K379" i="15" s="1"/>
  <c r="K380" i="15" s="1"/>
  <c r="K381" i="15" s="1"/>
  <c r="K382" i="15" s="1"/>
  <c r="K383" i="15" s="1"/>
  <c r="K384" i="15" s="1"/>
  <c r="K385" i="15" s="1"/>
  <c r="K386" i="15" s="1"/>
  <c r="K387" i="15" s="1"/>
  <c r="K388" i="15" s="1"/>
  <c r="K389" i="15" s="1"/>
  <c r="K390" i="15" s="1"/>
  <c r="K391" i="15" s="1"/>
  <c r="AV41" i="14" l="1"/>
  <c r="AU41" i="14"/>
  <c r="AR42" i="14"/>
  <c r="AS42" i="14"/>
  <c r="AO43" i="14"/>
  <c r="AP42" i="14"/>
  <c r="AM42" i="14"/>
  <c r="AL43" i="14"/>
  <c r="K361" i="15"/>
  <c r="AS43" i="14" l="1"/>
  <c r="AR43" i="14"/>
  <c r="AV42" i="14"/>
  <c r="AU42" i="14"/>
  <c r="AO44" i="14"/>
  <c r="AP43" i="14"/>
  <c r="AL44" i="14"/>
  <c r="AM43" i="14"/>
  <c r="AV43" i="14" l="1"/>
  <c r="AU43" i="14"/>
  <c r="AS44" i="14"/>
  <c r="AR44" i="14"/>
  <c r="AO45" i="14"/>
  <c r="AP44" i="14"/>
  <c r="AL45" i="14"/>
  <c r="AM44" i="14"/>
  <c r="AV44" i="14" l="1"/>
  <c r="AU44" i="14"/>
  <c r="AS45" i="14"/>
  <c r="AR45" i="14"/>
  <c r="AO46" i="14"/>
  <c r="AP45" i="14"/>
  <c r="AL46" i="14"/>
  <c r="AM45" i="14"/>
  <c r="AV45" i="14" l="1"/>
  <c r="AU45" i="14"/>
  <c r="AR46" i="14"/>
  <c r="AS46" i="14"/>
  <c r="AO47" i="14"/>
  <c r="AP46" i="14"/>
  <c r="AL47" i="14"/>
  <c r="AM46" i="14"/>
  <c r="AV46" i="14" l="1"/>
  <c r="AU46" i="14"/>
  <c r="AS47" i="14"/>
  <c r="AR47" i="14"/>
  <c r="AO48" i="14"/>
  <c r="AP47" i="14"/>
  <c r="AL48" i="14"/>
  <c r="AM47" i="14"/>
  <c r="AV47" i="14" l="1"/>
  <c r="AU47" i="14"/>
  <c r="AS48" i="14"/>
  <c r="AR48" i="14"/>
  <c r="AO49" i="14"/>
  <c r="AP48" i="14"/>
  <c r="AL49" i="14"/>
  <c r="AM48" i="14"/>
  <c r="AV48" i="14" l="1"/>
  <c r="AU48" i="14"/>
  <c r="AS49" i="14"/>
  <c r="AR49" i="14"/>
  <c r="AO50" i="14"/>
  <c r="AP49" i="14"/>
  <c r="AL50" i="14"/>
  <c r="AM49" i="14"/>
  <c r="AV49" i="14" l="1"/>
  <c r="AU49" i="14"/>
  <c r="AR50" i="14"/>
  <c r="AS50" i="14"/>
  <c r="AP50" i="14"/>
  <c r="AO51" i="14"/>
  <c r="AL51" i="14"/>
  <c r="AM50" i="14"/>
  <c r="AV50" i="14" l="1"/>
  <c r="AU50" i="14"/>
  <c r="AS51" i="14"/>
  <c r="AR51" i="14"/>
  <c r="AO52" i="14"/>
  <c r="AP51" i="14"/>
  <c r="AL52" i="14"/>
  <c r="AM51" i="14"/>
  <c r="AV51" i="14" l="1"/>
  <c r="AU51" i="14"/>
  <c r="AS52" i="14"/>
  <c r="AR52" i="14"/>
  <c r="AO53" i="14"/>
  <c r="AP52" i="14"/>
  <c r="AL53" i="14"/>
  <c r="AM52" i="14"/>
  <c r="AS53" i="14" l="1"/>
  <c r="AR53" i="14"/>
  <c r="AV52" i="14"/>
  <c r="AU52" i="14"/>
  <c r="AO54" i="14"/>
  <c r="AP53" i="14"/>
  <c r="AL54" i="14"/>
  <c r="AM53" i="14"/>
  <c r="AV53" i="14" l="1"/>
  <c r="AU53" i="14"/>
  <c r="AS54" i="14"/>
  <c r="AR54" i="14"/>
  <c r="AO55" i="14"/>
  <c r="AP54" i="14"/>
  <c r="AL55" i="14"/>
  <c r="AM54" i="14"/>
  <c r="AV54" i="14" l="1"/>
  <c r="AU54" i="14"/>
  <c r="AS55" i="14"/>
  <c r="AR55" i="14"/>
  <c r="AO56" i="14"/>
  <c r="AP55" i="14"/>
  <c r="AL56" i="14"/>
  <c r="AM55" i="14"/>
  <c r="AV55" i="14" l="1"/>
  <c r="AU55" i="14"/>
  <c r="AS56" i="14"/>
  <c r="AR56" i="14"/>
  <c r="AO57" i="14"/>
  <c r="AP56" i="14"/>
  <c r="AL57" i="14"/>
  <c r="AM56" i="14"/>
  <c r="AV56" i="14" l="1"/>
  <c r="AU56" i="14"/>
  <c r="AS57" i="14"/>
  <c r="AR57" i="14"/>
  <c r="AO58" i="14"/>
  <c r="AP57" i="14"/>
  <c r="AL58" i="14"/>
  <c r="AM57" i="14"/>
  <c r="AV57" i="14" l="1"/>
  <c r="AU57" i="14"/>
  <c r="AR58" i="14"/>
  <c r="AS58" i="14"/>
  <c r="AO59" i="14"/>
  <c r="AP58" i="14"/>
  <c r="AL59" i="14"/>
  <c r="AM58" i="14"/>
  <c r="AV58" i="14" l="1"/>
  <c r="AU58" i="14"/>
  <c r="AS59" i="14"/>
  <c r="AR59" i="14"/>
  <c r="AO60" i="14"/>
  <c r="AP59" i="14"/>
  <c r="AL60" i="14"/>
  <c r="AM59" i="14"/>
  <c r="AV59" i="14" l="1"/>
  <c r="AU59" i="14"/>
  <c r="AS60" i="14"/>
  <c r="AR60" i="14"/>
  <c r="AO61" i="14"/>
  <c r="AP60" i="14"/>
  <c r="AL61" i="14"/>
  <c r="AM60" i="14"/>
  <c r="AV60" i="14" l="1"/>
  <c r="AU60" i="14"/>
  <c r="AS61" i="14"/>
  <c r="AR61" i="14"/>
  <c r="AO62" i="14"/>
  <c r="AP61" i="14"/>
  <c r="AL62" i="14"/>
  <c r="AM61" i="14"/>
  <c r="AV61" i="14" l="1"/>
  <c r="AU61" i="14"/>
  <c r="AS62" i="14"/>
  <c r="AR62" i="14"/>
  <c r="AO63" i="14"/>
  <c r="AP62" i="14"/>
  <c r="AL63" i="14"/>
  <c r="AM62" i="14"/>
  <c r="AV62" i="14" l="1"/>
  <c r="AU62" i="14"/>
  <c r="AS63" i="14"/>
  <c r="AR63" i="14"/>
  <c r="AO64" i="14"/>
  <c r="AP63" i="14"/>
  <c r="AL64" i="14"/>
  <c r="AM63" i="14"/>
  <c r="AS64" i="14" l="1"/>
  <c r="AR64" i="14"/>
  <c r="AV63" i="14"/>
  <c r="AU63" i="14"/>
  <c r="AO65" i="14"/>
  <c r="AP64" i="14"/>
  <c r="AL65" i="14"/>
  <c r="AM64" i="14"/>
  <c r="AV64" i="14" l="1"/>
  <c r="AU64" i="14"/>
  <c r="AS65" i="14"/>
  <c r="AR65" i="14"/>
  <c r="AO66" i="14"/>
  <c r="AP65" i="14"/>
  <c r="AL66" i="14"/>
  <c r="AM65" i="14"/>
  <c r="AV65" i="14" l="1"/>
  <c r="AU6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C3" authorId="0" shapeId="0" xr:uid="{96BDD73D-A2C0-424D-96BB-9948155BAE1B}">
      <text>
        <r>
          <rPr>
            <b/>
            <sz val="9"/>
            <color indexed="81"/>
            <rFont val="Tahoma"/>
            <family val="2"/>
          </rPr>
          <t>Justin van de Ven:</t>
        </r>
        <r>
          <rPr>
            <sz val="9"/>
            <color indexed="81"/>
            <rFont val="Tahoma"/>
            <family val="2"/>
          </rPr>
          <t xml:space="preserve">
see block a, first loop
</t>
        </r>
      </text>
    </comment>
    <comment ref="M3" authorId="0" shapeId="0" xr:uid="{50DA5806-1AB6-472D-A3E4-31FFC985827A}">
      <text>
        <r>
          <rPr>
            <b/>
            <sz val="9"/>
            <color indexed="81"/>
            <rFont val="Tahoma"/>
            <family val="2"/>
          </rPr>
          <t>Justin van de Ven:</t>
        </r>
        <r>
          <rPr>
            <sz val="9"/>
            <color indexed="81"/>
            <rFont val="Tahoma"/>
            <family val="2"/>
          </rPr>
          <t xml:space="preserve">
see block a, second loop
</t>
        </r>
      </text>
    </comment>
    <comment ref="X3" authorId="0" shapeId="0" xr:uid="{5A1BB10A-90D2-41A5-B620-0756BA6D307B}">
      <text>
        <r>
          <rPr>
            <b/>
            <sz val="9"/>
            <color indexed="81"/>
            <rFont val="Tahoma"/>
            <family val="2"/>
          </rPr>
          <t>Justin van de Ven:</t>
        </r>
        <r>
          <rPr>
            <sz val="9"/>
            <color indexed="81"/>
            <rFont val="Tahoma"/>
            <family val="2"/>
          </rPr>
          <t xml:space="preserve">
see block a, third loop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M2" authorId="0" shapeId="0" xr:uid="{9B1C3D72-2EC0-4E46-BADE-8E78A784BD91}">
      <text>
        <r>
          <rPr>
            <b/>
            <sz val="9"/>
            <color indexed="81"/>
            <rFont val="Tahoma"/>
            <family val="2"/>
          </rPr>
          <t>Justin van de Ven:</t>
        </r>
        <r>
          <rPr>
            <sz val="9"/>
            <color indexed="81"/>
            <rFont val="Tahoma"/>
            <family val="2"/>
          </rPr>
          <t xml:space="preserve">
block b statistics</t>
        </r>
      </text>
    </comment>
  </commentList>
</comments>
</file>

<file path=xl/sharedStrings.xml><?xml version="1.0" encoding="utf-8"?>
<sst xmlns="http://schemas.openxmlformats.org/spreadsheetml/2006/main" count="211" uniqueCount="67">
  <si>
    <t>zero</t>
  </si>
  <si>
    <t>base</t>
  </si>
  <si>
    <t>disabled</t>
  </si>
  <si>
    <t xml:space="preserve">. </t>
  </si>
  <si>
    <t>age</t>
  </si>
  <si>
    <t>disposable income</t>
  </si>
  <si>
    <t>consumption</t>
  </si>
  <si>
    <t>wealth</t>
  </si>
  <si>
    <t>formal care expenditure</t>
  </si>
  <si>
    <t>carers</t>
  </si>
  <si>
    <t>workers</t>
  </si>
  <si>
    <t>work hours</t>
  </si>
  <si>
    <t>discretionary consumption</t>
  </si>
  <si>
    <t>.</t>
  </si>
  <si>
    <t>need care</t>
  </si>
  <si>
    <t>41-50</t>
  </si>
  <si>
    <t>saving</t>
  </si>
  <si>
    <t>employed</t>
  </si>
  <si>
    <t>income</t>
  </si>
  <si>
    <t>care expenditure</t>
  </si>
  <si>
    <t>Source: Author's calculations on simulated data.</t>
  </si>
  <si>
    <t>social carers</t>
  </si>
  <si>
    <t>51-55</t>
  </si>
  <si>
    <t>56-60</t>
  </si>
  <si>
    <t>61-65</t>
  </si>
  <si>
    <t>29-35</t>
  </si>
  <si>
    <t>36-40</t>
  </si>
  <si>
    <t>rational expecations</t>
  </si>
  <si>
    <t>zero costs scenario</t>
  </si>
  <si>
    <t>ignore costs scenario less zero costs scenario</t>
  </si>
  <si>
    <t>base scenario less ignore costs scenario</t>
  </si>
  <si>
    <t>ignore costs</t>
  </si>
  <si>
    <t>ignore costs expectations</t>
  </si>
  <si>
    <t>ignore costs - zero</t>
  </si>
  <si>
    <t>base - ignore costs</t>
  </si>
  <si>
    <t>statistics generated by stata file "care analysis2.do"</t>
  </si>
  <si>
    <t>cells in grey indicate those evaluated by stata file</t>
  </si>
  <si>
    <t>see comments in top left for further detail</t>
  </si>
  <si>
    <t>age band</t>
  </si>
  <si>
    <t>oldest</t>
  </si>
  <si>
    <t>youngest</t>
  </si>
  <si>
    <t>age start sim</t>
  </si>
  <si>
    <t>age end sim</t>
  </si>
  <si>
    <t>20-49</t>
  </si>
  <si>
    <t>30-59</t>
  </si>
  <si>
    <t>40-69</t>
  </si>
  <si>
    <t>50-79</t>
  </si>
  <si>
    <t>60-89</t>
  </si>
  <si>
    <t>70-99</t>
  </si>
  <si>
    <t>data</t>
  </si>
  <si>
    <t>zero1</t>
  </si>
  <si>
    <t>naive1</t>
  </si>
  <si>
    <t>base1</t>
  </si>
  <si>
    <t>cohort</t>
  </si>
  <si>
    <t>cohort (birth year)</t>
  </si>
  <si>
    <t>age / cohort</t>
  </si>
  <si>
    <t>naïve1</t>
  </si>
  <si>
    <t>ref</t>
  </si>
  <si>
    <t>naïve1-zero1</t>
  </si>
  <si>
    <t>base1-naive1</t>
  </si>
  <si>
    <t>66-71</t>
  </si>
  <si>
    <t>marriage</t>
  </si>
  <si>
    <t>ignore</t>
  </si>
  <si>
    <t>ignore - saving</t>
  </si>
  <si>
    <t>base - ignore</t>
  </si>
  <si>
    <t>all</t>
  </si>
  <si>
    <t>Notes: "zero costs" scenario imposes no time or financial costs for social care or childcare. "Base" and "ignore costs" scenarios impose the same statistical estimates for (potentially) non-zero time and financial costs of social care and childcare. Both "zero costs" and "base" scenarios project employment and saving behaviour reflecting rational expectations concerning costs of care assumed for the respective simulations. "Ignore costs" scenario projects employment and saving behaviour based on the same processes assumed for the "zero costs" scenario, despite including non-zero costs as projected under the "base" scenario. Top panel reports population average statistics projected under the zero costs scenario. Middle panel reports differences between the ignore costs and zero costs scenarios. Bottom panel reports differences between the base and ignore costs scenarios. "disabled" reports the proportion of the population subgroup affected by long-term illness or disability.  "need care" reports the proportion of the population subgroup with social care needs. "social carers" reports the proportion of the population subgroup with social care responsibilities. "employed" reports the proportion of the population subgroup in paid employment. "income" reports annual disposable benefit unit income. "consumption" reports annual benefit unit discretionary consumption. "care expenditure" reports annual benefit unit financial costs of formal care. "wealth" reports net value of benefit unit assets and liabilities. All financial values reported in GBP, 2022 prices. Samples limited to balanced panels of simulated individuals born between 1990 and 1999. Samples also screened to include benefit units comprised of the same sample of simulated individuals across simulated scenarios. All statistics evaluated on simulated data for 9,309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</si>
</sst>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Aptos Narrow"/>
      <family val="2"/>
      <scheme val="minor"/>
    </font>
    <font>
      <sz val="9"/>
      <color indexed="81"/>
      <name val="Tahoma"/>
      <family val="2"/>
    </font>
    <font>
      <b/>
      <sz val="9"/>
      <color indexed="81"/>
      <name val="Tahoma"/>
      <family val="2"/>
    </font>
    <font>
      <sz val="8"/>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6">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1" fontId="0" fillId="0" borderId="0" xfId="0" applyNumberFormat="1"/>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1990-99'!$U$1</c:f>
              <c:strCache>
                <c:ptCount val="1"/>
                <c:pt idx="0">
                  <c:v>ignore costs expectations</c:v>
                </c:pt>
              </c:strCache>
            </c:strRef>
          </c:tx>
          <c:spPr>
            <a:ln w="19050" cap="rnd">
              <a:solidFill>
                <a:schemeClr val="accent1"/>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1990-99'!$U$71:$U$121</c:f>
              <c:numCache>
                <c:formatCode>General</c:formatCode>
                <c:ptCount val="51"/>
                <c:pt idx="0">
                  <c:v>0</c:v>
                </c:pt>
                <c:pt idx="1">
                  <c:v>-34.526000000000067</c:v>
                </c:pt>
                <c:pt idx="2">
                  <c:v>-88.983999999999924</c:v>
                </c:pt>
                <c:pt idx="3">
                  <c:v>-17.725000000000364</c:v>
                </c:pt>
                <c:pt idx="4">
                  <c:v>-24.1299999999992</c:v>
                </c:pt>
                <c:pt idx="5">
                  <c:v>-84.5</c:v>
                </c:pt>
                <c:pt idx="6">
                  <c:v>-188.95999999999913</c:v>
                </c:pt>
                <c:pt idx="7">
                  <c:v>-383.18000000000029</c:v>
                </c:pt>
                <c:pt idx="8">
                  <c:v>-446.02999999999884</c:v>
                </c:pt>
                <c:pt idx="9">
                  <c:v>-560.32999999999447</c:v>
                </c:pt>
                <c:pt idx="10">
                  <c:v>-1112.1399999999994</c:v>
                </c:pt>
                <c:pt idx="11">
                  <c:v>-1382.3000000000029</c:v>
                </c:pt>
                <c:pt idx="12">
                  <c:v>-1771.070000000007</c:v>
                </c:pt>
                <c:pt idx="13">
                  <c:v>-2105.6900000000023</c:v>
                </c:pt>
                <c:pt idx="14">
                  <c:v>-2306.8399999999965</c:v>
                </c:pt>
                <c:pt idx="15">
                  <c:v>-2430.8000000000029</c:v>
                </c:pt>
                <c:pt idx="16">
                  <c:v>-2587.8000000000029</c:v>
                </c:pt>
                <c:pt idx="17">
                  <c:v>-2776</c:v>
                </c:pt>
                <c:pt idx="18">
                  <c:v>-3467</c:v>
                </c:pt>
                <c:pt idx="19">
                  <c:v>-3877.5</c:v>
                </c:pt>
                <c:pt idx="20">
                  <c:v>-4414</c:v>
                </c:pt>
                <c:pt idx="21">
                  <c:v>-4999.6000000000058</c:v>
                </c:pt>
                <c:pt idx="22">
                  <c:v>-5120.8999999999942</c:v>
                </c:pt>
                <c:pt idx="23">
                  <c:v>-5262.5</c:v>
                </c:pt>
                <c:pt idx="24">
                  <c:v>-5497.1000000000058</c:v>
                </c:pt>
                <c:pt idx="25">
                  <c:v>-5471.8999999999651</c:v>
                </c:pt>
                <c:pt idx="26">
                  <c:v>-5346.7999999999884</c:v>
                </c:pt>
                <c:pt idx="27">
                  <c:v>-5115.9000000000233</c:v>
                </c:pt>
                <c:pt idx="28">
                  <c:v>-4974.9000000000233</c:v>
                </c:pt>
                <c:pt idx="29">
                  <c:v>-4971.2000000000116</c:v>
                </c:pt>
                <c:pt idx="30">
                  <c:v>-4846.7999999999884</c:v>
                </c:pt>
                <c:pt idx="31">
                  <c:v>-4523</c:v>
                </c:pt>
                <c:pt idx="32">
                  <c:v>-4361.7000000000116</c:v>
                </c:pt>
                <c:pt idx="33">
                  <c:v>-4033.5</c:v>
                </c:pt>
                <c:pt idx="34">
                  <c:v>-3756</c:v>
                </c:pt>
                <c:pt idx="35">
                  <c:v>-3385.7999999999302</c:v>
                </c:pt>
                <c:pt idx="36">
                  <c:v>-3166.6000000000931</c:v>
                </c:pt>
                <c:pt idx="37">
                  <c:v>-3308.1999999999534</c:v>
                </c:pt>
                <c:pt idx="38">
                  <c:v>-2864</c:v>
                </c:pt>
                <c:pt idx="39">
                  <c:v>-2635.9000000000233</c:v>
                </c:pt>
                <c:pt idx="40">
                  <c:v>-2331.1999999999534</c:v>
                </c:pt>
                <c:pt idx="41">
                  <c:v>-2244.5999999999767</c:v>
                </c:pt>
                <c:pt idx="42">
                  <c:v>-1727.5</c:v>
                </c:pt>
                <c:pt idx="43">
                  <c:v>-1229.2000000000698</c:v>
                </c:pt>
                <c:pt idx="44">
                  <c:v>-977.39999999990687</c:v>
                </c:pt>
                <c:pt idx="45">
                  <c:v>-718.80000000004657</c:v>
                </c:pt>
                <c:pt idx="46">
                  <c:v>-940.5</c:v>
                </c:pt>
                <c:pt idx="47">
                  <c:v>-1272.3000000000466</c:v>
                </c:pt>
                <c:pt idx="48">
                  <c:v>-1506</c:v>
                </c:pt>
                <c:pt idx="49">
                  <c:v>-1259</c:v>
                </c:pt>
                <c:pt idx="50">
                  <c:v>-1220</c:v>
                </c:pt>
              </c:numCache>
            </c:numRef>
          </c:yVal>
          <c:smooth val="0"/>
          <c:extLst>
            <c:ext xmlns:c16="http://schemas.microsoft.com/office/drawing/2014/chart" uri="{C3380CC4-5D6E-409C-BE32-E72D297353CC}">
              <c16:uniqueId val="{00000000-F08D-47FE-98E8-B597F9CEDD52}"/>
            </c:ext>
          </c:extLst>
        </c:ser>
        <c:ser>
          <c:idx val="1"/>
          <c:order val="1"/>
          <c:tx>
            <c:strRef>
              <c:f>'all care costs 1990-99'!$AF$1</c:f>
              <c:strCache>
                <c:ptCount val="1"/>
                <c:pt idx="0">
                  <c:v>rational expecations</c:v>
                </c:pt>
              </c:strCache>
            </c:strRef>
          </c:tx>
          <c:spPr>
            <a:ln w="19050" cap="rnd">
              <a:solidFill>
                <a:schemeClr val="accent2"/>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1990-99'!$AF$71:$AF$121</c:f>
              <c:numCache>
                <c:formatCode>General</c:formatCode>
                <c:ptCount val="51"/>
                <c:pt idx="0">
                  <c:v>0</c:v>
                </c:pt>
                <c:pt idx="1">
                  <c:v>-41.416999999999916</c:v>
                </c:pt>
                <c:pt idx="2">
                  <c:v>11</c:v>
                </c:pt>
                <c:pt idx="3">
                  <c:v>73.336999999999534</c:v>
                </c:pt>
                <c:pt idx="4">
                  <c:v>30.139999999999418</c:v>
                </c:pt>
                <c:pt idx="5">
                  <c:v>205.48999999999796</c:v>
                </c:pt>
                <c:pt idx="6">
                  <c:v>344.75</c:v>
                </c:pt>
                <c:pt idx="7">
                  <c:v>562.73999999999796</c:v>
                </c:pt>
                <c:pt idx="8">
                  <c:v>364.79000000000087</c:v>
                </c:pt>
                <c:pt idx="9">
                  <c:v>-702.25</c:v>
                </c:pt>
                <c:pt idx="10">
                  <c:v>-513.30000000000291</c:v>
                </c:pt>
                <c:pt idx="11">
                  <c:v>-217.54999999999563</c:v>
                </c:pt>
                <c:pt idx="12">
                  <c:v>71.059999999997672</c:v>
                </c:pt>
                <c:pt idx="13">
                  <c:v>622.59999999999127</c:v>
                </c:pt>
                <c:pt idx="14">
                  <c:v>1789.1000000000058</c:v>
                </c:pt>
                <c:pt idx="15">
                  <c:v>2973.8999999999942</c:v>
                </c:pt>
                <c:pt idx="16">
                  <c:v>3444</c:v>
                </c:pt>
                <c:pt idx="17">
                  <c:v>2577.8000000000029</c:v>
                </c:pt>
                <c:pt idx="18">
                  <c:v>2931.7999999999884</c:v>
                </c:pt>
                <c:pt idx="19">
                  <c:v>2963.0999999999767</c:v>
                </c:pt>
                <c:pt idx="20">
                  <c:v>3250.2999999999884</c:v>
                </c:pt>
                <c:pt idx="21">
                  <c:v>3961.6000000000058</c:v>
                </c:pt>
                <c:pt idx="22">
                  <c:v>4244.1000000000058</c:v>
                </c:pt>
                <c:pt idx="23">
                  <c:v>4718.8999999999942</c:v>
                </c:pt>
                <c:pt idx="24">
                  <c:v>5753.3000000000175</c:v>
                </c:pt>
                <c:pt idx="25">
                  <c:v>6035.2999999999884</c:v>
                </c:pt>
                <c:pt idx="26">
                  <c:v>6338.5</c:v>
                </c:pt>
                <c:pt idx="27">
                  <c:v>6350.2000000000116</c:v>
                </c:pt>
                <c:pt idx="28">
                  <c:v>6230.1000000000349</c:v>
                </c:pt>
                <c:pt idx="29">
                  <c:v>6389</c:v>
                </c:pt>
                <c:pt idx="30">
                  <c:v>6402.5999999999767</c:v>
                </c:pt>
                <c:pt idx="31">
                  <c:v>6349.2000000000116</c:v>
                </c:pt>
                <c:pt idx="32">
                  <c:v>6285.1000000000349</c:v>
                </c:pt>
                <c:pt idx="33">
                  <c:v>6263.2999999999884</c:v>
                </c:pt>
                <c:pt idx="34">
                  <c:v>6254.6000000000349</c:v>
                </c:pt>
                <c:pt idx="35">
                  <c:v>6505.1999999999534</c:v>
                </c:pt>
                <c:pt idx="36">
                  <c:v>7069.3000000000466</c:v>
                </c:pt>
                <c:pt idx="37">
                  <c:v>7155.8999999999069</c:v>
                </c:pt>
                <c:pt idx="38">
                  <c:v>6566.5</c:v>
                </c:pt>
                <c:pt idx="39">
                  <c:v>5948.5</c:v>
                </c:pt>
                <c:pt idx="40">
                  <c:v>4936.3000000000466</c:v>
                </c:pt>
                <c:pt idx="41">
                  <c:v>4084.8000000000466</c:v>
                </c:pt>
                <c:pt idx="42">
                  <c:v>3097</c:v>
                </c:pt>
                <c:pt idx="43">
                  <c:v>1886.2000000000698</c:v>
                </c:pt>
                <c:pt idx="44">
                  <c:v>1099.3999999999069</c:v>
                </c:pt>
                <c:pt idx="45">
                  <c:v>-66.5</c:v>
                </c:pt>
                <c:pt idx="46">
                  <c:v>-1607.5999999999767</c:v>
                </c:pt>
                <c:pt idx="47">
                  <c:v>-3562.2999999999302</c:v>
                </c:pt>
                <c:pt idx="48">
                  <c:v>-6303</c:v>
                </c:pt>
                <c:pt idx="49">
                  <c:v>-8919</c:v>
                </c:pt>
                <c:pt idx="50">
                  <c:v>-12039</c:v>
                </c:pt>
              </c:numCache>
            </c:numRef>
          </c:yVal>
          <c:smooth val="0"/>
          <c:extLst>
            <c:ext xmlns:c16="http://schemas.microsoft.com/office/drawing/2014/chart" uri="{C3380CC4-5D6E-409C-BE32-E72D297353CC}">
              <c16:uniqueId val="{00000001-F08D-47FE-98E8-B597F9CEDD52}"/>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'all care costs 1990-99'!$I$80:$I$131</c:f>
              <c:numCache>
                <c:formatCode>General</c:formatCode>
                <c:ptCount val="52"/>
                <c:pt idx="0">
                  <c:v>37567.93</c:v>
                </c:pt>
                <c:pt idx="1">
                  <c:v>38902.129999999997</c:v>
                </c:pt>
                <c:pt idx="2">
                  <c:v>39742.980000000003</c:v>
                </c:pt>
                <c:pt idx="3">
                  <c:v>41201.35</c:v>
                </c:pt>
                <c:pt idx="4">
                  <c:v>43982.879999999997</c:v>
                </c:pt>
                <c:pt idx="5">
                  <c:v>46849.43</c:v>
                </c:pt>
                <c:pt idx="6">
                  <c:v>49853.23</c:v>
                </c:pt>
                <c:pt idx="7">
                  <c:v>41851.32</c:v>
                </c:pt>
                <c:pt idx="8">
                  <c:v>41211.82</c:v>
                </c:pt>
                <c:pt idx="9">
                  <c:v>41352.42</c:v>
                </c:pt>
                <c:pt idx="10">
                  <c:v>41794.1</c:v>
                </c:pt>
                <c:pt idx="11">
                  <c:v>42252.49</c:v>
                </c:pt>
                <c:pt idx="12">
                  <c:v>42409.7</c:v>
                </c:pt>
                <c:pt idx="13">
                  <c:v>42418.03</c:v>
                </c:pt>
                <c:pt idx="14">
                  <c:v>42373.34</c:v>
                </c:pt>
                <c:pt idx="15">
                  <c:v>42781.65</c:v>
                </c:pt>
                <c:pt idx="16">
                  <c:v>43216.98</c:v>
                </c:pt>
                <c:pt idx="17">
                  <c:v>43599.08</c:v>
                </c:pt>
                <c:pt idx="18">
                  <c:v>43548.38</c:v>
                </c:pt>
                <c:pt idx="19">
                  <c:v>43753.4</c:v>
                </c:pt>
                <c:pt idx="20">
                  <c:v>43965.99</c:v>
                </c:pt>
                <c:pt idx="21">
                  <c:v>44167.93</c:v>
                </c:pt>
                <c:pt idx="22">
                  <c:v>44191.95</c:v>
                </c:pt>
                <c:pt idx="23">
                  <c:v>44311.37</c:v>
                </c:pt>
                <c:pt idx="24">
                  <c:v>44441.3</c:v>
                </c:pt>
                <c:pt idx="25">
                  <c:v>44383.06</c:v>
                </c:pt>
                <c:pt idx="26">
                  <c:v>44589.77</c:v>
                </c:pt>
                <c:pt idx="27">
                  <c:v>44633.45</c:v>
                </c:pt>
                <c:pt idx="28">
                  <c:v>44656.77</c:v>
                </c:pt>
                <c:pt idx="29">
                  <c:v>44662.99</c:v>
                </c:pt>
                <c:pt idx="30">
                  <c:v>44573.69</c:v>
                </c:pt>
                <c:pt idx="31">
                  <c:v>44462.44</c:v>
                </c:pt>
                <c:pt idx="32">
                  <c:v>44373.56</c:v>
                </c:pt>
                <c:pt idx="33">
                  <c:v>44289.21</c:v>
                </c:pt>
                <c:pt idx="34">
                  <c:v>44069.07</c:v>
                </c:pt>
                <c:pt idx="35">
                  <c:v>43823</c:v>
                </c:pt>
                <c:pt idx="36">
                  <c:v>43703.37</c:v>
                </c:pt>
                <c:pt idx="37">
                  <c:v>43506.12</c:v>
                </c:pt>
                <c:pt idx="38">
                  <c:v>42611.47</c:v>
                </c:pt>
                <c:pt idx="39">
                  <c:v>42634.75</c:v>
                </c:pt>
                <c:pt idx="40">
                  <c:v>42336.3</c:v>
                </c:pt>
                <c:pt idx="41">
                  <c:v>41648.449999999997</c:v>
                </c:pt>
                <c:pt idx="42">
                  <c:v>40828.080000000002</c:v>
                </c:pt>
                <c:pt idx="43">
                  <c:v>40635.19</c:v>
                </c:pt>
                <c:pt idx="44">
                  <c:v>40536.44</c:v>
                </c:pt>
                <c:pt idx="45">
                  <c:v>40329.68</c:v>
                </c:pt>
                <c:pt idx="46">
                  <c:v>40687.279999999999</c:v>
                </c:pt>
                <c:pt idx="47">
                  <c:v>42334.61</c:v>
                </c:pt>
                <c:pt idx="48">
                  <c:v>42028.39</c:v>
                </c:pt>
                <c:pt idx="49">
                  <c:v>42183.32</c:v>
                </c:pt>
                <c:pt idx="50">
                  <c:v>41821.07</c:v>
                </c:pt>
                <c:pt idx="51">
                  <c:v>41854.410000000003</c:v>
                </c:pt>
              </c:numCache>
            </c:numRef>
          </c:val>
          <c:smooth val="0"/>
          <c:extLst>
            <c:ext xmlns:c16="http://schemas.microsoft.com/office/drawing/2014/chart" uri="{C3380CC4-5D6E-409C-BE32-E72D297353CC}">
              <c16:uniqueId val="{00000000-ED74-4DD5-A1B4-F0A0329EDE02}"/>
            </c:ext>
          </c:extLst>
        </c:ser>
        <c:ser>
          <c:idx val="1"/>
          <c:order val="1"/>
          <c:spPr>
            <a:ln w="28575" cap="rnd">
              <a:solidFill>
                <a:schemeClr val="accent2"/>
              </a:solidFill>
              <a:round/>
            </a:ln>
            <a:effectLst/>
          </c:spPr>
          <c:marker>
            <c:symbol val="none"/>
          </c:marker>
          <c:val>
            <c:numRef>
              <c:f>'all care costs 1990-99'!$S$80:$S$131</c:f>
              <c:numCache>
                <c:formatCode>General</c:formatCode>
                <c:ptCount val="52"/>
                <c:pt idx="0">
                  <c:v>-265.43000000000029</c:v>
                </c:pt>
                <c:pt idx="1">
                  <c:v>-223.83999999999651</c:v>
                </c:pt>
                <c:pt idx="2">
                  <c:v>-284.86000000000058</c:v>
                </c:pt>
                <c:pt idx="3">
                  <c:v>-382.91999999999825</c:v>
                </c:pt>
                <c:pt idx="4">
                  <c:v>-362.14999999999418</c:v>
                </c:pt>
                <c:pt idx="5">
                  <c:v>-286.66999999999825</c:v>
                </c:pt>
                <c:pt idx="6">
                  <c:v>-323.15000000000146</c:v>
                </c:pt>
                <c:pt idx="7">
                  <c:v>-134.38999999999942</c:v>
                </c:pt>
                <c:pt idx="8">
                  <c:v>-310.11000000000058</c:v>
                </c:pt>
                <c:pt idx="9">
                  <c:v>-255.79000000000087</c:v>
                </c:pt>
                <c:pt idx="10">
                  <c:v>-180.87999999999738</c:v>
                </c:pt>
                <c:pt idx="11">
                  <c:v>-244.43000000000029</c:v>
                </c:pt>
                <c:pt idx="12">
                  <c:v>-266.84999999999854</c:v>
                </c:pt>
                <c:pt idx="13">
                  <c:v>-164.59999999999854</c:v>
                </c:pt>
                <c:pt idx="14">
                  <c:v>-64.189999999995052</c:v>
                </c:pt>
                <c:pt idx="15">
                  <c:v>-124.62000000000262</c:v>
                </c:pt>
                <c:pt idx="16">
                  <c:v>-102.80000000000291</c:v>
                </c:pt>
                <c:pt idx="17">
                  <c:v>-55</c:v>
                </c:pt>
                <c:pt idx="18">
                  <c:v>40.770000000004075</c:v>
                </c:pt>
                <c:pt idx="19">
                  <c:v>-73.330000000001746</c:v>
                </c:pt>
                <c:pt idx="20">
                  <c:v>-62.019999999996799</c:v>
                </c:pt>
                <c:pt idx="21">
                  <c:v>-100.37999999999738</c:v>
                </c:pt>
                <c:pt idx="22">
                  <c:v>-66.25</c:v>
                </c:pt>
                <c:pt idx="23">
                  <c:v>-72.580000000001746</c:v>
                </c:pt>
                <c:pt idx="24">
                  <c:v>-84.940000000002328</c:v>
                </c:pt>
                <c:pt idx="25">
                  <c:v>-57.739999999997963</c:v>
                </c:pt>
                <c:pt idx="26">
                  <c:v>-109.5</c:v>
                </c:pt>
                <c:pt idx="27">
                  <c:v>-112.19999999999709</c:v>
                </c:pt>
                <c:pt idx="28">
                  <c:v>-41.309999999997672</c:v>
                </c:pt>
                <c:pt idx="29">
                  <c:v>-53.769999999996799</c:v>
                </c:pt>
                <c:pt idx="30">
                  <c:v>-41.069999999999709</c:v>
                </c:pt>
                <c:pt idx="31">
                  <c:v>-108.76000000000204</c:v>
                </c:pt>
                <c:pt idx="32">
                  <c:v>-81.720000000001164</c:v>
                </c:pt>
                <c:pt idx="33">
                  <c:v>-31.470000000001164</c:v>
                </c:pt>
                <c:pt idx="34">
                  <c:v>-95.930000000000291</c:v>
                </c:pt>
                <c:pt idx="35">
                  <c:v>-54.849999999998545</c:v>
                </c:pt>
                <c:pt idx="36">
                  <c:v>-103.31000000000495</c:v>
                </c:pt>
                <c:pt idx="37">
                  <c:v>-150.74000000000524</c:v>
                </c:pt>
                <c:pt idx="38">
                  <c:v>-66.989999999997963</c:v>
                </c:pt>
                <c:pt idx="39">
                  <c:v>-79.879999999997381</c:v>
                </c:pt>
                <c:pt idx="40">
                  <c:v>-84.069999999999709</c:v>
                </c:pt>
                <c:pt idx="41">
                  <c:v>-67.159999999996217</c:v>
                </c:pt>
                <c:pt idx="42">
                  <c:v>-83.120000000002619</c:v>
                </c:pt>
                <c:pt idx="43">
                  <c:v>-87.040000000000873</c:v>
                </c:pt>
                <c:pt idx="44">
                  <c:v>-115.49000000000524</c:v>
                </c:pt>
                <c:pt idx="45">
                  <c:v>-288.2699999999968</c:v>
                </c:pt>
                <c:pt idx="46">
                  <c:v>-278.61999999999534</c:v>
                </c:pt>
                <c:pt idx="47">
                  <c:v>-150.84999999999854</c:v>
                </c:pt>
                <c:pt idx="48">
                  <c:v>-62.029999999998836</c:v>
                </c:pt>
                <c:pt idx="49">
                  <c:v>-32.610000000000582</c:v>
                </c:pt>
                <c:pt idx="50">
                  <c:v>97.980000000003201</c:v>
                </c:pt>
                <c:pt idx="51">
                  <c:v>360.5</c:v>
                </c:pt>
              </c:numCache>
            </c:numRef>
          </c:val>
          <c:smooth val="0"/>
          <c:extLst>
            <c:ext xmlns:c16="http://schemas.microsoft.com/office/drawing/2014/chart" uri="{C3380CC4-5D6E-409C-BE32-E72D297353CC}">
              <c16:uniqueId val="{00000001-ED74-4DD5-A1B4-F0A0329EDE02}"/>
            </c:ext>
          </c:extLst>
        </c:ser>
        <c:dLbls>
          <c:showLegendKey val="0"/>
          <c:showVal val="0"/>
          <c:showCatName val="0"/>
          <c:showSerName val="0"/>
          <c:showPercent val="0"/>
          <c:showBubbleSize val="0"/>
        </c:dLbls>
        <c:smooth val="0"/>
        <c:axId val="698475296"/>
        <c:axId val="698477216"/>
      </c:lineChart>
      <c:catAx>
        <c:axId val="698475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7216"/>
        <c:crosses val="autoZero"/>
        <c:auto val="1"/>
        <c:lblAlgn val="ctr"/>
        <c:lblOffset val="100"/>
        <c:noMultiLvlLbl val="0"/>
      </c:catAx>
      <c:valAx>
        <c:axId val="6984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'all care costs 1990-99'!$AR$6:$AR$61</c:f>
              <c:numCache>
                <c:formatCode>General</c:formatCode>
                <c:ptCount val="56"/>
                <c:pt idx="0">
                  <c:v>-77.60437599999932</c:v>
                </c:pt>
                <c:pt idx="1">
                  <c:v>-182.32173599999805</c:v>
                </c:pt>
                <c:pt idx="2">
                  <c:v>-127.7329359999967</c:v>
                </c:pt>
                <c:pt idx="3">
                  <c:v>-159.39063599999645</c:v>
                </c:pt>
                <c:pt idx="4">
                  <c:v>-258.70353599998634</c:v>
                </c:pt>
                <c:pt idx="5">
                  <c:v>-404.38473599998542</c:v>
                </c:pt>
                <c:pt idx="6">
                  <c:v>-701.32043599999452</c:v>
                </c:pt>
                <c:pt idx="7">
                  <c:v>-872.4614359999905</c:v>
                </c:pt>
                <c:pt idx="8">
                  <c:v>-1099.4345359999861</c:v>
                </c:pt>
                <c:pt idx="9">
                  <c:v>-1627.0999359999914</c:v>
                </c:pt>
                <c:pt idx="10">
                  <c:v>-1907.1672359999793</c:v>
                </c:pt>
                <c:pt idx="11">
                  <c:v>-2304.3791359999814</c:v>
                </c:pt>
                <c:pt idx="12">
                  <c:v>-2639.8722359999956</c:v>
                </c:pt>
                <c:pt idx="13">
                  <c:v>-2834.9911360000115</c:v>
                </c:pt>
                <c:pt idx="14">
                  <c:v>-3122.0404360000393</c:v>
                </c:pt>
                <c:pt idx="15">
                  <c:v>-3361.7980360000511</c:v>
                </c:pt>
                <c:pt idx="16">
                  <c:v>-3539.7410360000213</c:v>
                </c:pt>
                <c:pt idx="17">
                  <c:v>-4215.8370360000263</c:v>
                </c:pt>
                <c:pt idx="18">
                  <c:v>-4595.7001360000286</c:v>
                </c:pt>
                <c:pt idx="19">
                  <c:v>-5131.7453360000218</c:v>
                </c:pt>
                <c:pt idx="20">
                  <c:v>-5691.1759360000142</c:v>
                </c:pt>
                <c:pt idx="21">
                  <c:v>-5803.8127359999926</c:v>
                </c:pt>
                <c:pt idx="22">
                  <c:v>-5920.8059359999897</c:v>
                </c:pt>
                <c:pt idx="23">
                  <c:v>-6104.906135999976</c:v>
                </c:pt>
                <c:pt idx="24">
                  <c:v>-6079.8115359999647</c:v>
                </c:pt>
                <c:pt idx="25">
                  <c:v>-5969.7327359999763</c:v>
                </c:pt>
                <c:pt idx="26">
                  <c:v>-5771.7289359999704</c:v>
                </c:pt>
                <c:pt idx="27">
                  <c:v>-5643.1160359999631</c:v>
                </c:pt>
                <c:pt idx="28">
                  <c:v>-5604.0128359999508</c:v>
                </c:pt>
                <c:pt idx="29">
                  <c:v>-5494.6401359999436</c:v>
                </c:pt>
                <c:pt idx="30">
                  <c:v>-5187.2179359999718</c:v>
                </c:pt>
                <c:pt idx="31">
                  <c:v>-5035.9259859999293</c:v>
                </c:pt>
                <c:pt idx="32">
                  <c:v>-4671.5163559999783</c:v>
                </c:pt>
                <c:pt idx="33">
                  <c:v>-4445.2185060000047</c:v>
                </c:pt>
                <c:pt idx="34">
                  <c:v>-4077.3027060000459</c:v>
                </c:pt>
                <c:pt idx="35">
                  <c:v>-3808.2130960000213</c:v>
                </c:pt>
                <c:pt idx="36">
                  <c:v>-3908.0137060001725</c:v>
                </c:pt>
                <c:pt idx="37">
                  <c:v>-3710.4610060000559</c:v>
                </c:pt>
                <c:pt idx="38">
                  <c:v>-3499.4776540000457</c:v>
                </c:pt>
                <c:pt idx="39">
                  <c:v>-3097.2458100001095</c:v>
                </c:pt>
                <c:pt idx="40">
                  <c:v>-2908.1926960001001</c:v>
                </c:pt>
                <c:pt idx="41">
                  <c:v>-2430.087894000113</c:v>
                </c:pt>
                <c:pt idx="42">
                  <c:v>-1978.7561698000645</c:v>
                </c:pt>
                <c:pt idx="43">
                  <c:v>-1742.1484258001437</c:v>
                </c:pt>
                <c:pt idx="44">
                  <c:v>-1347.6284838001011</c:v>
                </c:pt>
                <c:pt idx="45">
                  <c:v>-1365.1028838001657</c:v>
                </c:pt>
                <c:pt idx="46">
                  <c:v>-1547.3258838001639</c:v>
                </c:pt>
                <c:pt idx="47">
                  <c:v>-1642.1461838001851</c:v>
                </c:pt>
                <c:pt idx="48">
                  <c:v>-1291.9959838001523</c:v>
                </c:pt>
                <c:pt idx="49">
                  <c:v>-1217.6195837999694</c:v>
                </c:pt>
                <c:pt idx="50">
                  <c:v>-1146.8035838000942</c:v>
                </c:pt>
                <c:pt idx="51">
                  <c:v>-1284.039283799706</c:v>
                </c:pt>
                <c:pt idx="52">
                  <c:v>-1684.2823837995529</c:v>
                </c:pt>
                <c:pt idx="53">
                  <c:v>-2388.1392837995663</c:v>
                </c:pt>
                <c:pt idx="54">
                  <c:v>-3964.3519837995991</c:v>
                </c:pt>
                <c:pt idx="55">
                  <c:v>-7068.438283799449</c:v>
                </c:pt>
              </c:numCache>
            </c:numRef>
          </c:val>
          <c:smooth val="0"/>
          <c:extLst>
            <c:ext xmlns:c16="http://schemas.microsoft.com/office/drawing/2014/chart" uri="{C3380CC4-5D6E-409C-BE32-E72D297353CC}">
              <c16:uniqueId val="{00000000-F002-431F-9468-07FE0F386AC6}"/>
            </c:ext>
          </c:extLst>
        </c:ser>
        <c:ser>
          <c:idx val="1"/>
          <c:order val="1"/>
          <c:spPr>
            <a:ln w="28575" cap="rnd">
              <a:solidFill>
                <a:schemeClr val="accent2"/>
              </a:solidFill>
              <a:round/>
            </a:ln>
            <a:effectLst/>
          </c:spPr>
          <c:marker>
            <c:symbol val="none"/>
          </c:marker>
          <c:val>
            <c:numRef>
              <c:f>'all care costs 1990-99'!$AS$6:$AS$61</c:f>
              <c:numCache>
                <c:formatCode>General</c:formatCode>
                <c:ptCount val="56"/>
                <c:pt idx="0">
                  <c:v>-91.398885999999038</c:v>
                </c:pt>
                <c:pt idx="1">
                  <c:v>-34.193356000003405</c:v>
                </c:pt>
                <c:pt idx="2">
                  <c:v>55.906143999996857</c:v>
                </c:pt>
                <c:pt idx="3">
                  <c:v>12.011243999997532</c:v>
                </c:pt>
                <c:pt idx="4">
                  <c:v>257.81494399999065</c:v>
                </c:pt>
                <c:pt idx="5">
                  <c:v>484.76764399999229</c:v>
                </c:pt>
                <c:pt idx="6">
                  <c:v>853.98534400000062</c:v>
                </c:pt>
                <c:pt idx="7">
                  <c:v>759.05134399999952</c:v>
                </c:pt>
                <c:pt idx="8">
                  <c:v>-465.62165600000299</c:v>
                </c:pt>
                <c:pt idx="9">
                  <c:v>-287.97325599999749</c:v>
                </c:pt>
                <c:pt idx="10">
                  <c:v>-20.466956000018399</c:v>
                </c:pt>
                <c:pt idx="11">
                  <c:v>266.43524399998569</c:v>
                </c:pt>
                <c:pt idx="12">
                  <c:v>812.77384399999573</c:v>
                </c:pt>
                <c:pt idx="13">
                  <c:v>1887.1376439999876</c:v>
                </c:pt>
                <c:pt idx="14">
                  <c:v>3040.0026439999929</c:v>
                </c:pt>
                <c:pt idx="15">
                  <c:v>3600.2325439999986</c:v>
                </c:pt>
                <c:pt idx="16">
                  <c:v>2743.6920439999667</c:v>
                </c:pt>
                <c:pt idx="17">
                  <c:v>3089.4370439999766</c:v>
                </c:pt>
                <c:pt idx="18">
                  <c:v>3104.0765439999814</c:v>
                </c:pt>
                <c:pt idx="19">
                  <c:v>3388.4617439999711</c:v>
                </c:pt>
                <c:pt idx="20">
                  <c:v>4088.1619439999631</c:v>
                </c:pt>
                <c:pt idx="21">
                  <c:v>4333.8070439999283</c:v>
                </c:pt>
                <c:pt idx="22">
                  <c:v>4904.8289439999207</c:v>
                </c:pt>
                <c:pt idx="23">
                  <c:v>5938.8677439999301</c:v>
                </c:pt>
                <c:pt idx="24">
                  <c:v>6186.4809439999226</c:v>
                </c:pt>
                <c:pt idx="25">
                  <c:v>6495.1408439999213</c:v>
                </c:pt>
                <c:pt idx="26">
                  <c:v>6503.0871439999319</c:v>
                </c:pt>
                <c:pt idx="27">
                  <c:v>6410.3560439999565</c:v>
                </c:pt>
                <c:pt idx="28">
                  <c:v>6519.8878439999535</c:v>
                </c:pt>
                <c:pt idx="29">
                  <c:v>6565.7957439999445</c:v>
                </c:pt>
                <c:pt idx="30">
                  <c:v>6424.5359439999447</c:v>
                </c:pt>
                <c:pt idx="31">
                  <c:v>6328.9009939999087</c:v>
                </c:pt>
                <c:pt idx="32">
                  <c:v>6257.9321939999354</c:v>
                </c:pt>
                <c:pt idx="33">
                  <c:v>6264.4678839999251</c:v>
                </c:pt>
                <c:pt idx="34">
                  <c:v>6539.4923939998844</c:v>
                </c:pt>
                <c:pt idx="35">
                  <c:v>7040.4921439999016</c:v>
                </c:pt>
                <c:pt idx="36">
                  <c:v>7171.4418440000154</c:v>
                </c:pt>
                <c:pt idx="37">
                  <c:v>6746.2179139999207</c:v>
                </c:pt>
                <c:pt idx="38">
                  <c:v>6205.4528489999939</c:v>
                </c:pt>
                <c:pt idx="39">
                  <c:v>5161.8482819999335</c:v>
                </c:pt>
                <c:pt idx="40">
                  <c:v>4111.8563419999555</c:v>
                </c:pt>
                <c:pt idx="41">
                  <c:v>3160.8897770000622</c:v>
                </c:pt>
                <c:pt idx="42">
                  <c:v>1953.8554872999666</c:v>
                </c:pt>
                <c:pt idx="43">
                  <c:v>1016.6626897000242</c:v>
                </c:pt>
                <c:pt idx="44">
                  <c:v>-52.089311299961992</c:v>
                </c:pt>
                <c:pt idx="45">
                  <c:v>-1714.8600112998392</c:v>
                </c:pt>
                <c:pt idx="46">
                  <c:v>-3716.6665112997871</c:v>
                </c:pt>
                <c:pt idx="47">
                  <c:v>-6432.6352112997556</c:v>
                </c:pt>
                <c:pt idx="48">
                  <c:v>-9100.4755112996791</c:v>
                </c:pt>
                <c:pt idx="49">
                  <c:v>-12408.117211299716</c:v>
                </c:pt>
                <c:pt idx="50">
                  <c:v>-15147.04851129977</c:v>
                </c:pt>
                <c:pt idx="51">
                  <c:v>-18307.136311299866</c:v>
                </c:pt>
                <c:pt idx="52">
                  <c:v>-21666.901511300122</c:v>
                </c:pt>
                <c:pt idx="53">
                  <c:v>-24713.650811300147</c:v>
                </c:pt>
                <c:pt idx="54">
                  <c:v>-28115.554011300206</c:v>
                </c:pt>
                <c:pt idx="55">
                  <c:v>-32848.807411300484</c:v>
                </c:pt>
              </c:numCache>
            </c:numRef>
          </c:val>
          <c:smooth val="0"/>
          <c:extLst>
            <c:ext xmlns:c16="http://schemas.microsoft.com/office/drawing/2014/chart" uri="{C3380CC4-5D6E-409C-BE32-E72D297353CC}">
              <c16:uniqueId val="{00000000-30F7-43C9-B721-970EE3BED2BB}"/>
            </c:ext>
          </c:extLst>
        </c:ser>
        <c:dLbls>
          <c:showLegendKey val="0"/>
          <c:showVal val="0"/>
          <c:showCatName val="0"/>
          <c:showSerName val="0"/>
          <c:showPercent val="0"/>
          <c:showBubbleSize val="0"/>
        </c:dLbls>
        <c:smooth val="0"/>
        <c:axId val="1572689775"/>
        <c:axId val="1572691215"/>
      </c:lineChart>
      <c:catAx>
        <c:axId val="157268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1215"/>
        <c:crosses val="autoZero"/>
        <c:auto val="1"/>
        <c:lblAlgn val="ctr"/>
        <c:lblOffset val="100"/>
        <c:noMultiLvlLbl val="0"/>
      </c:catAx>
      <c:valAx>
        <c:axId val="15726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8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'all care costs 1990-99'!$AU$6:$AU$62</c:f>
              <c:numCache>
                <c:formatCode>General</c:formatCode>
                <c:ptCount val="57"/>
                <c:pt idx="0">
                  <c:v>43.078375999999253</c:v>
                </c:pt>
                <c:pt idx="1">
                  <c:v>93.337735999998131</c:v>
                </c:pt>
                <c:pt idx="2">
                  <c:v>110.00793599999633</c:v>
                </c:pt>
                <c:pt idx="3">
                  <c:v>135.26063599999725</c:v>
                </c:pt>
                <c:pt idx="4">
                  <c:v>174.20353599998634</c:v>
                </c:pt>
                <c:pt idx="5">
                  <c:v>215.4247359999863</c:v>
                </c:pt>
                <c:pt idx="6">
                  <c:v>318.14043599999422</c:v>
                </c:pt>
                <c:pt idx="7">
                  <c:v>426.43143599999166</c:v>
                </c:pt>
                <c:pt idx="8">
                  <c:v>539.10453599999164</c:v>
                </c:pt>
                <c:pt idx="9">
                  <c:v>514.95993599999201</c:v>
                </c:pt>
                <c:pt idx="10">
                  <c:v>524.8672359999764</c:v>
                </c:pt>
                <c:pt idx="11">
                  <c:v>533.30913599997439</c:v>
                </c:pt>
                <c:pt idx="12">
                  <c:v>534.18223599999328</c:v>
                </c:pt>
                <c:pt idx="13">
                  <c:v>528.15113600001496</c:v>
                </c:pt>
                <c:pt idx="14">
                  <c:v>691.24043600003642</c:v>
                </c:pt>
                <c:pt idx="15">
                  <c:v>773.99803600004816</c:v>
                </c:pt>
                <c:pt idx="16">
                  <c:v>763.74103600002127</c:v>
                </c:pt>
                <c:pt idx="17">
                  <c:v>748.83703600002627</c:v>
                </c:pt>
                <c:pt idx="18">
                  <c:v>718.20013600002858</c:v>
                </c:pt>
                <c:pt idx="19">
                  <c:v>717.74533600002178</c:v>
                </c:pt>
                <c:pt idx="20">
                  <c:v>691.57593600000837</c:v>
                </c:pt>
                <c:pt idx="21">
                  <c:v>682.9127359999984</c:v>
                </c:pt>
                <c:pt idx="22">
                  <c:v>658.30593599998974</c:v>
                </c:pt>
                <c:pt idx="23">
                  <c:v>607.80613599997014</c:v>
                </c:pt>
                <c:pt idx="24">
                  <c:v>607.91153599999961</c:v>
                </c:pt>
                <c:pt idx="25">
                  <c:v>622.93273599998793</c:v>
                </c:pt>
                <c:pt idx="26">
                  <c:v>655.82893599994713</c:v>
                </c:pt>
                <c:pt idx="27">
                  <c:v>668.21603599993978</c:v>
                </c:pt>
                <c:pt idx="28">
                  <c:v>632.81283599993913</c:v>
                </c:pt>
                <c:pt idx="29">
                  <c:v>647.84013599995524</c:v>
                </c:pt>
                <c:pt idx="30">
                  <c:v>664.21793599997181</c:v>
                </c:pt>
                <c:pt idx="31">
                  <c:v>674.22598599991761</c:v>
                </c:pt>
                <c:pt idx="32">
                  <c:v>638.01635599997826</c:v>
                </c:pt>
                <c:pt idx="33">
                  <c:v>689.21850600000471</c:v>
                </c:pt>
                <c:pt idx="34">
                  <c:v>691.50270600011572</c:v>
                </c:pt>
                <c:pt idx="35">
                  <c:v>641.61309599992819</c:v>
                </c:pt>
                <c:pt idx="36">
                  <c:v>599.8137060002191</c:v>
                </c:pt>
                <c:pt idx="37">
                  <c:v>846.46100600005593</c:v>
                </c:pt>
                <c:pt idx="38">
                  <c:v>863.57765400002245</c:v>
                </c:pt>
                <c:pt idx="39">
                  <c:v>766.04581000015605</c:v>
                </c:pt>
                <c:pt idx="40">
                  <c:v>663.5926960001234</c:v>
                </c:pt>
                <c:pt idx="41">
                  <c:v>702.58789400011301</c:v>
                </c:pt>
                <c:pt idx="42">
                  <c:v>749.55616979999468</c:v>
                </c:pt>
                <c:pt idx="43">
                  <c:v>764.74842580023687</c:v>
                </c:pt>
                <c:pt idx="44">
                  <c:v>628.82848380005453</c:v>
                </c:pt>
                <c:pt idx="45">
                  <c:v>424.60288380016573</c:v>
                </c:pt>
                <c:pt idx="46">
                  <c:v>275.0258838001173</c:v>
                </c:pt>
                <c:pt idx="47">
                  <c:v>136.1461838001851</c:v>
                </c:pt>
                <c:pt idx="48">
                  <c:v>32.995983800152317</c:v>
                </c:pt>
                <c:pt idx="49">
                  <c:v>-2.3804162000305951</c:v>
                </c:pt>
                <c:pt idx="50">
                  <c:v>-173.1964161999058</c:v>
                </c:pt>
                <c:pt idx="51">
                  <c:v>-285.96071620029397</c:v>
                </c:pt>
                <c:pt idx="52">
                  <c:v>-1236.7176162004471</c:v>
                </c:pt>
                <c:pt idx="53">
                  <c:v>-1057.8607162004337</c:v>
                </c:pt>
                <c:pt idx="54">
                  <c:v>806.35198379959911</c:v>
                </c:pt>
                <c:pt idx="55">
                  <c:v>2371.438283799449</c:v>
                </c:pt>
                <c:pt idx="56">
                  <c:v>3249.1446837994736</c:v>
                </c:pt>
              </c:numCache>
            </c:numRef>
          </c:val>
          <c:smooth val="0"/>
          <c:extLst>
            <c:ext xmlns:c16="http://schemas.microsoft.com/office/drawing/2014/chart" uri="{C3380CC4-5D6E-409C-BE32-E72D297353CC}">
              <c16:uniqueId val="{00000000-FF86-4AC7-99CD-73C06ED98EC5}"/>
            </c:ext>
          </c:extLst>
        </c:ser>
        <c:ser>
          <c:idx val="1"/>
          <c:order val="1"/>
          <c:spPr>
            <a:ln w="28575" cap="rnd">
              <a:solidFill>
                <a:schemeClr val="accent2"/>
              </a:solidFill>
              <a:round/>
            </a:ln>
            <a:effectLst/>
          </c:spPr>
          <c:marker>
            <c:symbol val="none"/>
          </c:marker>
          <c:val>
            <c:numRef>
              <c:f>'all care costs 1990-99'!$AV$6:$AV$62</c:f>
              <c:numCache>
                <c:formatCode>General</c:formatCode>
                <c:ptCount val="57"/>
                <c:pt idx="0">
                  <c:v>49.981885999999122</c:v>
                </c:pt>
                <c:pt idx="1">
                  <c:v>45.193356000003405</c:v>
                </c:pt>
                <c:pt idx="2">
                  <c:v>17.430856000002677</c:v>
                </c:pt>
                <c:pt idx="3">
                  <c:v>18.128756000001886</c:v>
                </c:pt>
                <c:pt idx="4">
                  <c:v>-52.324943999992684</c:v>
                </c:pt>
                <c:pt idx="5">
                  <c:v>-140.01764399999229</c:v>
                </c:pt>
                <c:pt idx="6">
                  <c:v>-291.24534400000266</c:v>
                </c:pt>
                <c:pt idx="7">
                  <c:v>-394.26134399999864</c:v>
                </c:pt>
                <c:pt idx="8">
                  <c:v>-236.62834399999701</c:v>
                </c:pt>
                <c:pt idx="9">
                  <c:v>-225.32674400000542</c:v>
                </c:pt>
                <c:pt idx="10">
                  <c:v>-197.08304399997724</c:v>
                </c:pt>
                <c:pt idx="11">
                  <c:v>-195.37524399998802</c:v>
                </c:pt>
                <c:pt idx="12">
                  <c:v>-190.17384400000446</c:v>
                </c:pt>
                <c:pt idx="13">
                  <c:v>-98.03764399998181</c:v>
                </c:pt>
                <c:pt idx="14">
                  <c:v>-66.102643999998691</c:v>
                </c:pt>
                <c:pt idx="15">
                  <c:v>-156.2325439999986</c:v>
                </c:pt>
                <c:pt idx="16">
                  <c:v>-165.89204399996379</c:v>
                </c:pt>
                <c:pt idx="17">
                  <c:v>-157.63704399998824</c:v>
                </c:pt>
                <c:pt idx="18">
                  <c:v>-140.97654400000465</c:v>
                </c:pt>
                <c:pt idx="19">
                  <c:v>-138.16174399998272</c:v>
                </c:pt>
                <c:pt idx="20">
                  <c:v>-126.56194399995729</c:v>
                </c:pt>
                <c:pt idx="21">
                  <c:v>-89.707043999922462</c:v>
                </c:pt>
                <c:pt idx="22">
                  <c:v>-185.92894399992656</c:v>
                </c:pt>
                <c:pt idx="23">
                  <c:v>-185.56774399991264</c:v>
                </c:pt>
                <c:pt idx="24">
                  <c:v>-151.18094399993424</c:v>
                </c:pt>
                <c:pt idx="25">
                  <c:v>-156.64084399992134</c:v>
                </c:pt>
                <c:pt idx="26">
                  <c:v>-152.88714399992023</c:v>
                </c:pt>
                <c:pt idx="27">
                  <c:v>-180.25604399992153</c:v>
                </c:pt>
                <c:pt idx="28">
                  <c:v>-130.88784399995347</c:v>
                </c:pt>
                <c:pt idx="29">
                  <c:v>-163.19574399996782</c:v>
                </c:pt>
                <c:pt idx="30">
                  <c:v>-75.335943999933079</c:v>
                </c:pt>
                <c:pt idx="31">
                  <c:v>-43.800993999873754</c:v>
                </c:pt>
                <c:pt idx="32">
                  <c:v>5.3678060000529513</c:v>
                </c:pt>
                <c:pt idx="33">
                  <c:v>-9.8678839998901822</c:v>
                </c:pt>
                <c:pt idx="34">
                  <c:v>-34.292393999930937</c:v>
                </c:pt>
                <c:pt idx="35">
                  <c:v>28.807856000144966</c:v>
                </c:pt>
                <c:pt idx="36">
                  <c:v>-15.54184400010854</c:v>
                </c:pt>
                <c:pt idx="37">
                  <c:v>-179.71791399992071</c:v>
                </c:pt>
                <c:pt idx="38">
                  <c:v>-256.95284899999388</c:v>
                </c:pt>
                <c:pt idx="39">
                  <c:v>-225.54828199988697</c:v>
                </c:pt>
                <c:pt idx="40">
                  <c:v>-27.056341999908909</c:v>
                </c:pt>
                <c:pt idx="41">
                  <c:v>-63.889777000062168</c:v>
                </c:pt>
                <c:pt idx="42">
                  <c:v>-67.655487299896777</c:v>
                </c:pt>
                <c:pt idx="43">
                  <c:v>82.737310299882665</c:v>
                </c:pt>
                <c:pt idx="44">
                  <c:v>-14.410688700038008</c:v>
                </c:pt>
                <c:pt idx="45">
                  <c:v>107.26001129986253</c:v>
                </c:pt>
                <c:pt idx="46">
                  <c:v>154.36651129985694</c:v>
                </c:pt>
                <c:pt idx="47">
                  <c:v>129.63521129975561</c:v>
                </c:pt>
                <c:pt idx="48">
                  <c:v>181.47551129967906</c:v>
                </c:pt>
                <c:pt idx="49">
                  <c:v>369.11721129971556</c:v>
                </c:pt>
                <c:pt idx="50">
                  <c:v>423.04851129977033</c:v>
                </c:pt>
                <c:pt idx="51">
                  <c:v>746.13631129986607</c:v>
                </c:pt>
                <c:pt idx="52">
                  <c:v>724.90151130012237</c:v>
                </c:pt>
                <c:pt idx="53">
                  <c:v>130.65081130014732</c:v>
                </c:pt>
                <c:pt idx="54">
                  <c:v>818.55401130020618</c:v>
                </c:pt>
                <c:pt idx="55">
                  <c:v>1121.8074113004841</c:v>
                </c:pt>
                <c:pt idx="56">
                  <c:v>556.65651130047627</c:v>
                </c:pt>
              </c:numCache>
            </c:numRef>
          </c:val>
          <c:smooth val="0"/>
          <c:extLst>
            <c:ext xmlns:c16="http://schemas.microsoft.com/office/drawing/2014/chart" uri="{C3380CC4-5D6E-409C-BE32-E72D297353CC}">
              <c16:uniqueId val="{00000001-FF86-4AC7-99CD-73C06ED98EC5}"/>
            </c:ext>
          </c:extLst>
        </c:ser>
        <c:dLbls>
          <c:showLegendKey val="0"/>
          <c:showVal val="0"/>
          <c:showCatName val="0"/>
          <c:showSerName val="0"/>
          <c:showPercent val="0"/>
          <c:showBubbleSize val="0"/>
        </c:dLbls>
        <c:smooth val="0"/>
        <c:axId val="1572689775"/>
        <c:axId val="1572691215"/>
      </c:lineChart>
      <c:catAx>
        <c:axId val="157268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1215"/>
        <c:crosses val="autoZero"/>
        <c:auto val="1"/>
        <c:lblAlgn val="ctr"/>
        <c:lblOffset val="100"/>
        <c:noMultiLvlLbl val="0"/>
      </c:catAx>
      <c:valAx>
        <c:axId val="15726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8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1990-99'!$U$1</c:f>
              <c:strCache>
                <c:ptCount val="1"/>
                <c:pt idx="0">
                  <c:v>ignore costs expectations</c:v>
                </c:pt>
              </c:strCache>
            </c:strRef>
          </c:tx>
          <c:spPr>
            <a:ln w="19050" cap="rnd">
              <a:solidFill>
                <a:schemeClr val="accent1"/>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1990-99'!$V$71:$V$121</c:f>
              <c:numCache>
                <c:formatCode>General</c:formatCode>
                <c:ptCount val="51"/>
                <c:pt idx="0">
                  <c:v>-77.604375999999561</c:v>
                </c:pt>
                <c:pt idx="1">
                  <c:v>-182.32173599999822</c:v>
                </c:pt>
                <c:pt idx="2">
                  <c:v>-127.73293599999809</c:v>
                </c:pt>
                <c:pt idx="3">
                  <c:v>-159.39063599999707</c:v>
                </c:pt>
                <c:pt idx="4">
                  <c:v>-258.70353599999504</c:v>
                </c:pt>
                <c:pt idx="5">
                  <c:v>-404.38473599999384</c:v>
                </c:pt>
                <c:pt idx="6">
                  <c:v>-701.32043599999588</c:v>
                </c:pt>
                <c:pt idx="7">
                  <c:v>-872.461435999993</c:v>
                </c:pt>
                <c:pt idx="8">
                  <c:v>-1099.4345359999872</c:v>
                </c:pt>
                <c:pt idx="9">
                  <c:v>-1627.0999359999932</c:v>
                </c:pt>
                <c:pt idx="10">
                  <c:v>-1907.1672359999934</c:v>
                </c:pt>
                <c:pt idx="11">
                  <c:v>-2304.3791359999927</c:v>
                </c:pt>
                <c:pt idx="12">
                  <c:v>-2639.8722359999961</c:v>
                </c:pt>
                <c:pt idx="13">
                  <c:v>-2834.991136000001</c:v>
                </c:pt>
                <c:pt idx="14">
                  <c:v>-3122.0404360000066</c:v>
                </c:pt>
                <c:pt idx="15">
                  <c:v>-3361.7980360000092</c:v>
                </c:pt>
                <c:pt idx="16">
                  <c:v>-3539.7410360000122</c:v>
                </c:pt>
                <c:pt idx="17">
                  <c:v>-4215.8370360000108</c:v>
                </c:pt>
                <c:pt idx="18">
                  <c:v>-4595.7001360000077</c:v>
                </c:pt>
                <c:pt idx="19">
                  <c:v>-5131.7453360000109</c:v>
                </c:pt>
                <c:pt idx="20">
                  <c:v>-5691.1759360000115</c:v>
                </c:pt>
                <c:pt idx="21">
                  <c:v>-5803.8127360000135</c:v>
                </c:pt>
                <c:pt idx="22">
                  <c:v>-5920.8059360000098</c:v>
                </c:pt>
                <c:pt idx="23">
                  <c:v>-6104.9061360000142</c:v>
                </c:pt>
                <c:pt idx="24">
                  <c:v>-6079.8115360000138</c:v>
                </c:pt>
                <c:pt idx="25">
                  <c:v>-5969.7327360000063</c:v>
                </c:pt>
                <c:pt idx="26">
                  <c:v>-5771.7289359999986</c:v>
                </c:pt>
                <c:pt idx="27">
                  <c:v>-5643.116036000004</c:v>
                </c:pt>
                <c:pt idx="28">
                  <c:v>-5604.012835999999</c:v>
                </c:pt>
                <c:pt idx="29">
                  <c:v>-5494.6401359999936</c:v>
                </c:pt>
                <c:pt idx="30">
                  <c:v>-5187.2179359999882</c:v>
                </c:pt>
                <c:pt idx="31">
                  <c:v>-5035.9259859999756</c:v>
                </c:pt>
                <c:pt idx="32">
                  <c:v>-4671.5163559999746</c:v>
                </c:pt>
                <c:pt idx="33">
                  <c:v>-4445.218505999972</c:v>
                </c:pt>
                <c:pt idx="34">
                  <c:v>-4077.3027059999872</c:v>
                </c:pt>
                <c:pt idx="35">
                  <c:v>-3808.2130959999813</c:v>
                </c:pt>
                <c:pt idx="36">
                  <c:v>-3908.0137059999911</c:v>
                </c:pt>
                <c:pt idx="37">
                  <c:v>-3710.461006000005</c:v>
                </c:pt>
                <c:pt idx="38">
                  <c:v>-3499.4776540000048</c:v>
                </c:pt>
                <c:pt idx="39">
                  <c:v>-3097.2458100000099</c:v>
                </c:pt>
                <c:pt idx="40">
                  <c:v>-2908.1926960000001</c:v>
                </c:pt>
                <c:pt idx="41">
                  <c:v>-2430.0878939999925</c:v>
                </c:pt>
                <c:pt idx="42">
                  <c:v>-1978.7561697999984</c:v>
                </c:pt>
                <c:pt idx="43">
                  <c:v>-1742.1484258000114</c:v>
                </c:pt>
                <c:pt idx="44">
                  <c:v>-1347.6284838000147</c:v>
                </c:pt>
                <c:pt idx="45">
                  <c:v>-1365.1028838000091</c:v>
                </c:pt>
                <c:pt idx="46">
                  <c:v>-1547.3258838000004</c:v>
                </c:pt>
                <c:pt idx="47">
                  <c:v>-1642.146183800013</c:v>
                </c:pt>
                <c:pt idx="48">
                  <c:v>-1291.9959838000179</c:v>
                </c:pt>
                <c:pt idx="49">
                  <c:v>-1217.6195838000165</c:v>
                </c:pt>
                <c:pt idx="50">
                  <c:v>-1146.8035838000155</c:v>
                </c:pt>
              </c:numCache>
            </c:numRef>
          </c:yVal>
          <c:smooth val="0"/>
          <c:extLst>
            <c:ext xmlns:c16="http://schemas.microsoft.com/office/drawing/2014/chart" uri="{C3380CC4-5D6E-409C-BE32-E72D297353CC}">
              <c16:uniqueId val="{00000000-BAB3-4B35-B6FD-3544B3CB8267}"/>
            </c:ext>
          </c:extLst>
        </c:ser>
        <c:ser>
          <c:idx val="1"/>
          <c:order val="1"/>
          <c:tx>
            <c:strRef>
              <c:f>'all care costs 1990-99'!$AF$1</c:f>
              <c:strCache>
                <c:ptCount val="1"/>
                <c:pt idx="0">
                  <c:v>rational expecations</c:v>
                </c:pt>
              </c:strCache>
            </c:strRef>
          </c:tx>
          <c:spPr>
            <a:ln w="19050" cap="rnd">
              <a:solidFill>
                <a:schemeClr val="accent2"/>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1990-99'!$AG$71:$AG$121</c:f>
              <c:numCache>
                <c:formatCode>General</c:formatCode>
                <c:ptCount val="51"/>
                <c:pt idx="0">
                  <c:v>-91.398885999999862</c:v>
                </c:pt>
                <c:pt idx="1">
                  <c:v>-34.193356000004371</c:v>
                </c:pt>
                <c:pt idx="2">
                  <c:v>55.906143999995777</c:v>
                </c:pt>
                <c:pt idx="3">
                  <c:v>12.011243999996651</c:v>
                </c:pt>
                <c:pt idx="4">
                  <c:v>257.81494399999548</c:v>
                </c:pt>
                <c:pt idx="5">
                  <c:v>484.76764399999735</c:v>
                </c:pt>
                <c:pt idx="6">
                  <c:v>853.98534400000187</c:v>
                </c:pt>
                <c:pt idx="7">
                  <c:v>759.05134400000213</c:v>
                </c:pt>
                <c:pt idx="8">
                  <c:v>-465.62165600000424</c:v>
                </c:pt>
                <c:pt idx="9">
                  <c:v>-287.97325600000011</c:v>
                </c:pt>
                <c:pt idx="10">
                  <c:v>-20.466956000005325</c:v>
                </c:pt>
                <c:pt idx="11">
                  <c:v>266.43524399999558</c:v>
                </c:pt>
                <c:pt idx="12">
                  <c:v>812.7738440000029</c:v>
                </c:pt>
                <c:pt idx="13">
                  <c:v>1887.1376440000081</c:v>
                </c:pt>
                <c:pt idx="14">
                  <c:v>3040.0026440000179</c:v>
                </c:pt>
                <c:pt idx="15">
                  <c:v>3600.2325440000177</c:v>
                </c:pt>
                <c:pt idx="16">
                  <c:v>2743.6920440000167</c:v>
                </c:pt>
                <c:pt idx="17">
                  <c:v>3089.4370440000139</c:v>
                </c:pt>
                <c:pt idx="18">
                  <c:v>3104.0765440000114</c:v>
                </c:pt>
                <c:pt idx="19">
                  <c:v>3388.4617440000156</c:v>
                </c:pt>
                <c:pt idx="20">
                  <c:v>4088.1619440000145</c:v>
                </c:pt>
                <c:pt idx="21">
                  <c:v>4333.8070440000092</c:v>
                </c:pt>
                <c:pt idx="22">
                  <c:v>4904.828944000009</c:v>
                </c:pt>
                <c:pt idx="23">
                  <c:v>5938.8677440000101</c:v>
                </c:pt>
                <c:pt idx="24">
                  <c:v>6186.4809440000099</c:v>
                </c:pt>
                <c:pt idx="25">
                  <c:v>6495.1408440000014</c:v>
                </c:pt>
                <c:pt idx="26">
                  <c:v>6503.0871440000046</c:v>
                </c:pt>
                <c:pt idx="27">
                  <c:v>6410.3560440000047</c:v>
                </c:pt>
                <c:pt idx="28">
                  <c:v>6519.8878440000062</c:v>
                </c:pt>
                <c:pt idx="29">
                  <c:v>6565.7957440000118</c:v>
                </c:pt>
                <c:pt idx="30">
                  <c:v>6424.5359440000157</c:v>
                </c:pt>
                <c:pt idx="31">
                  <c:v>6328.9009939999978</c:v>
                </c:pt>
                <c:pt idx="32">
                  <c:v>6257.9321940000009</c:v>
                </c:pt>
                <c:pt idx="33">
                  <c:v>6264.4678839999997</c:v>
                </c:pt>
                <c:pt idx="34">
                  <c:v>6539.4923940000008</c:v>
                </c:pt>
                <c:pt idx="35">
                  <c:v>7040.4921439999898</c:v>
                </c:pt>
                <c:pt idx="36">
                  <c:v>7171.441843999989</c:v>
                </c:pt>
                <c:pt idx="37">
                  <c:v>6746.2179139999926</c:v>
                </c:pt>
                <c:pt idx="38">
                  <c:v>6205.4528489999911</c:v>
                </c:pt>
                <c:pt idx="39">
                  <c:v>5161.8482819999936</c:v>
                </c:pt>
                <c:pt idx="40">
                  <c:v>4111.8563419999919</c:v>
                </c:pt>
                <c:pt idx="41">
                  <c:v>3160.8897769999912</c:v>
                </c:pt>
                <c:pt idx="42">
                  <c:v>1953.8554873000032</c:v>
                </c:pt>
                <c:pt idx="43">
                  <c:v>1016.6626897000108</c:v>
                </c:pt>
                <c:pt idx="44">
                  <c:v>-52.089311299986775</c:v>
                </c:pt>
                <c:pt idx="45">
                  <c:v>-1714.860011299995</c:v>
                </c:pt>
                <c:pt idx="46">
                  <c:v>-3716.6665112999899</c:v>
                </c:pt>
                <c:pt idx="47">
                  <c:v>-6432.6352112999721</c:v>
                </c:pt>
                <c:pt idx="48">
                  <c:v>-9100.4755112999646</c:v>
                </c:pt>
                <c:pt idx="49">
                  <c:v>-12408.117211299963</c:v>
                </c:pt>
                <c:pt idx="50">
                  <c:v>-15147.048511299969</c:v>
                </c:pt>
              </c:numCache>
            </c:numRef>
          </c:yVal>
          <c:smooth val="0"/>
          <c:extLst>
            <c:ext xmlns:c16="http://schemas.microsoft.com/office/drawing/2014/chart" uri="{C3380CC4-5D6E-409C-BE32-E72D297353CC}">
              <c16:uniqueId val="{00000001-BAB3-4B35-B6FD-3544B3CB8267}"/>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analysis'!$AR$4:$AR$58</c:f>
              <c:numCache>
                <c:formatCode>General</c:formatCode>
                <c:ptCount val="55"/>
                <c:pt idx="0">
                  <c:v>772.21799999999985</c:v>
                </c:pt>
                <c:pt idx="1">
                  <c:v>1120.0389999999998</c:v>
                </c:pt>
                <c:pt idx="2">
                  <c:v>1655.9390000000003</c:v>
                </c:pt>
                <c:pt idx="3">
                  <c:v>1910.7700000000004</c:v>
                </c:pt>
                <c:pt idx="4">
                  <c:v>2512.1900000000005</c:v>
                </c:pt>
                <c:pt idx="5">
                  <c:v>3225.4699999999993</c:v>
                </c:pt>
                <c:pt idx="6">
                  <c:v>3396.7700000000004</c:v>
                </c:pt>
                <c:pt idx="7">
                  <c:v>3839.1100000000006</c:v>
                </c:pt>
                <c:pt idx="8">
                  <c:v>4301.119999999999</c:v>
                </c:pt>
                <c:pt idx="9">
                  <c:v>6343.489999999998</c:v>
                </c:pt>
                <c:pt idx="10">
                  <c:v>7403.0400000000009</c:v>
                </c:pt>
                <c:pt idx="11">
                  <c:v>9370.0200000000041</c:v>
                </c:pt>
                <c:pt idx="12">
                  <c:v>8800.6299999999901</c:v>
                </c:pt>
                <c:pt idx="13">
                  <c:v>8607.4499999999971</c:v>
                </c:pt>
                <c:pt idx="14">
                  <c:v>10482.330000000002</c:v>
                </c:pt>
                <c:pt idx="15">
                  <c:v>8796.6999999999971</c:v>
                </c:pt>
                <c:pt idx="16">
                  <c:v>10081.100000000006</c:v>
                </c:pt>
                <c:pt idx="17">
                  <c:v>9862.3000000000175</c:v>
                </c:pt>
                <c:pt idx="18">
                  <c:v>10938.100000000006</c:v>
                </c:pt>
                <c:pt idx="19">
                  <c:v>8707</c:v>
                </c:pt>
                <c:pt idx="20">
                  <c:v>8651.7000000000116</c:v>
                </c:pt>
                <c:pt idx="21">
                  <c:v>8556.7999999999884</c:v>
                </c:pt>
                <c:pt idx="22">
                  <c:v>7910.2999999999884</c:v>
                </c:pt>
                <c:pt idx="23">
                  <c:v>8045.5</c:v>
                </c:pt>
                <c:pt idx="24">
                  <c:v>6695.6000000000349</c:v>
                </c:pt>
                <c:pt idx="25">
                  <c:v>7135.7999999999884</c:v>
                </c:pt>
                <c:pt idx="26">
                  <c:v>5528.3999999999651</c:v>
                </c:pt>
                <c:pt idx="27">
                  <c:v>6496.6000000000349</c:v>
                </c:pt>
                <c:pt idx="28">
                  <c:v>7138.3000000000466</c:v>
                </c:pt>
                <c:pt idx="29">
                  <c:v>7265.2999999999884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0-0F43-4F5F-BE2D-899AAABB086B}"/>
            </c:ext>
          </c:extLst>
        </c:ser>
        <c:ser>
          <c:idx val="1"/>
          <c:order val="1"/>
          <c:spPr>
            <a:ln w="19050" cap="rnd">
              <a:solidFill>
                <a:schemeClr val="accent2"/>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analysis'!$AS$4:$AS$58</c:f>
              <c:numCache>
                <c:formatCode>General</c:formatCode>
                <c:ptCount val="55"/>
                <c:pt idx="0">
                  <c:v>#N/A</c:v>
                </c:pt>
                <c:pt idx="1">
                  <c:v>#N/A</c:v>
                </c:pt>
                <c:pt idx="2">
                  <c:v>#N/A</c:v>
                </c:pt>
                <c:pt idx="3">
                  <c:v>#N/A</c:v>
                </c:pt>
                <c:pt idx="4">
                  <c:v>#N/A</c:v>
                </c:pt>
                <c:pt idx="5">
                  <c:v>#N/A</c:v>
                </c:pt>
                <c:pt idx="6">
                  <c:v>#N/A</c:v>
                </c:pt>
                <c:pt idx="7">
                  <c:v>#N/A</c:v>
                </c:pt>
                <c:pt idx="8">
                  <c:v>#N/A</c:v>
                </c:pt>
                <c:pt idx="9">
                  <c:v>#N/A</c:v>
                </c:pt>
                <c:pt idx="10">
                  <c:v>5051.6600000000035</c:v>
                </c:pt>
                <c:pt idx="11">
                  <c:v>5793.7200000000012</c:v>
                </c:pt>
                <c:pt idx="12">
                  <c:v>5975.0299999999988</c:v>
                </c:pt>
                <c:pt idx="13">
                  <c:v>6203.6600000000035</c:v>
                </c:pt>
                <c:pt idx="14">
                  <c:v>7027.7100000000064</c:v>
                </c:pt>
                <c:pt idx="15">
                  <c:v>6525.1000000000058</c:v>
                </c:pt>
                <c:pt idx="16">
                  <c:v>7237.5999999999913</c:v>
                </c:pt>
                <c:pt idx="17">
                  <c:v>6547</c:v>
                </c:pt>
                <c:pt idx="18">
                  <c:v>6665.7000000000116</c:v>
                </c:pt>
                <c:pt idx="19">
                  <c:v>5344.7000000000116</c:v>
                </c:pt>
                <c:pt idx="20">
                  <c:v>6336.8000000000175</c:v>
                </c:pt>
                <c:pt idx="21">
                  <c:v>6414.4000000000233</c:v>
                </c:pt>
                <c:pt idx="22">
                  <c:v>5248.3999999999942</c:v>
                </c:pt>
                <c:pt idx="23">
                  <c:v>5958.6999999999825</c:v>
                </c:pt>
                <c:pt idx="24">
                  <c:v>5489.8000000000466</c:v>
                </c:pt>
                <c:pt idx="25">
                  <c:v>4133.5999999999767</c:v>
                </c:pt>
                <c:pt idx="26">
                  <c:v>2876.1999999999534</c:v>
                </c:pt>
                <c:pt idx="27">
                  <c:v>3222.5</c:v>
                </c:pt>
                <c:pt idx="28">
                  <c:v>3337.7999999999884</c:v>
                </c:pt>
                <c:pt idx="29">
                  <c:v>4017</c:v>
                </c:pt>
                <c:pt idx="30">
                  <c:v>3241.1999999999534</c:v>
                </c:pt>
                <c:pt idx="31">
                  <c:v>2058.9000000000233</c:v>
                </c:pt>
                <c:pt idx="32">
                  <c:v>2801.5</c:v>
                </c:pt>
                <c:pt idx="33">
                  <c:v>2889.6999999999534</c:v>
                </c:pt>
                <c:pt idx="34">
                  <c:v>1835.4000000000233</c:v>
                </c:pt>
                <c:pt idx="35">
                  <c:v>2882.1999999999534</c:v>
                </c:pt>
                <c:pt idx="36">
                  <c:v>1662.5999999999767</c:v>
                </c:pt>
                <c:pt idx="37">
                  <c:v>2299.8000000000466</c:v>
                </c:pt>
                <c:pt idx="38">
                  <c:v>1985.5999999999767</c:v>
                </c:pt>
                <c:pt idx="39">
                  <c:v>1938.8999999999069</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1-0F43-4F5F-BE2D-899AAABB086B}"/>
            </c:ext>
          </c:extLst>
        </c:ser>
        <c:ser>
          <c:idx val="2"/>
          <c:order val="2"/>
          <c:spPr>
            <a:ln w="19050" cap="rnd">
              <a:solidFill>
                <a:schemeClr val="accent3"/>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analysis'!$AT$4:$AT$58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-249.29999999998836</c:v>
                </c:pt>
                <c:pt idx="21">
                  <c:v>-170.90000000002328</c:v>
                </c:pt>
                <c:pt idx="22">
                  <c:v>-563.69999999998254</c:v>
                </c:pt>
                <c:pt idx="23">
                  <c:v>-1033.5</c:v>
                </c:pt>
                <c:pt idx="24">
                  <c:v>-1129.8999999999942</c:v>
                </c:pt>
                <c:pt idx="25">
                  <c:v>-2110.5</c:v>
                </c:pt>
                <c:pt idx="26">
                  <c:v>-3021.2999999999884</c:v>
                </c:pt>
                <c:pt idx="27">
                  <c:v>-2937</c:v>
                </c:pt>
                <c:pt idx="28">
                  <c:v>-3576.5999999999767</c:v>
                </c:pt>
                <c:pt idx="29">
                  <c:v>-3038.6000000000349</c:v>
                </c:pt>
                <c:pt idx="30">
                  <c:v>-2855.0999999999767</c:v>
                </c:pt>
                <c:pt idx="31">
                  <c:v>-3143</c:v>
                </c:pt>
                <c:pt idx="32">
                  <c:v>-3322.4000000000233</c:v>
                </c:pt>
                <c:pt idx="33">
                  <c:v>-3536.4000000000233</c:v>
                </c:pt>
                <c:pt idx="34">
                  <c:v>-4343.9000000000233</c:v>
                </c:pt>
                <c:pt idx="35">
                  <c:v>-4384</c:v>
                </c:pt>
                <c:pt idx="36">
                  <c:v>-5751.8000000000466</c:v>
                </c:pt>
                <c:pt idx="37">
                  <c:v>-5149.7999999999302</c:v>
                </c:pt>
                <c:pt idx="38">
                  <c:v>-4946</c:v>
                </c:pt>
                <c:pt idx="39">
                  <c:v>-5741.7999999999302</c:v>
                </c:pt>
                <c:pt idx="40">
                  <c:v>-5794.7999999999302</c:v>
                </c:pt>
                <c:pt idx="41">
                  <c:v>-6382.5</c:v>
                </c:pt>
                <c:pt idx="42">
                  <c:v>-4025.2999999999302</c:v>
                </c:pt>
                <c:pt idx="43">
                  <c:v>-6126.9000000000233</c:v>
                </c:pt>
                <c:pt idx="44">
                  <c:v>-5479.0999999999767</c:v>
                </c:pt>
                <c:pt idx="45">
                  <c:v>-6692.4000000000233</c:v>
                </c:pt>
                <c:pt idx="46">
                  <c:v>-5204.7000000000698</c:v>
                </c:pt>
                <c:pt idx="47">
                  <c:v>-7125.7999999999302</c:v>
                </c:pt>
                <c:pt idx="48">
                  <c:v>-7111.1000000000931</c:v>
                </c:pt>
                <c:pt idx="49">
                  <c:v>-9242</c:v>
                </c:pt>
                <c:pt idx="50">
                  <c:v>#N/A</c:v>
                </c:pt>
                <c:pt idx="51">
                  <c:v>#N/A</c:v>
                </c:pt>
                <c:pt idx="52">
                  <c:v>#N/A</c:v>
                </c:pt>
                <c:pt idx="53">
                  <c:v>#N/A</c:v>
                </c:pt>
                <c:pt idx="54">
                  <c:v>#N/A</c:v>
                </c:pt>
              </c:numCache>
            </c:numRef>
          </c:yVal>
          <c:smooth val="0"/>
          <c:extLst>
            <c:ext xmlns:c16="http://schemas.microsoft.com/office/drawing/2014/chart" uri="{C3380CC4-5D6E-409C-BE32-E72D297353CC}">
              <c16:uniqueId val="{00000002-0F43-4F5F-BE2D-899AAABB086B}"/>
            </c:ext>
          </c:extLst>
        </c:ser>
        <c:ser>
          <c:idx val="3"/>
          <c:order val="3"/>
          <c:spPr>
            <a:ln w="19050" cap="rnd">
              <a:solidFill>
                <a:schemeClr val="accent4"/>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analysis'!$AU$4:$AU$58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510.20000000001164</c:v>
                </c:pt>
                <c:pt idx="31">
                  <c:v>440</c:v>
                </c:pt>
                <c:pt idx="32">
                  <c:v>371.70000000001164</c:v>
                </c:pt>
                <c:pt idx="33">
                  <c:v>-177.5</c:v>
                </c:pt>
                <c:pt idx="34">
                  <c:v>-1067.8000000000466</c:v>
                </c:pt>
                <c:pt idx="35">
                  <c:v>-1371.2000000000116</c:v>
                </c:pt>
                <c:pt idx="36">
                  <c:v>-2878.4000000000233</c:v>
                </c:pt>
                <c:pt idx="37">
                  <c:v>-2339.9000000000233</c:v>
                </c:pt>
                <c:pt idx="38">
                  <c:v>-2809.7000000000116</c:v>
                </c:pt>
                <c:pt idx="39">
                  <c:v>-3825.5999999999767</c:v>
                </c:pt>
                <c:pt idx="40">
                  <c:v>-3555.6999999999534</c:v>
                </c:pt>
                <c:pt idx="41">
                  <c:v>-4057.0999999999767</c:v>
                </c:pt>
                <c:pt idx="42">
                  <c:v>-2006.3000000000466</c:v>
                </c:pt>
                <c:pt idx="43">
                  <c:v>-2743.0999999999767</c:v>
                </c:pt>
                <c:pt idx="44">
                  <c:v>-2109.2000000000698</c:v>
                </c:pt>
                <c:pt idx="45">
                  <c:v>-1917.9000000000233</c:v>
                </c:pt>
                <c:pt idx="46">
                  <c:v>-1198</c:v>
                </c:pt>
                <c:pt idx="47">
                  <c:v>-2233.7000000000698</c:v>
                </c:pt>
                <c:pt idx="48">
                  <c:v>-2622.2000000000698</c:v>
                </c:pt>
                <c:pt idx="49">
                  <c:v>-4250.5</c:v>
                </c:pt>
                <c:pt idx="50">
                  <c:v>-6705.6999999999534</c:v>
                </c:pt>
                <c:pt idx="51">
                  <c:v>-7819</c:v>
                </c:pt>
                <c:pt idx="52">
                  <c:v>-6398</c:v>
                </c:pt>
                <c:pt idx="53">
                  <c:v>-8195</c:v>
                </c:pt>
                <c:pt idx="54">
                  <c:v>-8279</c:v>
                </c:pt>
              </c:numCache>
            </c:numRef>
          </c:yVal>
          <c:smooth val="0"/>
          <c:extLst>
            <c:ext xmlns:c16="http://schemas.microsoft.com/office/drawing/2014/chart" uri="{C3380CC4-5D6E-409C-BE32-E72D297353CC}">
              <c16:uniqueId val="{00000003-0F43-4F5F-BE2D-899AAABB086B}"/>
            </c:ext>
          </c:extLst>
        </c:ser>
        <c:ser>
          <c:idx val="4"/>
          <c:order val="4"/>
          <c:spPr>
            <a:ln w="19050" cap="rnd">
              <a:solidFill>
                <a:schemeClr val="accent5"/>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analysis'!$AV$4:$AV$58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-1921</c:v>
                </c:pt>
                <c:pt idx="41">
                  <c:v>-2024.8000000000466</c:v>
                </c:pt>
                <c:pt idx="42">
                  <c:v>-1593.5</c:v>
                </c:pt>
                <c:pt idx="43">
                  <c:v>-1836</c:v>
                </c:pt>
                <c:pt idx="44">
                  <c:v>-1308.0999999999767</c:v>
                </c:pt>
                <c:pt idx="45">
                  <c:v>323.19999999995343</c:v>
                </c:pt>
                <c:pt idx="46">
                  <c:v>-1566.7000000000698</c:v>
                </c:pt>
                <c:pt idx="47">
                  <c:v>-2018.7000000000698</c:v>
                </c:pt>
                <c:pt idx="48">
                  <c:v>-4588.4000000000233</c:v>
                </c:pt>
                <c:pt idx="49">
                  <c:v>-4909.5</c:v>
                </c:pt>
                <c:pt idx="50">
                  <c:v>-8469.1999999999534</c:v>
                </c:pt>
                <c:pt idx="51">
                  <c:v>-9851.2000000000698</c:v>
                </c:pt>
                <c:pt idx="52">
                  <c:v>-10941</c:v>
                </c:pt>
                <c:pt idx="53">
                  <c:v>-13486</c:v>
                </c:pt>
                <c:pt idx="54">
                  <c:v>-12902</c:v>
                </c:pt>
              </c:numCache>
            </c:numRef>
          </c:yVal>
          <c:smooth val="0"/>
          <c:extLst>
            <c:ext xmlns:c16="http://schemas.microsoft.com/office/drawing/2014/chart" uri="{C3380CC4-5D6E-409C-BE32-E72D297353CC}">
              <c16:uniqueId val="{00000004-0F43-4F5F-BE2D-899AAABB086B}"/>
            </c:ext>
          </c:extLst>
        </c:ser>
        <c:ser>
          <c:idx val="5"/>
          <c:order val="5"/>
          <c:spPr>
            <a:ln w="19050" cap="rnd">
              <a:solidFill>
                <a:schemeClr val="accent6"/>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analysis'!$AW$4:$AW$58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-9719</c:v>
                </c:pt>
                <c:pt idx="51">
                  <c:v>-13276</c:v>
                </c:pt>
                <c:pt idx="52">
                  <c:v>-13524</c:v>
                </c:pt>
                <c:pt idx="53">
                  <c:v>-14628</c:v>
                </c:pt>
                <c:pt idx="54">
                  <c:v>-19517</c:v>
                </c:pt>
              </c:numCache>
            </c:numRef>
          </c:yVal>
          <c:smooth val="0"/>
          <c:extLst>
            <c:ext xmlns:c16="http://schemas.microsoft.com/office/drawing/2014/chart" uri="{C3380CC4-5D6E-409C-BE32-E72D297353CC}">
              <c16:uniqueId val="{00000005-0F43-4F5F-BE2D-899AAABB086B}"/>
            </c:ext>
          </c:extLst>
        </c:ser>
        <c:dLbls>
          <c:showLegendKey val="0"/>
          <c:showVal val="0"/>
          <c:showCatName val="0"/>
          <c:showSerName val="0"/>
          <c:showPercent val="0"/>
          <c:showBubbleSize val="0"/>
        </c:dLbls>
        <c:axId val="1091451760"/>
        <c:axId val="1091452720"/>
      </c:scatterChart>
      <c:valAx>
        <c:axId val="1091451760"/>
        <c:scaling>
          <c:orientation val="minMax"/>
          <c:max val="75"/>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2720"/>
        <c:crosses val="autoZero"/>
        <c:crossBetween val="midCat"/>
      </c:valAx>
      <c:valAx>
        <c:axId val="10914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analysis'!$AX$4:$AX$58</c:f>
              <c:numCache>
                <c:formatCode>General</c:formatCode>
                <c:ptCount val="55"/>
                <c:pt idx="0">
                  <c:v>-235.92000000000007</c:v>
                </c:pt>
                <c:pt idx="1">
                  <c:v>-18.863999999999578</c:v>
                </c:pt>
                <c:pt idx="2">
                  <c:v>-190.51000000000022</c:v>
                </c:pt>
                <c:pt idx="3">
                  <c:v>-51.329999999999927</c:v>
                </c:pt>
                <c:pt idx="4">
                  <c:v>601.1299999999992</c:v>
                </c:pt>
                <c:pt idx="5">
                  <c:v>403.22999999999956</c:v>
                </c:pt>
                <c:pt idx="6">
                  <c:v>699.01000000000204</c:v>
                </c:pt>
                <c:pt idx="7">
                  <c:v>2126.369999999999</c:v>
                </c:pt>
                <c:pt idx="8">
                  <c:v>1935.9800000000032</c:v>
                </c:pt>
                <c:pt idx="9">
                  <c:v>576.79000000000087</c:v>
                </c:pt>
                <c:pt idx="10">
                  <c:v>751</c:v>
                </c:pt>
                <c:pt idx="11">
                  <c:v>-1077.4700000000012</c:v>
                </c:pt>
                <c:pt idx="12">
                  <c:v>188.40000000000873</c:v>
                </c:pt>
                <c:pt idx="13">
                  <c:v>1227.8600000000006</c:v>
                </c:pt>
                <c:pt idx="14">
                  <c:v>1202.1999999999971</c:v>
                </c:pt>
                <c:pt idx="15">
                  <c:v>2279.3000000000029</c:v>
                </c:pt>
                <c:pt idx="16">
                  <c:v>1051.5</c:v>
                </c:pt>
                <c:pt idx="17">
                  <c:v>-2266.2000000000116</c:v>
                </c:pt>
                <c:pt idx="18">
                  <c:v>-2440.6000000000058</c:v>
                </c:pt>
                <c:pt idx="19">
                  <c:v>-1740.4000000000233</c:v>
                </c:pt>
                <c:pt idx="20">
                  <c:v>-1896.2000000000116</c:v>
                </c:pt>
                <c:pt idx="21">
                  <c:v>-975.69999999998254</c:v>
                </c:pt>
                <c:pt idx="22">
                  <c:v>-880.29999999998836</c:v>
                </c:pt>
                <c:pt idx="23">
                  <c:v>-1311.2999999999884</c:v>
                </c:pt>
                <c:pt idx="24">
                  <c:v>-1503.7000000000116</c:v>
                </c:pt>
                <c:pt idx="25">
                  <c:v>-3344.4000000000233</c:v>
                </c:pt>
                <c:pt idx="26">
                  <c:v>-1816.2999999999884</c:v>
                </c:pt>
                <c:pt idx="27">
                  <c:v>-3724.6000000000349</c:v>
                </c:pt>
                <c:pt idx="28">
                  <c:v>-2332.8000000000466</c:v>
                </c:pt>
                <c:pt idx="29">
                  <c:v>-1617.5</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0-A45C-4DB0-84AA-44FB562EBDF9}"/>
            </c:ext>
          </c:extLst>
        </c:ser>
        <c:ser>
          <c:idx val="1"/>
          <c:order val="1"/>
          <c:spPr>
            <a:ln w="19050" cap="rnd">
              <a:solidFill>
                <a:schemeClr val="accent2"/>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analysis'!$AY$4:$AY$58</c:f>
              <c:numCache>
                <c:formatCode>General</c:formatCode>
                <c:ptCount val="55"/>
                <c:pt idx="0">
                  <c:v>#N/A</c:v>
                </c:pt>
                <c:pt idx="1">
                  <c:v>#N/A</c:v>
                </c:pt>
                <c:pt idx="2">
                  <c:v>#N/A</c:v>
                </c:pt>
                <c:pt idx="3">
                  <c:v>#N/A</c:v>
                </c:pt>
                <c:pt idx="4">
                  <c:v>#N/A</c:v>
                </c:pt>
                <c:pt idx="5">
                  <c:v>#N/A</c:v>
                </c:pt>
                <c:pt idx="6">
                  <c:v>#N/A</c:v>
                </c:pt>
                <c:pt idx="7">
                  <c:v>#N/A</c:v>
                </c:pt>
                <c:pt idx="8">
                  <c:v>#N/A</c:v>
                </c:pt>
                <c:pt idx="9">
                  <c:v>#N/A</c:v>
                </c:pt>
                <c:pt idx="10">
                  <c:v>60.159999999996217</c:v>
                </c:pt>
                <c:pt idx="11">
                  <c:v>436.97000000000116</c:v>
                </c:pt>
                <c:pt idx="12">
                  <c:v>1478.6399999999994</c:v>
                </c:pt>
                <c:pt idx="13">
                  <c:v>2914.1199999999953</c:v>
                </c:pt>
                <c:pt idx="14">
                  <c:v>3786.8999999999942</c:v>
                </c:pt>
                <c:pt idx="15">
                  <c:v>4477.3999999999942</c:v>
                </c:pt>
                <c:pt idx="16">
                  <c:v>4207.9000000000087</c:v>
                </c:pt>
                <c:pt idx="17">
                  <c:v>1960.6000000000058</c:v>
                </c:pt>
                <c:pt idx="18">
                  <c:v>2431.1000000000058</c:v>
                </c:pt>
                <c:pt idx="19">
                  <c:v>1694.6999999999825</c:v>
                </c:pt>
                <c:pt idx="20">
                  <c:v>537.59999999997672</c:v>
                </c:pt>
                <c:pt idx="21">
                  <c:v>722.5</c:v>
                </c:pt>
                <c:pt idx="22">
                  <c:v>2198.3999999999942</c:v>
                </c:pt>
                <c:pt idx="23">
                  <c:v>1076</c:v>
                </c:pt>
                <c:pt idx="24">
                  <c:v>604.5</c:v>
                </c:pt>
                <c:pt idx="25">
                  <c:v>177.20000000001164</c:v>
                </c:pt>
                <c:pt idx="26">
                  <c:v>1782.7000000000116</c:v>
                </c:pt>
                <c:pt idx="27">
                  <c:v>638.79999999998836</c:v>
                </c:pt>
                <c:pt idx="28">
                  <c:v>587.40000000002328</c:v>
                </c:pt>
                <c:pt idx="29">
                  <c:v>573.20000000001164</c:v>
                </c:pt>
                <c:pt idx="30">
                  <c:v>916</c:v>
                </c:pt>
                <c:pt idx="31">
                  <c:v>709.5</c:v>
                </c:pt>
                <c:pt idx="32">
                  <c:v>-515</c:v>
                </c:pt>
                <c:pt idx="33">
                  <c:v>-1517.1999999999534</c:v>
                </c:pt>
                <c:pt idx="34">
                  <c:v>-2410.5999999999767</c:v>
                </c:pt>
                <c:pt idx="35">
                  <c:v>-3002.9000000000233</c:v>
                </c:pt>
                <c:pt idx="36">
                  <c:v>-2810.6999999999534</c:v>
                </c:pt>
                <c:pt idx="37">
                  <c:v>-4730.9000000000233</c:v>
                </c:pt>
                <c:pt idx="38">
                  <c:v>-3907.4000000000233</c:v>
                </c:pt>
                <c:pt idx="39">
                  <c:v>-5007.5999999999767</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1-A45C-4DB0-84AA-44FB562EBDF9}"/>
            </c:ext>
          </c:extLst>
        </c:ser>
        <c:ser>
          <c:idx val="2"/>
          <c:order val="2"/>
          <c:spPr>
            <a:ln w="19050" cap="rnd">
              <a:solidFill>
                <a:schemeClr val="accent3"/>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analysis'!$AZ$4:$AZ$58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6.5</c:v>
                </c:pt>
                <c:pt idx="21">
                  <c:v>-399.29999999998836</c:v>
                </c:pt>
                <c:pt idx="22">
                  <c:v>503.79999999998836</c:v>
                </c:pt>
                <c:pt idx="23">
                  <c:v>1348.7999999999884</c:v>
                </c:pt>
                <c:pt idx="24">
                  <c:v>1300.6000000000058</c:v>
                </c:pt>
                <c:pt idx="25">
                  <c:v>1985.2000000000116</c:v>
                </c:pt>
                <c:pt idx="26">
                  <c:v>3137.2000000000116</c:v>
                </c:pt>
                <c:pt idx="27">
                  <c:v>3258.5999999999767</c:v>
                </c:pt>
                <c:pt idx="28">
                  <c:v>2756.5999999999767</c:v>
                </c:pt>
                <c:pt idx="29">
                  <c:v>1314.4000000000233</c:v>
                </c:pt>
                <c:pt idx="30">
                  <c:v>631.29999999998836</c:v>
                </c:pt>
                <c:pt idx="31">
                  <c:v>397.29999999998836</c:v>
                </c:pt>
                <c:pt idx="32">
                  <c:v>248.5</c:v>
                </c:pt>
                <c:pt idx="33">
                  <c:v>1409.7999999999884</c:v>
                </c:pt>
                <c:pt idx="34">
                  <c:v>1094.0999999999767</c:v>
                </c:pt>
                <c:pt idx="35">
                  <c:v>937.40000000002328</c:v>
                </c:pt>
                <c:pt idx="36">
                  <c:v>1447.5</c:v>
                </c:pt>
                <c:pt idx="37">
                  <c:v>675.5</c:v>
                </c:pt>
                <c:pt idx="38">
                  <c:v>356.20000000006985</c:v>
                </c:pt>
                <c:pt idx="39">
                  <c:v>-191.80000000004657</c:v>
                </c:pt>
                <c:pt idx="40">
                  <c:v>-616.10000000009313</c:v>
                </c:pt>
                <c:pt idx="41">
                  <c:v>-1468.4000000000233</c:v>
                </c:pt>
                <c:pt idx="42">
                  <c:v>-3775.5</c:v>
                </c:pt>
                <c:pt idx="43">
                  <c:v>-1448.9000000000233</c:v>
                </c:pt>
                <c:pt idx="44">
                  <c:v>-5275.6999999999534</c:v>
                </c:pt>
                <c:pt idx="45">
                  <c:v>-4966.8999999999069</c:v>
                </c:pt>
                <c:pt idx="46">
                  <c:v>-6629</c:v>
                </c:pt>
                <c:pt idx="47">
                  <c:v>-7230.5</c:v>
                </c:pt>
                <c:pt idx="48">
                  <c:v>-10464.599999999977</c:v>
                </c:pt>
                <c:pt idx="49">
                  <c:v>-13028</c:v>
                </c:pt>
                <c:pt idx="50">
                  <c:v>#N/A</c:v>
                </c:pt>
                <c:pt idx="51">
                  <c:v>#N/A</c:v>
                </c:pt>
                <c:pt idx="52">
                  <c:v>#N/A</c:v>
                </c:pt>
                <c:pt idx="53">
                  <c:v>#N/A</c:v>
                </c:pt>
                <c:pt idx="54">
                  <c:v>#N/A</c:v>
                </c:pt>
              </c:numCache>
            </c:numRef>
          </c:yVal>
          <c:smooth val="0"/>
          <c:extLst>
            <c:ext xmlns:c16="http://schemas.microsoft.com/office/drawing/2014/chart" uri="{C3380CC4-5D6E-409C-BE32-E72D297353CC}">
              <c16:uniqueId val="{00000002-A45C-4DB0-84AA-44FB562EBDF9}"/>
            </c:ext>
          </c:extLst>
        </c:ser>
        <c:ser>
          <c:idx val="3"/>
          <c:order val="3"/>
          <c:spPr>
            <a:ln w="19050" cap="rnd">
              <a:solidFill>
                <a:schemeClr val="accent4"/>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analysis'!$BA$4:$BA$58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-1997.2000000000116</c:v>
                </c:pt>
                <c:pt idx="31">
                  <c:v>-1723.5</c:v>
                </c:pt>
                <c:pt idx="32">
                  <c:v>-1309.9000000000233</c:v>
                </c:pt>
                <c:pt idx="33">
                  <c:v>992.20000000001164</c:v>
                </c:pt>
                <c:pt idx="34">
                  <c:v>1623.8000000000466</c:v>
                </c:pt>
                <c:pt idx="35">
                  <c:v>1166.7999999999884</c:v>
                </c:pt>
                <c:pt idx="36">
                  <c:v>1093.4000000000233</c:v>
                </c:pt>
                <c:pt idx="37">
                  <c:v>1163.7000000000116</c:v>
                </c:pt>
                <c:pt idx="38">
                  <c:v>1150.0999999999767</c:v>
                </c:pt>
                <c:pt idx="39">
                  <c:v>421.90000000002328</c:v>
                </c:pt>
                <c:pt idx="40">
                  <c:v>-2.8000000000465661</c:v>
                </c:pt>
                <c:pt idx="41">
                  <c:v>-846</c:v>
                </c:pt>
                <c:pt idx="42">
                  <c:v>-1537.4000000000233</c:v>
                </c:pt>
                <c:pt idx="43">
                  <c:v>-1541.2000000000698</c:v>
                </c:pt>
                <c:pt idx="44">
                  <c:v>-4335</c:v>
                </c:pt>
                <c:pt idx="45">
                  <c:v>-5701.9000000000233</c:v>
                </c:pt>
                <c:pt idx="46">
                  <c:v>-7695.0999999999767</c:v>
                </c:pt>
                <c:pt idx="47">
                  <c:v>-9008.9000000000233</c:v>
                </c:pt>
                <c:pt idx="48">
                  <c:v>-11162.400000000023</c:v>
                </c:pt>
                <c:pt idx="49">
                  <c:v>-13478.29999999993</c:v>
                </c:pt>
                <c:pt idx="50">
                  <c:v>-14091.70000000007</c:v>
                </c:pt>
                <c:pt idx="51">
                  <c:v>-19265.699999999953</c:v>
                </c:pt>
                <c:pt idx="52">
                  <c:v>-21783</c:v>
                </c:pt>
                <c:pt idx="53">
                  <c:v>-24361</c:v>
                </c:pt>
                <c:pt idx="54">
                  <c:v>-23840</c:v>
                </c:pt>
              </c:numCache>
            </c:numRef>
          </c:yVal>
          <c:smooth val="0"/>
          <c:extLst>
            <c:ext xmlns:c16="http://schemas.microsoft.com/office/drawing/2014/chart" uri="{C3380CC4-5D6E-409C-BE32-E72D297353CC}">
              <c16:uniqueId val="{00000003-A45C-4DB0-84AA-44FB562EBDF9}"/>
            </c:ext>
          </c:extLst>
        </c:ser>
        <c:ser>
          <c:idx val="4"/>
          <c:order val="4"/>
          <c:spPr>
            <a:ln w="19050" cap="rnd">
              <a:solidFill>
                <a:schemeClr val="accent5"/>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analysis'!$BB$4:$BB$58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-108.90000000002328</c:v>
                </c:pt>
                <c:pt idx="41">
                  <c:v>-419.19999999995343</c:v>
                </c:pt>
                <c:pt idx="42">
                  <c:v>-2165.0999999999767</c:v>
                </c:pt>
                <c:pt idx="43">
                  <c:v>-3490</c:v>
                </c:pt>
                <c:pt idx="44">
                  <c:v>-4881.2000000000698</c:v>
                </c:pt>
                <c:pt idx="45">
                  <c:v>-5581.0999999999767</c:v>
                </c:pt>
                <c:pt idx="46">
                  <c:v>-7347.0999999999767</c:v>
                </c:pt>
                <c:pt idx="47">
                  <c:v>-8188.7999999999302</c:v>
                </c:pt>
                <c:pt idx="48">
                  <c:v>-10890</c:v>
                </c:pt>
                <c:pt idx="49">
                  <c:v>-14299.800000000047</c:v>
                </c:pt>
                <c:pt idx="50">
                  <c:v>-15119</c:v>
                </c:pt>
                <c:pt idx="51">
                  <c:v>-18105.699999999953</c:v>
                </c:pt>
                <c:pt idx="52">
                  <c:v>-20603</c:v>
                </c:pt>
                <c:pt idx="53">
                  <c:v>-23746</c:v>
                </c:pt>
                <c:pt idx="54">
                  <c:v>-25777</c:v>
                </c:pt>
              </c:numCache>
            </c:numRef>
          </c:yVal>
          <c:smooth val="0"/>
          <c:extLst>
            <c:ext xmlns:c16="http://schemas.microsoft.com/office/drawing/2014/chart" uri="{C3380CC4-5D6E-409C-BE32-E72D297353CC}">
              <c16:uniqueId val="{00000004-A45C-4DB0-84AA-44FB562EBDF9}"/>
            </c:ext>
          </c:extLst>
        </c:ser>
        <c:ser>
          <c:idx val="5"/>
          <c:order val="5"/>
          <c:spPr>
            <a:ln w="19050" cap="rnd">
              <a:solidFill>
                <a:schemeClr val="accent6"/>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analysis'!$BC$4:$BC$58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-9493</c:v>
                </c:pt>
                <c:pt idx="51">
                  <c:v>-9918</c:v>
                </c:pt>
                <c:pt idx="52">
                  <c:v>-14202</c:v>
                </c:pt>
                <c:pt idx="53">
                  <c:v>-18544</c:v>
                </c:pt>
                <c:pt idx="54">
                  <c:v>-19781</c:v>
                </c:pt>
              </c:numCache>
            </c:numRef>
          </c:yVal>
          <c:smooth val="0"/>
          <c:extLst>
            <c:ext xmlns:c16="http://schemas.microsoft.com/office/drawing/2014/chart" uri="{C3380CC4-5D6E-409C-BE32-E72D297353CC}">
              <c16:uniqueId val="{00000005-A45C-4DB0-84AA-44FB562EBDF9}"/>
            </c:ext>
          </c:extLst>
        </c:ser>
        <c:dLbls>
          <c:showLegendKey val="0"/>
          <c:showVal val="0"/>
          <c:showCatName val="0"/>
          <c:showSerName val="0"/>
          <c:showPercent val="0"/>
          <c:showBubbleSize val="0"/>
        </c:dLbls>
        <c:axId val="1091451760"/>
        <c:axId val="1091452720"/>
      </c:scatterChart>
      <c:valAx>
        <c:axId val="1091451760"/>
        <c:scaling>
          <c:orientation val="minMax"/>
          <c:max val="75"/>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2720"/>
        <c:crosses val="autoZero"/>
        <c:crossBetween val="midCat"/>
      </c:valAx>
      <c:valAx>
        <c:axId val="10914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23</xdr:col>
      <xdr:colOff>459581</xdr:colOff>
      <xdr:row>100</xdr:row>
      <xdr:rowOff>130969</xdr:rowOff>
    </xdr:from>
    <xdr:to>
      <xdr:col>32</xdr:col>
      <xdr:colOff>307181</xdr:colOff>
      <xdr:row>116</xdr:row>
      <xdr:rowOff>183357</xdr:rowOff>
    </xdr:to>
    <xdr:graphicFrame macro="">
      <xdr:nvGraphicFramePr>
        <xdr:cNvPr id="2" name="Chart 1">
          <a:extLst>
            <a:ext uri="{FF2B5EF4-FFF2-40B4-BE49-F238E27FC236}">
              <a16:creationId xmlns:a16="http://schemas.microsoft.com/office/drawing/2014/main" id="{AEADAA20-3F3A-4763-B95E-08C5D6151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339327</xdr:colOff>
      <xdr:row>89</xdr:row>
      <xdr:rowOff>63102</xdr:rowOff>
    </xdr:from>
    <xdr:to>
      <xdr:col>11</xdr:col>
      <xdr:colOff>619124</xdr:colOff>
      <xdr:row>109</xdr:row>
      <xdr:rowOff>107155</xdr:rowOff>
    </xdr:to>
    <xdr:graphicFrame macro="">
      <xdr:nvGraphicFramePr>
        <xdr:cNvPr id="3" name="Chart 2">
          <a:extLst>
            <a:ext uri="{FF2B5EF4-FFF2-40B4-BE49-F238E27FC236}">
              <a16:creationId xmlns:a16="http://schemas.microsoft.com/office/drawing/2014/main" id="{AA31B562-7F98-427C-9F4C-6623BFA5E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375046</xdr:colOff>
      <xdr:row>11</xdr:row>
      <xdr:rowOff>15477</xdr:rowOff>
    </xdr:from>
    <xdr:to>
      <xdr:col>41</xdr:col>
      <xdr:colOff>89296</xdr:colOff>
      <xdr:row>25</xdr:row>
      <xdr:rowOff>91677</xdr:rowOff>
    </xdr:to>
    <xdr:graphicFrame macro="">
      <xdr:nvGraphicFramePr>
        <xdr:cNvPr id="4" name="Chart 3">
          <a:extLst>
            <a:ext uri="{FF2B5EF4-FFF2-40B4-BE49-F238E27FC236}">
              <a16:creationId xmlns:a16="http://schemas.microsoft.com/office/drawing/2014/main" id="{FF50BC17-5343-2734-B90A-359D0CD99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392906</xdr:colOff>
      <xdr:row>11</xdr:row>
      <xdr:rowOff>0</xdr:rowOff>
    </xdr:from>
    <xdr:to>
      <xdr:col>49</xdr:col>
      <xdr:colOff>107156</xdr:colOff>
      <xdr:row>25</xdr:row>
      <xdr:rowOff>76200</xdr:rowOff>
    </xdr:to>
    <xdr:graphicFrame macro="">
      <xdr:nvGraphicFramePr>
        <xdr:cNvPr id="5" name="Chart 4">
          <a:extLst>
            <a:ext uri="{FF2B5EF4-FFF2-40B4-BE49-F238E27FC236}">
              <a16:creationId xmlns:a16="http://schemas.microsoft.com/office/drawing/2014/main" id="{A5B9E1F5-377D-41F6-943E-7ECA6681E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0</xdr:colOff>
      <xdr:row>101</xdr:row>
      <xdr:rowOff>0</xdr:rowOff>
    </xdr:from>
    <xdr:to>
      <xdr:col>43</xdr:col>
      <xdr:colOff>454819</xdr:colOff>
      <xdr:row>117</xdr:row>
      <xdr:rowOff>52388</xdr:rowOff>
    </xdr:to>
    <xdr:graphicFrame macro="">
      <xdr:nvGraphicFramePr>
        <xdr:cNvPr id="6" name="Chart 5">
          <a:extLst>
            <a:ext uri="{FF2B5EF4-FFF2-40B4-BE49-F238E27FC236}">
              <a16:creationId xmlns:a16="http://schemas.microsoft.com/office/drawing/2014/main" id="{BE25CA36-2D52-4C98-ADD4-DFCBFC968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590556</xdr:colOff>
      <xdr:row>8</xdr:row>
      <xdr:rowOff>57156</xdr:rowOff>
    </xdr:from>
    <xdr:to>
      <xdr:col>46</xdr:col>
      <xdr:colOff>285756</xdr:colOff>
      <xdr:row>22</xdr:row>
      <xdr:rowOff>133356</xdr:rowOff>
    </xdr:to>
    <xdr:graphicFrame macro="">
      <xdr:nvGraphicFramePr>
        <xdr:cNvPr id="5" name="Chart 4">
          <a:extLst>
            <a:ext uri="{FF2B5EF4-FFF2-40B4-BE49-F238E27FC236}">
              <a16:creationId xmlns:a16="http://schemas.microsoft.com/office/drawing/2014/main" id="{87DA32B7-C434-6FB8-2905-0E3BDB1E4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390525</xdr:colOff>
      <xdr:row>8</xdr:row>
      <xdr:rowOff>57150</xdr:rowOff>
    </xdr:from>
    <xdr:to>
      <xdr:col>54</xdr:col>
      <xdr:colOff>85725</xdr:colOff>
      <xdr:row>22</xdr:row>
      <xdr:rowOff>133350</xdr:rowOff>
    </xdr:to>
    <xdr:graphicFrame macro="">
      <xdr:nvGraphicFramePr>
        <xdr:cNvPr id="6" name="Chart 5">
          <a:extLst>
            <a:ext uri="{FF2B5EF4-FFF2-40B4-BE49-F238E27FC236}">
              <a16:creationId xmlns:a16="http://schemas.microsoft.com/office/drawing/2014/main" id="{C1B47939-848B-44E8-81CC-32FAF6C6B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A465-F51F-446D-8A7C-F300E783682D}">
  <dimension ref="B1:B3"/>
  <sheetViews>
    <sheetView workbookViewId="0"/>
  </sheetViews>
  <sheetFormatPr defaultRowHeight="15" x14ac:dyDescent="0.25"/>
  <sheetData>
    <row r="1" spans="2:2" x14ac:dyDescent="0.25">
      <c r="B1" t="s">
        <v>35</v>
      </c>
    </row>
    <row r="2" spans="2:2" x14ac:dyDescent="0.25">
      <c r="B2" t="s">
        <v>36</v>
      </c>
    </row>
    <row r="3" spans="2:2" x14ac:dyDescent="0.25">
      <c r="B3"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E957-D231-407A-B2C2-3548F9EF799B}">
  <dimension ref="B1:AY186"/>
  <sheetViews>
    <sheetView tabSelected="1" zoomScale="80" zoomScaleNormal="80" workbookViewId="0">
      <pane xSplit="2" ySplit="2" topLeftCell="C150" activePane="bottomRight" state="frozen"/>
      <selection pane="topRight" activeCell="C1" sqref="C1"/>
      <selection pane="bottomLeft" activeCell="A3" sqref="A3"/>
      <selection pane="bottomRight" activeCell="M192" sqref="M192"/>
    </sheetView>
  </sheetViews>
  <sheetFormatPr defaultRowHeight="15" x14ac:dyDescent="0.25"/>
  <cols>
    <col min="12" max="12" width="16.28515625" customWidth="1"/>
  </cols>
  <sheetData>
    <row r="1" spans="2:51" x14ac:dyDescent="0.25">
      <c r="C1" t="s">
        <v>0</v>
      </c>
      <c r="M1" t="s">
        <v>31</v>
      </c>
      <c r="U1" t="s">
        <v>32</v>
      </c>
      <c r="X1" t="s">
        <v>1</v>
      </c>
      <c r="AF1" t="s">
        <v>27</v>
      </c>
      <c r="AI1" t="s">
        <v>0</v>
      </c>
      <c r="AL1" t="s">
        <v>62</v>
      </c>
      <c r="AO1" t="s">
        <v>1</v>
      </c>
      <c r="AR1" t="s">
        <v>16</v>
      </c>
      <c r="AU1" t="s">
        <v>61</v>
      </c>
      <c r="AX1" t="s">
        <v>65</v>
      </c>
    </row>
    <row r="2" spans="2:51" x14ac:dyDescent="0.25">
      <c r="B2" t="s">
        <v>4</v>
      </c>
      <c r="C2" t="s">
        <v>2</v>
      </c>
      <c r="D2" t="s">
        <v>14</v>
      </c>
      <c r="E2" t="s">
        <v>9</v>
      </c>
      <c r="F2" t="s">
        <v>10</v>
      </c>
      <c r="G2" t="s">
        <v>11</v>
      </c>
      <c r="H2" t="s">
        <v>5</v>
      </c>
      <c r="I2" t="s">
        <v>12</v>
      </c>
      <c r="J2" t="s">
        <v>8</v>
      </c>
      <c r="K2" t="s">
        <v>7</v>
      </c>
      <c r="M2" t="s">
        <v>2</v>
      </c>
      <c r="N2" t="s">
        <v>14</v>
      </c>
      <c r="O2" t="s">
        <v>9</v>
      </c>
      <c r="P2" t="s">
        <v>10</v>
      </c>
      <c r="Q2" t="s">
        <v>11</v>
      </c>
      <c r="R2" t="s">
        <v>5</v>
      </c>
      <c r="S2" t="s">
        <v>12</v>
      </c>
      <c r="T2" t="s">
        <v>8</v>
      </c>
      <c r="U2" t="s">
        <v>7</v>
      </c>
      <c r="V2" t="s">
        <v>16</v>
      </c>
      <c r="X2" t="s">
        <v>2</v>
      </c>
      <c r="Y2" t="s">
        <v>14</v>
      </c>
      <c r="Z2" t="s">
        <v>9</v>
      </c>
      <c r="AA2" t="s">
        <v>10</v>
      </c>
      <c r="AB2" t="s">
        <v>11</v>
      </c>
      <c r="AC2" t="s">
        <v>5</v>
      </c>
      <c r="AD2" t="s">
        <v>12</v>
      </c>
      <c r="AE2" t="s">
        <v>8</v>
      </c>
      <c r="AF2" t="s">
        <v>7</v>
      </c>
      <c r="AG2" t="s">
        <v>16</v>
      </c>
      <c r="AI2" t="s">
        <v>16</v>
      </c>
      <c r="AJ2" t="s">
        <v>61</v>
      </c>
      <c r="AL2" t="s">
        <v>16</v>
      </c>
      <c r="AM2" t="s">
        <v>61</v>
      </c>
      <c r="AO2" t="s">
        <v>16</v>
      </c>
      <c r="AP2" t="s">
        <v>61</v>
      </c>
      <c r="AR2" t="s">
        <v>63</v>
      </c>
      <c r="AS2" t="s">
        <v>64</v>
      </c>
      <c r="AU2" t="s">
        <v>63</v>
      </c>
      <c r="AV2" t="s">
        <v>64</v>
      </c>
      <c r="AX2" t="s">
        <v>63</v>
      </c>
      <c r="AY2" t="s">
        <v>64</v>
      </c>
    </row>
    <row r="3" spans="2:51" x14ac:dyDescent="0.25">
      <c r="B3">
        <v>18</v>
      </c>
      <c r="C3" s="12" t="s">
        <v>13</v>
      </c>
      <c r="D3" s="12" t="s">
        <v>13</v>
      </c>
      <c r="E3" s="12" t="s">
        <v>13</v>
      </c>
      <c r="F3" s="12" t="s">
        <v>13</v>
      </c>
      <c r="G3" s="12" t="s">
        <v>13</v>
      </c>
      <c r="H3" s="12" t="s">
        <v>13</v>
      </c>
      <c r="I3" s="12" t="s">
        <v>13</v>
      </c>
      <c r="J3" s="12" t="s">
        <v>13</v>
      </c>
      <c r="K3" s="12" t="s">
        <v>3</v>
      </c>
      <c r="M3" s="12" t="s">
        <v>13</v>
      </c>
      <c r="N3" s="12" t="s">
        <v>13</v>
      </c>
      <c r="O3" s="12" t="s">
        <v>13</v>
      </c>
      <c r="P3" s="12" t="s">
        <v>13</v>
      </c>
      <c r="Q3" s="12" t="s">
        <v>13</v>
      </c>
      <c r="R3" s="12" t="s">
        <v>13</v>
      </c>
      <c r="S3" s="12" t="s">
        <v>13</v>
      </c>
      <c r="T3" s="12" t="s">
        <v>13</v>
      </c>
      <c r="U3" s="12" t="s">
        <v>3</v>
      </c>
      <c r="X3" s="12" t="s">
        <v>13</v>
      </c>
      <c r="Y3" s="12" t="s">
        <v>13</v>
      </c>
      <c r="Z3" s="12" t="s">
        <v>13</v>
      </c>
      <c r="AA3" s="12" t="s">
        <v>13</v>
      </c>
      <c r="AB3" s="12" t="s">
        <v>13</v>
      </c>
      <c r="AC3" s="12" t="s">
        <v>13</v>
      </c>
      <c r="AD3" s="12" t="s">
        <v>13</v>
      </c>
      <c r="AE3" s="12" t="s">
        <v>13</v>
      </c>
      <c r="AF3" s="12" t="s">
        <v>3</v>
      </c>
    </row>
    <row r="4" spans="2:51" x14ac:dyDescent="0.25">
      <c r="B4">
        <f>B3+1</f>
        <v>19</v>
      </c>
      <c r="C4" s="12" t="s">
        <v>13</v>
      </c>
      <c r="D4" s="12" t="s">
        <v>13</v>
      </c>
      <c r="E4" s="12" t="s">
        <v>13</v>
      </c>
      <c r="F4" s="12" t="s">
        <v>13</v>
      </c>
      <c r="G4" s="12" t="s">
        <v>13</v>
      </c>
      <c r="H4" s="12" t="s">
        <v>13</v>
      </c>
      <c r="I4" s="12" t="s">
        <v>13</v>
      </c>
      <c r="J4" s="12" t="s">
        <v>13</v>
      </c>
      <c r="K4" s="12" t="s">
        <v>3</v>
      </c>
      <c r="M4" s="12" t="s">
        <v>13</v>
      </c>
      <c r="N4" s="12" t="s">
        <v>13</v>
      </c>
      <c r="O4" s="12" t="s">
        <v>13</v>
      </c>
      <c r="P4" s="12" t="s">
        <v>13</v>
      </c>
      <c r="Q4" s="12" t="s">
        <v>13</v>
      </c>
      <c r="R4" s="12" t="s">
        <v>13</v>
      </c>
      <c r="S4" s="12" t="s">
        <v>13</v>
      </c>
      <c r="T4" s="12" t="s">
        <v>13</v>
      </c>
      <c r="U4" s="12" t="s">
        <v>3</v>
      </c>
      <c r="X4" s="12" t="s">
        <v>13</v>
      </c>
      <c r="Y4" s="12" t="s">
        <v>13</v>
      </c>
      <c r="Z4" s="12" t="s">
        <v>13</v>
      </c>
      <c r="AA4" s="12" t="s">
        <v>13</v>
      </c>
      <c r="AB4" s="12" t="s">
        <v>13</v>
      </c>
      <c r="AC4" s="12" t="s">
        <v>13</v>
      </c>
      <c r="AD4" s="12" t="s">
        <v>13</v>
      </c>
      <c r="AE4" s="12" t="s">
        <v>13</v>
      </c>
      <c r="AF4" s="12" t="s">
        <v>3</v>
      </c>
    </row>
    <row r="5" spans="2:51" x14ac:dyDescent="0.25">
      <c r="B5">
        <f t="shared" ref="B5:B65" si="0">B4+1</f>
        <v>20</v>
      </c>
      <c r="C5" s="12">
        <v>1.2084599999999999E-2</v>
      </c>
      <c r="D5" s="12">
        <v>1.2084599999999999E-2</v>
      </c>
      <c r="E5" s="12">
        <v>5.1359500000000002E-2</v>
      </c>
      <c r="F5" s="12">
        <v>0.35649550000000002</v>
      </c>
      <c r="G5" s="12">
        <v>17.915410000000001</v>
      </c>
      <c r="H5" s="12">
        <v>18637.43</v>
      </c>
      <c r="I5" s="12">
        <v>17288.7</v>
      </c>
      <c r="J5" s="12">
        <v>0</v>
      </c>
      <c r="K5" s="12">
        <v>-1069.2049999999999</v>
      </c>
      <c r="M5" s="12">
        <v>1.2084599999999999E-2</v>
      </c>
      <c r="N5" s="12">
        <v>1.2084599999999999E-2</v>
      </c>
      <c r="O5" s="12">
        <v>5.1359500000000002E-2</v>
      </c>
      <c r="P5" s="12">
        <v>0.35347430000000002</v>
      </c>
      <c r="Q5" s="12">
        <v>17.89124</v>
      </c>
      <c r="R5" s="12">
        <v>18526.71</v>
      </c>
      <c r="S5" s="12">
        <v>17246.21</v>
      </c>
      <c r="T5" s="12">
        <v>9.3743759999999998</v>
      </c>
      <c r="U5" s="12">
        <v>-1069.2049999999999</v>
      </c>
      <c r="X5" s="12">
        <v>1.2084599999999999E-2</v>
      </c>
      <c r="Y5" s="12">
        <v>1.2084599999999999E-2</v>
      </c>
      <c r="Z5" s="12">
        <v>5.1359500000000002E-2</v>
      </c>
      <c r="AA5" s="12">
        <v>0.35347430000000002</v>
      </c>
      <c r="AB5" s="12">
        <v>17.679760000000002</v>
      </c>
      <c r="AC5" s="12">
        <v>18454.86</v>
      </c>
      <c r="AD5" s="12">
        <v>17266.52</v>
      </c>
      <c r="AE5" s="12">
        <v>8.6132620000000006</v>
      </c>
      <c r="AF5" s="12">
        <v>-1069.2049999999999</v>
      </c>
    </row>
    <row r="6" spans="2:51" x14ac:dyDescent="0.25">
      <c r="B6">
        <f t="shared" si="0"/>
        <v>21</v>
      </c>
      <c r="C6" s="12">
        <v>6.4102999999999999E-3</v>
      </c>
      <c r="D6" s="12">
        <v>6.4102999999999999E-3</v>
      </c>
      <c r="E6" s="12">
        <v>4.7435900000000003E-2</v>
      </c>
      <c r="F6" s="12">
        <v>0.52564100000000002</v>
      </c>
      <c r="G6" s="12">
        <v>19.71923</v>
      </c>
      <c r="H6" s="12">
        <v>23304.16</v>
      </c>
      <c r="I6" s="12">
        <v>21688.19</v>
      </c>
      <c r="J6" s="12">
        <v>0</v>
      </c>
      <c r="K6" s="12">
        <v>1849.105</v>
      </c>
      <c r="M6" s="12">
        <v>6.4102999999999999E-3</v>
      </c>
      <c r="N6" s="12">
        <v>6.4102999999999999E-3</v>
      </c>
      <c r="O6" s="12">
        <v>4.7435900000000003E-2</v>
      </c>
      <c r="P6" s="12">
        <v>0.52307689999999996</v>
      </c>
      <c r="Q6" s="12">
        <v>19.712820000000001</v>
      </c>
      <c r="R6" s="12">
        <v>23156.65</v>
      </c>
      <c r="S6" s="12">
        <v>21612.87</v>
      </c>
      <c r="T6" s="12">
        <v>32.527360000000002</v>
      </c>
      <c r="U6" s="12">
        <v>1814.579</v>
      </c>
      <c r="X6" s="12">
        <v>6.4102999999999999E-3</v>
      </c>
      <c r="Y6" s="12">
        <v>6.4102999999999999E-3</v>
      </c>
      <c r="Z6" s="12">
        <v>4.7435900000000003E-2</v>
      </c>
      <c r="AA6" s="12">
        <v>0.51794870000000004</v>
      </c>
      <c r="AB6" s="12">
        <v>19.54487</v>
      </c>
      <c r="AC6" s="12">
        <v>23154.92</v>
      </c>
      <c r="AD6" s="12">
        <v>21553.68</v>
      </c>
      <c r="AE6" s="12">
        <v>32.781829999999999</v>
      </c>
      <c r="AF6" s="12">
        <v>1773.162</v>
      </c>
      <c r="AI6">
        <f>H5-SUM(I5:J5)</f>
        <v>1348.7299999999996</v>
      </c>
      <c r="AJ6">
        <f>K6-AI6</f>
        <v>500.37500000000045</v>
      </c>
      <c r="AL6">
        <f>R5-SUM(S5:T5)</f>
        <v>1271.1256240000002</v>
      </c>
      <c r="AM6">
        <f>U6-AL6</f>
        <v>543.45337599999971</v>
      </c>
      <c r="AO6">
        <f>AC5-SUM(AD5:AE5)</f>
        <v>1179.7267380000012</v>
      </c>
      <c r="AP6">
        <f>AF6-AO6</f>
        <v>593.43526199999883</v>
      </c>
      <c r="AR6">
        <f>AL6-AI6</f>
        <v>-77.60437599999932</v>
      </c>
      <c r="AS6">
        <f>AO6-AL6</f>
        <v>-91.398885999999038</v>
      </c>
      <c r="AU6">
        <f>AM6-AJ6</f>
        <v>43.078375999999253</v>
      </c>
      <c r="AV6">
        <f>AP6-AM6</f>
        <v>49.981885999999122</v>
      </c>
      <c r="AX6">
        <f>U6-K6</f>
        <v>-34.526000000000067</v>
      </c>
      <c r="AY6">
        <f>AF6-U6</f>
        <v>-41.416999999999916</v>
      </c>
    </row>
    <row r="7" spans="2:51" x14ac:dyDescent="0.25">
      <c r="B7">
        <f t="shared" si="0"/>
        <v>22</v>
      </c>
      <c r="C7" s="12">
        <v>3.8700000000000002E-3</v>
      </c>
      <c r="D7" s="12">
        <v>3.8700000000000002E-3</v>
      </c>
      <c r="E7" s="12">
        <v>5.0309600000000003E-2</v>
      </c>
      <c r="F7" s="12">
        <v>0.54179569999999999</v>
      </c>
      <c r="G7" s="12">
        <v>17.167960000000001</v>
      </c>
      <c r="H7" s="12">
        <v>24452.76</v>
      </c>
      <c r="I7" s="12">
        <v>23018.16</v>
      </c>
      <c r="J7" s="12">
        <v>0</v>
      </c>
      <c r="K7" s="12">
        <v>3148.9490000000001</v>
      </c>
      <c r="M7" s="12">
        <v>3.8700000000000002E-3</v>
      </c>
      <c r="N7" s="12">
        <v>3.8700000000000002E-3</v>
      </c>
      <c r="O7" s="12">
        <v>5.0309600000000003E-2</v>
      </c>
      <c r="P7" s="12">
        <v>0.54102170000000005</v>
      </c>
      <c r="Q7" s="12">
        <v>17.202010000000001</v>
      </c>
      <c r="R7" s="12">
        <v>24638.51</v>
      </c>
      <c r="S7" s="12">
        <v>22980.32</v>
      </c>
      <c r="T7" s="12">
        <v>169.00120000000001</v>
      </c>
      <c r="U7" s="12">
        <v>3059.9650000000001</v>
      </c>
      <c r="X7" s="12">
        <v>3.8700000000000002E-3</v>
      </c>
      <c r="Y7" s="12">
        <v>3.8700000000000002E-3</v>
      </c>
      <c r="Z7" s="12">
        <v>5.0309600000000003E-2</v>
      </c>
      <c r="AA7" s="12">
        <v>0.5402477</v>
      </c>
      <c r="AB7" s="12">
        <v>17.180340000000001</v>
      </c>
      <c r="AC7" s="12">
        <v>24593</v>
      </c>
      <c r="AD7" s="12">
        <v>22842.720000000001</v>
      </c>
      <c r="AE7" s="12">
        <v>170.99170000000001</v>
      </c>
      <c r="AF7" s="12">
        <v>3070.9650000000001</v>
      </c>
      <c r="AI7">
        <f t="shared" ref="AI7:AI38" si="1">AI6+H6-SUM(I6:J6)</f>
        <v>2964.7000000000007</v>
      </c>
      <c r="AJ7">
        <f t="shared" ref="AJ7:AJ65" si="2">K7-AI7</f>
        <v>184.24899999999934</v>
      </c>
      <c r="AL7">
        <f t="shared" ref="AL7:AL38" si="3">AL6+R6-SUM(S6:T6)</f>
        <v>2782.3782640000027</v>
      </c>
      <c r="AM7">
        <f t="shared" ref="AM7:AM37" si="4">U7-AL7</f>
        <v>277.58673599999747</v>
      </c>
      <c r="AO7">
        <f>AO6+AC6-SUM(AD6:AE6)</f>
        <v>2748.1849079999993</v>
      </c>
      <c r="AP7">
        <f>AF7-AO7</f>
        <v>322.78009200000088</v>
      </c>
      <c r="AR7">
        <f t="shared" ref="AR7:AR65" si="5">AL7-AI7</f>
        <v>-182.32173599999805</v>
      </c>
      <c r="AS7">
        <f t="shared" ref="AS7:AS65" si="6">AO7-AL7</f>
        <v>-34.193356000003405</v>
      </c>
      <c r="AU7">
        <f t="shared" ref="AU7:AU65" si="7">AM7-AJ7</f>
        <v>93.337735999998131</v>
      </c>
      <c r="AV7">
        <f t="shared" ref="AV7:AV65" si="8">AP7-AM7</f>
        <v>45.193356000003405</v>
      </c>
      <c r="AX7">
        <f t="shared" ref="AX7:AX65" si="9">U7-K7</f>
        <v>-88.983999999999924</v>
      </c>
      <c r="AY7">
        <f t="shared" ref="AY7:AY65" si="10">AF7-U7</f>
        <v>11</v>
      </c>
    </row>
    <row r="8" spans="2:51" x14ac:dyDescent="0.25">
      <c r="B8">
        <f t="shared" si="0"/>
        <v>23</v>
      </c>
      <c r="C8" s="12">
        <v>1.26716E-2</v>
      </c>
      <c r="D8" s="12">
        <v>1.26716E-2</v>
      </c>
      <c r="E8" s="12">
        <v>5.2798299999999999E-2</v>
      </c>
      <c r="F8" s="12">
        <v>0.59028510000000001</v>
      </c>
      <c r="G8" s="12">
        <v>16.239699999999999</v>
      </c>
      <c r="H8" s="12">
        <v>26154.11</v>
      </c>
      <c r="I8" s="12">
        <v>25587.77</v>
      </c>
      <c r="J8" s="12">
        <v>0</v>
      </c>
      <c r="K8" s="12">
        <v>4937.8680000000004</v>
      </c>
      <c r="M8" s="12">
        <v>1.26716E-2</v>
      </c>
      <c r="N8" s="12">
        <v>1.26716E-2</v>
      </c>
      <c r="O8" s="12">
        <v>5.2798299999999999E-2</v>
      </c>
      <c r="P8" s="12">
        <v>0.58817319999999995</v>
      </c>
      <c r="Q8" s="12">
        <v>16.20908</v>
      </c>
      <c r="R8" s="12">
        <v>26159.22</v>
      </c>
      <c r="S8" s="12">
        <v>25504.75</v>
      </c>
      <c r="T8" s="12">
        <v>119.7877</v>
      </c>
      <c r="U8" s="12">
        <v>4920.143</v>
      </c>
      <c r="X8" s="12">
        <v>1.2143599999999999E-2</v>
      </c>
      <c r="Y8" s="12">
        <v>1.2143599999999999E-2</v>
      </c>
      <c r="Z8" s="12">
        <v>5.2798299999999999E-2</v>
      </c>
      <c r="AA8" s="12">
        <v>0.57866949999999995</v>
      </c>
      <c r="AB8" s="12">
        <v>16.03379</v>
      </c>
      <c r="AC8" s="12">
        <v>26032.720000000001</v>
      </c>
      <c r="AD8" s="12">
        <v>25418.71</v>
      </c>
      <c r="AE8" s="12">
        <v>123.2226</v>
      </c>
      <c r="AF8" s="12">
        <v>4993.4799999999996</v>
      </c>
      <c r="AI8">
        <f t="shared" si="1"/>
        <v>4399.2999999999993</v>
      </c>
      <c r="AJ8">
        <f t="shared" si="2"/>
        <v>538.56800000000112</v>
      </c>
      <c r="AL8">
        <f t="shared" si="3"/>
        <v>4271.5670640000026</v>
      </c>
      <c r="AM8">
        <f t="shared" si="4"/>
        <v>648.57593599999745</v>
      </c>
      <c r="AO8">
        <f t="shared" ref="AO8:AO38" si="11">AO7+AC7-SUM(AD7:AE7)</f>
        <v>4327.4732079999994</v>
      </c>
      <c r="AP8">
        <f t="shared" ref="AP8:AP37" si="12">AF8-AO8</f>
        <v>666.00679200000013</v>
      </c>
      <c r="AR8">
        <f t="shared" si="5"/>
        <v>-127.7329359999967</v>
      </c>
      <c r="AS8">
        <f t="shared" si="6"/>
        <v>55.906143999996857</v>
      </c>
      <c r="AU8">
        <f t="shared" si="7"/>
        <v>110.00793599999633</v>
      </c>
      <c r="AV8">
        <f t="shared" si="8"/>
        <v>17.430856000002677</v>
      </c>
      <c r="AX8">
        <f t="shared" si="9"/>
        <v>-17.725000000000364</v>
      </c>
      <c r="AY8">
        <f t="shared" si="10"/>
        <v>73.336999999999534</v>
      </c>
    </row>
    <row r="9" spans="2:51" x14ac:dyDescent="0.25">
      <c r="B9">
        <f t="shared" si="0"/>
        <v>24</v>
      </c>
      <c r="C9" s="12">
        <v>8.8561000000000004E-3</v>
      </c>
      <c r="D9" s="12">
        <v>8.8561000000000004E-3</v>
      </c>
      <c r="E9" s="12">
        <v>5.4612500000000001E-2</v>
      </c>
      <c r="F9" s="12">
        <v>0.66309960000000001</v>
      </c>
      <c r="G9" s="12">
        <v>17.31033</v>
      </c>
      <c r="H9" s="12">
        <v>30857.62</v>
      </c>
      <c r="I9" s="12">
        <v>29120.85</v>
      </c>
      <c r="J9" s="12">
        <v>0</v>
      </c>
      <c r="K9" s="12">
        <v>15587.16</v>
      </c>
      <c r="M9" s="12">
        <v>8.8561000000000004E-3</v>
      </c>
      <c r="N9" s="12">
        <v>8.8561000000000004E-3</v>
      </c>
      <c r="O9" s="12">
        <v>5.4612500000000001E-2</v>
      </c>
      <c r="P9" s="12">
        <v>0.66125460000000003</v>
      </c>
      <c r="Q9" s="12">
        <v>17.27675</v>
      </c>
      <c r="R9" s="12">
        <v>30810.13</v>
      </c>
      <c r="S9" s="12">
        <v>28996.6</v>
      </c>
      <c r="T9" s="12">
        <v>176.0729</v>
      </c>
      <c r="U9" s="12">
        <v>15563.03</v>
      </c>
      <c r="X9" s="12">
        <v>8.8561000000000004E-3</v>
      </c>
      <c r="Y9" s="12">
        <v>8.8561000000000004E-3</v>
      </c>
      <c r="Z9" s="12">
        <v>5.4612500000000001E-2</v>
      </c>
      <c r="AA9" s="12">
        <v>0.65756460000000005</v>
      </c>
      <c r="AB9" s="12">
        <v>17.294460000000001</v>
      </c>
      <c r="AC9" s="12">
        <v>30826.63</v>
      </c>
      <c r="AD9" s="12">
        <v>28771.32</v>
      </c>
      <c r="AE9" s="12">
        <v>172.04920000000001</v>
      </c>
      <c r="AF9" s="12">
        <v>15593.17</v>
      </c>
      <c r="AI9">
        <f t="shared" si="1"/>
        <v>4965.6399999999994</v>
      </c>
      <c r="AJ9">
        <f t="shared" si="2"/>
        <v>10621.52</v>
      </c>
      <c r="AL9">
        <f t="shared" si="3"/>
        <v>4806.249364000003</v>
      </c>
      <c r="AM9">
        <f t="shared" si="4"/>
        <v>10756.780635999998</v>
      </c>
      <c r="AO9">
        <f t="shared" si="11"/>
        <v>4818.2606080000005</v>
      </c>
      <c r="AP9">
        <f t="shared" si="12"/>
        <v>10774.909392</v>
      </c>
      <c r="AR9">
        <f t="shared" si="5"/>
        <v>-159.39063599999645</v>
      </c>
      <c r="AS9">
        <f t="shared" si="6"/>
        <v>12.011243999997532</v>
      </c>
      <c r="AU9">
        <f t="shared" si="7"/>
        <v>135.26063599999725</v>
      </c>
      <c r="AV9">
        <f t="shared" si="8"/>
        <v>18.128756000001886</v>
      </c>
      <c r="AX9">
        <f t="shared" si="9"/>
        <v>-24.1299999999992</v>
      </c>
      <c r="AY9">
        <f t="shared" si="10"/>
        <v>30.139999999999418</v>
      </c>
    </row>
    <row r="10" spans="2:51" x14ac:dyDescent="0.25">
      <c r="B10">
        <f t="shared" si="0"/>
        <v>25</v>
      </c>
      <c r="C10" s="12">
        <v>1.16658E-2</v>
      </c>
      <c r="D10" s="12">
        <v>1.16658E-2</v>
      </c>
      <c r="E10" s="12">
        <v>6.0499200000000003E-2</v>
      </c>
      <c r="F10" s="12">
        <v>0.70157349999999996</v>
      </c>
      <c r="G10" s="12">
        <v>16.941130000000001</v>
      </c>
      <c r="H10" s="12">
        <v>34584.199999999997</v>
      </c>
      <c r="I10" s="12">
        <v>31785.81</v>
      </c>
      <c r="J10" s="12">
        <v>0</v>
      </c>
      <c r="K10" s="12">
        <v>21483.31</v>
      </c>
      <c r="M10" s="12">
        <v>1.16658E-2</v>
      </c>
      <c r="N10" s="12">
        <v>1.16658E-2</v>
      </c>
      <c r="O10" s="12">
        <v>6.0770499999999998E-2</v>
      </c>
      <c r="P10" s="12">
        <v>0.70075960000000004</v>
      </c>
      <c r="Q10" s="12">
        <v>16.91291</v>
      </c>
      <c r="R10" s="12">
        <v>34565.519999999997</v>
      </c>
      <c r="S10" s="12">
        <v>31686.16</v>
      </c>
      <c r="T10" s="12">
        <v>226.65119999999999</v>
      </c>
      <c r="U10" s="12">
        <v>21398.81</v>
      </c>
      <c r="X10" s="12">
        <v>1.16658E-2</v>
      </c>
      <c r="Y10" s="12">
        <v>1.16658E-2</v>
      </c>
      <c r="Z10" s="12">
        <v>6.0499200000000003E-2</v>
      </c>
      <c r="AA10" s="12">
        <v>0.69506239999999997</v>
      </c>
      <c r="AB10" s="12">
        <v>16.944929999999999</v>
      </c>
      <c r="AC10" s="12">
        <v>34480.71</v>
      </c>
      <c r="AD10" s="12">
        <v>31369.68</v>
      </c>
      <c r="AE10" s="12">
        <v>231.36850000000001</v>
      </c>
      <c r="AF10" s="12">
        <v>21604.3</v>
      </c>
      <c r="AI10">
        <f t="shared" si="1"/>
        <v>6702.4099999999962</v>
      </c>
      <c r="AJ10">
        <f t="shared" si="2"/>
        <v>14780.900000000005</v>
      </c>
      <c r="AL10">
        <f t="shared" si="3"/>
        <v>6443.7064640000099</v>
      </c>
      <c r="AM10">
        <f t="shared" si="4"/>
        <v>14955.103535999991</v>
      </c>
      <c r="AO10">
        <f t="shared" si="11"/>
        <v>6701.5214080000005</v>
      </c>
      <c r="AP10">
        <f t="shared" si="12"/>
        <v>14902.778591999999</v>
      </c>
      <c r="AR10">
        <f t="shared" si="5"/>
        <v>-258.70353599998634</v>
      </c>
      <c r="AS10">
        <f t="shared" si="6"/>
        <v>257.81494399999065</v>
      </c>
      <c r="AU10">
        <f t="shared" si="7"/>
        <v>174.20353599998634</v>
      </c>
      <c r="AV10">
        <f t="shared" si="8"/>
        <v>-52.324943999992684</v>
      </c>
      <c r="AX10">
        <f t="shared" si="9"/>
        <v>-84.5</v>
      </c>
      <c r="AY10">
        <f t="shared" si="10"/>
        <v>205.48999999999796</v>
      </c>
    </row>
    <row r="11" spans="2:51" x14ac:dyDescent="0.25">
      <c r="B11">
        <f t="shared" si="0"/>
        <v>26</v>
      </c>
      <c r="C11" s="12">
        <v>1.26263E-2</v>
      </c>
      <c r="D11" s="12">
        <v>1.26263E-2</v>
      </c>
      <c r="E11" s="12">
        <v>7.4074100000000004E-2</v>
      </c>
      <c r="F11" s="12">
        <v>0.74074070000000003</v>
      </c>
      <c r="G11" s="12">
        <v>17.698440000000002</v>
      </c>
      <c r="H11" s="12">
        <v>37980.769999999997</v>
      </c>
      <c r="I11" s="12">
        <v>33322.589999999997</v>
      </c>
      <c r="J11" s="12">
        <v>0</v>
      </c>
      <c r="K11" s="12">
        <v>21694.12</v>
      </c>
      <c r="M11" s="12">
        <v>1.3047100000000001E-2</v>
      </c>
      <c r="N11" s="12">
        <v>1.3047100000000001E-2</v>
      </c>
      <c r="O11" s="12">
        <v>7.4494900000000003E-2</v>
      </c>
      <c r="P11" s="12">
        <v>0.74031990000000003</v>
      </c>
      <c r="Q11" s="12">
        <v>17.671299999999999</v>
      </c>
      <c r="R11" s="12">
        <v>37763.07</v>
      </c>
      <c r="S11" s="12">
        <v>33098.9</v>
      </c>
      <c r="T11" s="12">
        <v>302.92570000000001</v>
      </c>
      <c r="U11" s="12">
        <v>21505.16</v>
      </c>
      <c r="X11" s="12">
        <v>1.3047100000000001E-2</v>
      </c>
      <c r="Y11" s="12">
        <v>1.3047100000000001E-2</v>
      </c>
      <c r="Z11" s="12">
        <v>7.4284500000000003E-2</v>
      </c>
      <c r="AA11" s="12">
        <v>0.73274410000000001</v>
      </c>
      <c r="AB11" s="12">
        <v>17.77525</v>
      </c>
      <c r="AC11" s="12">
        <v>37741.58</v>
      </c>
      <c r="AD11" s="12">
        <v>32697.87</v>
      </c>
      <c r="AE11" s="12">
        <v>313.24799999999999</v>
      </c>
      <c r="AF11" s="12">
        <v>21849.91</v>
      </c>
      <c r="AI11">
        <f t="shared" si="1"/>
        <v>9500.799999999992</v>
      </c>
      <c r="AJ11">
        <f t="shared" si="2"/>
        <v>12193.320000000007</v>
      </c>
      <c r="AL11">
        <f t="shared" si="3"/>
        <v>9096.4152640000066</v>
      </c>
      <c r="AM11">
        <f t="shared" si="4"/>
        <v>12408.744735999993</v>
      </c>
      <c r="AO11">
        <f t="shared" si="11"/>
        <v>9581.1829079999989</v>
      </c>
      <c r="AP11">
        <f t="shared" si="12"/>
        <v>12268.727092000001</v>
      </c>
      <c r="AR11">
        <f t="shared" si="5"/>
        <v>-404.38473599998542</v>
      </c>
      <c r="AS11">
        <f t="shared" si="6"/>
        <v>484.76764399999229</v>
      </c>
      <c r="AU11">
        <f t="shared" si="7"/>
        <v>215.4247359999863</v>
      </c>
      <c r="AV11">
        <f t="shared" si="8"/>
        <v>-140.01764399999229</v>
      </c>
      <c r="AX11">
        <f t="shared" si="9"/>
        <v>-188.95999999999913</v>
      </c>
      <c r="AY11">
        <f t="shared" si="10"/>
        <v>344.75</v>
      </c>
    </row>
    <row r="12" spans="2:51" x14ac:dyDescent="0.25">
      <c r="B12">
        <f t="shared" si="0"/>
        <v>27</v>
      </c>
      <c r="C12" s="12">
        <v>8.0353999999999998E-3</v>
      </c>
      <c r="D12" s="12">
        <v>8.0353999999999998E-3</v>
      </c>
      <c r="E12" s="12">
        <v>7.5598600000000002E-2</v>
      </c>
      <c r="F12" s="12">
        <v>0.76615279999999997</v>
      </c>
      <c r="G12" s="12">
        <v>18.281079999999999</v>
      </c>
      <c r="H12" s="12">
        <v>41129.81</v>
      </c>
      <c r="I12" s="12">
        <v>35716.85</v>
      </c>
      <c r="J12" s="12">
        <v>0</v>
      </c>
      <c r="K12" s="12">
        <v>29609.9</v>
      </c>
      <c r="M12" s="12">
        <v>8.1994000000000008E-3</v>
      </c>
      <c r="N12" s="12">
        <v>8.1994000000000008E-3</v>
      </c>
      <c r="O12" s="12">
        <v>7.5762499999999997E-2</v>
      </c>
      <c r="P12" s="12">
        <v>0.76615279999999997</v>
      </c>
      <c r="Q12" s="12">
        <v>18.27862</v>
      </c>
      <c r="R12" s="12">
        <v>41116.18</v>
      </c>
      <c r="S12" s="12">
        <v>35518.92</v>
      </c>
      <c r="T12" s="12">
        <v>355.44099999999997</v>
      </c>
      <c r="U12" s="12">
        <v>29226.720000000001</v>
      </c>
      <c r="X12" s="12">
        <v>8.1994000000000008E-3</v>
      </c>
      <c r="Y12" s="12">
        <v>8.1994000000000008E-3</v>
      </c>
      <c r="Z12" s="12">
        <v>7.5434600000000004E-2</v>
      </c>
      <c r="AA12" s="12">
        <v>0.76057719999999995</v>
      </c>
      <c r="AB12" s="12">
        <v>18.118729999999999</v>
      </c>
      <c r="AC12" s="12">
        <v>40645.21</v>
      </c>
      <c r="AD12" s="12">
        <v>35141.519999999997</v>
      </c>
      <c r="AE12" s="12">
        <v>356.80500000000001</v>
      </c>
      <c r="AF12" s="12">
        <v>29789.46</v>
      </c>
      <c r="AI12">
        <f t="shared" si="1"/>
        <v>14158.979999999996</v>
      </c>
      <c r="AJ12">
        <f t="shared" si="2"/>
        <v>15450.920000000006</v>
      </c>
      <c r="AL12">
        <f t="shared" si="3"/>
        <v>13457.659564000001</v>
      </c>
      <c r="AM12">
        <f t="shared" si="4"/>
        <v>15769.060436</v>
      </c>
      <c r="AO12">
        <f t="shared" si="11"/>
        <v>14311.644908000002</v>
      </c>
      <c r="AP12">
        <f t="shared" si="12"/>
        <v>15477.815091999997</v>
      </c>
      <c r="AR12">
        <f t="shared" si="5"/>
        <v>-701.32043599999452</v>
      </c>
      <c r="AS12">
        <f t="shared" si="6"/>
        <v>853.98534400000062</v>
      </c>
      <c r="AU12">
        <f t="shared" si="7"/>
        <v>318.14043599999422</v>
      </c>
      <c r="AV12">
        <f t="shared" si="8"/>
        <v>-291.24534400000266</v>
      </c>
      <c r="AX12">
        <f t="shared" si="9"/>
        <v>-383.18000000000029</v>
      </c>
      <c r="AY12">
        <f t="shared" si="10"/>
        <v>562.73999999999796</v>
      </c>
    </row>
    <row r="13" spans="2:51" x14ac:dyDescent="0.25">
      <c r="B13">
        <f t="shared" si="0"/>
        <v>28</v>
      </c>
      <c r="C13" s="12">
        <v>8.7331000000000006E-3</v>
      </c>
      <c r="D13" s="12">
        <v>8.7331000000000006E-3</v>
      </c>
      <c r="E13" s="12">
        <v>7.5860300000000006E-2</v>
      </c>
      <c r="F13" s="12">
        <v>0.78219499999999997</v>
      </c>
      <c r="G13" s="12">
        <v>18.885950000000001</v>
      </c>
      <c r="H13" s="12">
        <v>42294.26</v>
      </c>
      <c r="I13" s="12">
        <v>36094.050000000003</v>
      </c>
      <c r="J13" s="12">
        <v>0</v>
      </c>
      <c r="K13" s="12">
        <v>38489.75</v>
      </c>
      <c r="M13" s="12">
        <v>8.9937000000000003E-3</v>
      </c>
      <c r="N13" s="12">
        <v>8.9937000000000003E-3</v>
      </c>
      <c r="O13" s="12">
        <v>7.5990600000000005E-2</v>
      </c>
      <c r="P13" s="12">
        <v>0.78010950000000001</v>
      </c>
      <c r="Q13" s="12">
        <v>18.909020000000002</v>
      </c>
      <c r="R13" s="12">
        <v>42283.33</v>
      </c>
      <c r="S13" s="12">
        <v>35908.769999999997</v>
      </c>
      <c r="T13" s="12">
        <v>401.32310000000001</v>
      </c>
      <c r="U13" s="12">
        <v>38043.72</v>
      </c>
      <c r="X13" s="12">
        <v>9.5151000000000003E-3</v>
      </c>
      <c r="Y13" s="12">
        <v>9.5151000000000003E-3</v>
      </c>
      <c r="Z13" s="12">
        <v>7.5860300000000006E-2</v>
      </c>
      <c r="AA13" s="12">
        <v>0.75938479999999997</v>
      </c>
      <c r="AB13" s="12">
        <v>18.299399999999999</v>
      </c>
      <c r="AC13" s="12">
        <v>41127.949999999997</v>
      </c>
      <c r="AD13" s="12">
        <v>35989.85</v>
      </c>
      <c r="AE13" s="12">
        <v>389.53609999999998</v>
      </c>
      <c r="AF13" s="12">
        <v>38408.51</v>
      </c>
      <c r="AI13">
        <f t="shared" si="1"/>
        <v>19571.939999999995</v>
      </c>
      <c r="AJ13">
        <f t="shared" si="2"/>
        <v>18917.810000000005</v>
      </c>
      <c r="AL13">
        <f t="shared" si="3"/>
        <v>18699.478564000005</v>
      </c>
      <c r="AM13">
        <f t="shared" si="4"/>
        <v>19344.241435999997</v>
      </c>
      <c r="AO13">
        <f t="shared" si="11"/>
        <v>19458.529908000004</v>
      </c>
      <c r="AP13">
        <f t="shared" si="12"/>
        <v>18949.980091999998</v>
      </c>
      <c r="AR13">
        <f t="shared" si="5"/>
        <v>-872.4614359999905</v>
      </c>
      <c r="AS13">
        <f t="shared" si="6"/>
        <v>759.05134399999952</v>
      </c>
      <c r="AU13">
        <f t="shared" si="7"/>
        <v>426.43143599999166</v>
      </c>
      <c r="AV13">
        <f t="shared" si="8"/>
        <v>-394.26134399999864</v>
      </c>
      <c r="AX13">
        <f t="shared" si="9"/>
        <v>-446.02999999999884</v>
      </c>
      <c r="AY13">
        <f t="shared" si="10"/>
        <v>364.79000000000087</v>
      </c>
    </row>
    <row r="14" spans="2:51" x14ac:dyDescent="0.25">
      <c r="B14">
        <f t="shared" si="0"/>
        <v>29</v>
      </c>
      <c r="C14" s="12">
        <v>8.8086999999999992E-3</v>
      </c>
      <c r="D14" s="12">
        <v>8.8086999999999992E-3</v>
      </c>
      <c r="E14" s="12">
        <v>7.4444099999999999E-2</v>
      </c>
      <c r="F14" s="12">
        <v>0.73573960000000005</v>
      </c>
      <c r="G14" s="12">
        <v>17.556239999999999</v>
      </c>
      <c r="H14" s="12">
        <v>45522.66</v>
      </c>
      <c r="I14" s="12">
        <v>37567.93</v>
      </c>
      <c r="J14" s="12">
        <v>0</v>
      </c>
      <c r="K14" s="12">
        <v>44385.02</v>
      </c>
      <c r="M14" s="12">
        <v>8.9160999999999997E-3</v>
      </c>
      <c r="N14" s="12">
        <v>8.9160999999999997E-3</v>
      </c>
      <c r="O14" s="12">
        <v>7.46589E-2</v>
      </c>
      <c r="P14" s="12">
        <v>0.73520249999999998</v>
      </c>
      <c r="Q14" s="12">
        <v>17.51004</v>
      </c>
      <c r="R14" s="12">
        <v>45318.45</v>
      </c>
      <c r="S14" s="12">
        <v>37302.5</v>
      </c>
      <c r="T14" s="12">
        <v>588.8854</v>
      </c>
      <c r="U14" s="12">
        <v>43824.69</v>
      </c>
      <c r="X14" s="12">
        <v>8.7013000000000004E-3</v>
      </c>
      <c r="Y14" s="12">
        <v>8.7013000000000004E-3</v>
      </c>
      <c r="Z14" s="12">
        <v>7.4444099999999999E-2</v>
      </c>
      <c r="AA14" s="12">
        <v>0.73240950000000005</v>
      </c>
      <c r="AB14" s="12">
        <v>17.520029999999998</v>
      </c>
      <c r="AC14" s="12">
        <v>45085.33</v>
      </c>
      <c r="AD14" s="12">
        <v>36900.11</v>
      </c>
      <c r="AE14" s="12">
        <v>580.50699999999995</v>
      </c>
      <c r="AF14" s="12">
        <v>43122.44</v>
      </c>
      <c r="AI14">
        <f t="shared" si="1"/>
        <v>25772.149999999994</v>
      </c>
      <c r="AJ14">
        <f t="shared" si="2"/>
        <v>18612.870000000003</v>
      </c>
      <c r="AL14">
        <f t="shared" si="3"/>
        <v>24672.715464000008</v>
      </c>
      <c r="AM14">
        <f t="shared" si="4"/>
        <v>19151.974535999994</v>
      </c>
      <c r="AO14">
        <f t="shared" si="11"/>
        <v>24207.093808000005</v>
      </c>
      <c r="AP14">
        <f t="shared" si="12"/>
        <v>18915.346191999997</v>
      </c>
      <c r="AR14">
        <f t="shared" si="5"/>
        <v>-1099.4345359999861</v>
      </c>
      <c r="AS14">
        <f t="shared" si="6"/>
        <v>-465.62165600000299</v>
      </c>
      <c r="AU14">
        <f t="shared" si="7"/>
        <v>539.10453599999164</v>
      </c>
      <c r="AV14">
        <f t="shared" si="8"/>
        <v>-236.62834399999701</v>
      </c>
      <c r="AX14">
        <f t="shared" si="9"/>
        <v>-560.32999999999447</v>
      </c>
      <c r="AY14">
        <f t="shared" si="10"/>
        <v>-702.25</v>
      </c>
    </row>
    <row r="15" spans="2:51" x14ac:dyDescent="0.25">
      <c r="B15">
        <f t="shared" si="0"/>
        <v>30</v>
      </c>
      <c r="C15" s="12">
        <v>1.1494300000000001E-2</v>
      </c>
      <c r="D15" s="12">
        <v>1.1494300000000001E-2</v>
      </c>
      <c r="E15" s="12">
        <v>8.0996899999999997E-2</v>
      </c>
      <c r="F15" s="12">
        <v>0.7621656</v>
      </c>
      <c r="G15" s="12">
        <v>18.171880000000002</v>
      </c>
      <c r="H15" s="12">
        <v>49256.67</v>
      </c>
      <c r="I15" s="12">
        <v>38902.129999999997</v>
      </c>
      <c r="J15" s="12">
        <v>0</v>
      </c>
      <c r="K15" s="12">
        <v>53671.69</v>
      </c>
      <c r="M15" s="12">
        <v>1.1923899999999999E-2</v>
      </c>
      <c r="N15" s="12">
        <v>1.1923899999999999E-2</v>
      </c>
      <c r="O15" s="12">
        <v>8.0889500000000003E-2</v>
      </c>
      <c r="P15" s="12">
        <v>0.76195080000000004</v>
      </c>
      <c r="Q15" s="12">
        <v>18.172630000000002</v>
      </c>
      <c r="R15" s="12">
        <v>49452.65</v>
      </c>
      <c r="S15" s="12">
        <v>38678.29</v>
      </c>
      <c r="T15" s="12">
        <v>699.88729999999998</v>
      </c>
      <c r="U15" s="12">
        <v>52559.55</v>
      </c>
      <c r="X15" s="12">
        <v>1.1816500000000001E-2</v>
      </c>
      <c r="Y15" s="12">
        <v>1.1816500000000001E-2</v>
      </c>
      <c r="Z15" s="12">
        <v>8.0996899999999997E-2</v>
      </c>
      <c r="AA15" s="12">
        <v>0.75668709999999995</v>
      </c>
      <c r="AB15" s="12">
        <v>18.1982</v>
      </c>
      <c r="AC15" s="12">
        <v>49285.1</v>
      </c>
      <c r="AD15" s="12">
        <v>38251.980000000003</v>
      </c>
      <c r="AE15" s="12">
        <v>691.14099999999996</v>
      </c>
      <c r="AF15" s="12">
        <v>52046.25</v>
      </c>
      <c r="AI15">
        <f t="shared" si="1"/>
        <v>33726.879999999997</v>
      </c>
      <c r="AJ15">
        <f t="shared" si="2"/>
        <v>19944.810000000005</v>
      </c>
      <c r="AL15">
        <f t="shared" si="3"/>
        <v>32099.780064000006</v>
      </c>
      <c r="AM15">
        <f t="shared" si="4"/>
        <v>20459.769935999997</v>
      </c>
      <c r="AO15">
        <f t="shared" si="11"/>
        <v>31811.806808000008</v>
      </c>
      <c r="AP15">
        <f t="shared" si="12"/>
        <v>20234.443191999992</v>
      </c>
      <c r="AR15">
        <f t="shared" si="5"/>
        <v>-1627.0999359999914</v>
      </c>
      <c r="AS15">
        <f t="shared" si="6"/>
        <v>-287.97325599999749</v>
      </c>
      <c r="AU15">
        <f t="shared" si="7"/>
        <v>514.95993599999201</v>
      </c>
      <c r="AV15">
        <f t="shared" si="8"/>
        <v>-225.32674400000542</v>
      </c>
      <c r="AX15">
        <f t="shared" si="9"/>
        <v>-1112.1399999999994</v>
      </c>
      <c r="AY15">
        <f t="shared" si="10"/>
        <v>-513.30000000000291</v>
      </c>
    </row>
    <row r="16" spans="2:51" x14ac:dyDescent="0.25">
      <c r="B16">
        <f t="shared" si="0"/>
        <v>31</v>
      </c>
      <c r="C16" s="12">
        <v>1.3642700000000001E-2</v>
      </c>
      <c r="D16" s="12">
        <v>1.3642700000000001E-2</v>
      </c>
      <c r="E16" s="12">
        <v>8.6045800000000006E-2</v>
      </c>
      <c r="F16" s="12">
        <v>0.76195080000000004</v>
      </c>
      <c r="G16" s="12">
        <v>18.297879999999999</v>
      </c>
      <c r="H16" s="12">
        <v>51678.01</v>
      </c>
      <c r="I16" s="12">
        <v>39742.980000000003</v>
      </c>
      <c r="J16" s="12">
        <v>0</v>
      </c>
      <c r="K16" s="12">
        <v>64779.79</v>
      </c>
      <c r="M16" s="12">
        <v>1.34279E-2</v>
      </c>
      <c r="N16" s="12">
        <v>1.34279E-2</v>
      </c>
      <c r="O16" s="12">
        <v>8.5938299999999995E-2</v>
      </c>
      <c r="P16" s="12">
        <v>0.76173599999999997</v>
      </c>
      <c r="Q16" s="12">
        <v>18.256419999999999</v>
      </c>
      <c r="R16" s="12">
        <v>51797.760000000002</v>
      </c>
      <c r="S16" s="12">
        <v>39458.120000000003</v>
      </c>
      <c r="T16" s="12">
        <v>801.82190000000003</v>
      </c>
      <c r="U16" s="12">
        <v>63397.49</v>
      </c>
      <c r="X16" s="12">
        <v>1.33204E-2</v>
      </c>
      <c r="Y16" s="12">
        <v>1.33204E-2</v>
      </c>
      <c r="Z16" s="12">
        <v>8.5616100000000001E-2</v>
      </c>
      <c r="AA16" s="12">
        <v>0.75593509999999997</v>
      </c>
      <c r="AB16" s="12">
        <v>18.24944</v>
      </c>
      <c r="AC16" s="12">
        <v>51644.29</v>
      </c>
      <c r="AD16" s="12">
        <v>39034.86</v>
      </c>
      <c r="AE16" s="12">
        <v>784.7097</v>
      </c>
      <c r="AF16" s="12">
        <v>63179.94</v>
      </c>
      <c r="AI16">
        <f t="shared" si="1"/>
        <v>44081.419999999991</v>
      </c>
      <c r="AJ16">
        <f t="shared" si="2"/>
        <v>20698.37000000001</v>
      </c>
      <c r="AL16">
        <f t="shared" si="3"/>
        <v>42174.252764000012</v>
      </c>
      <c r="AM16">
        <f t="shared" si="4"/>
        <v>21223.237235999986</v>
      </c>
      <c r="AO16">
        <f t="shared" si="11"/>
        <v>42153.785807999993</v>
      </c>
      <c r="AP16">
        <f t="shared" si="12"/>
        <v>21026.154192000009</v>
      </c>
      <c r="AR16">
        <f t="shared" si="5"/>
        <v>-1907.1672359999793</v>
      </c>
      <c r="AS16">
        <f t="shared" si="6"/>
        <v>-20.466956000018399</v>
      </c>
      <c r="AU16">
        <f t="shared" si="7"/>
        <v>524.8672359999764</v>
      </c>
      <c r="AV16">
        <f t="shared" si="8"/>
        <v>-197.08304399997724</v>
      </c>
      <c r="AX16">
        <f t="shared" si="9"/>
        <v>-1382.3000000000029</v>
      </c>
      <c r="AY16">
        <f t="shared" si="10"/>
        <v>-217.54999999999563</v>
      </c>
    </row>
    <row r="17" spans="2:51" x14ac:dyDescent="0.25">
      <c r="B17">
        <f t="shared" si="0"/>
        <v>32</v>
      </c>
      <c r="C17" s="12">
        <v>1.53615E-2</v>
      </c>
      <c r="D17" s="12">
        <v>1.53615E-2</v>
      </c>
      <c r="E17" s="12">
        <v>8.7334800000000004E-2</v>
      </c>
      <c r="F17" s="12">
        <v>0.7779568</v>
      </c>
      <c r="G17" s="12">
        <v>18.240629999999999</v>
      </c>
      <c r="H17" s="12">
        <v>53654.74</v>
      </c>
      <c r="I17" s="12">
        <v>41201.35</v>
      </c>
      <c r="J17" s="12">
        <v>0</v>
      </c>
      <c r="K17" s="12">
        <v>77014.66</v>
      </c>
      <c r="M17" s="12">
        <v>1.5791199999999998E-2</v>
      </c>
      <c r="N17" s="12">
        <v>1.5791199999999998E-2</v>
      </c>
      <c r="O17" s="12">
        <v>8.6905099999999999E-2</v>
      </c>
      <c r="P17" s="12">
        <v>0.7801053</v>
      </c>
      <c r="Q17" s="12">
        <v>18.27167</v>
      </c>
      <c r="R17" s="12">
        <v>53820.59</v>
      </c>
      <c r="S17" s="12">
        <v>40818.43</v>
      </c>
      <c r="T17" s="12">
        <v>884.26310000000001</v>
      </c>
      <c r="U17" s="12">
        <v>75243.59</v>
      </c>
      <c r="X17" s="12">
        <v>1.52541E-2</v>
      </c>
      <c r="Y17" s="12">
        <v>1.52541E-2</v>
      </c>
      <c r="Z17" s="12">
        <v>8.6582900000000004E-2</v>
      </c>
      <c r="AA17" s="12">
        <v>0.77215599999999995</v>
      </c>
      <c r="AB17" s="12">
        <v>18.347729999999999</v>
      </c>
      <c r="AC17" s="12">
        <v>53696.79</v>
      </c>
      <c r="AD17" s="12">
        <v>40144.129999999997</v>
      </c>
      <c r="AE17" s="12">
        <v>888.42449999999997</v>
      </c>
      <c r="AF17" s="12">
        <v>75314.649999999994</v>
      </c>
      <c r="AI17">
        <f t="shared" si="1"/>
        <v>56016.44999999999</v>
      </c>
      <c r="AJ17">
        <f t="shared" si="2"/>
        <v>20998.210000000014</v>
      </c>
      <c r="AL17">
        <f t="shared" si="3"/>
        <v>53712.070864000008</v>
      </c>
      <c r="AM17">
        <f t="shared" si="4"/>
        <v>21531.519135999988</v>
      </c>
      <c r="AO17">
        <f t="shared" si="11"/>
        <v>53978.506107999994</v>
      </c>
      <c r="AP17">
        <f t="shared" si="12"/>
        <v>21336.143892</v>
      </c>
      <c r="AR17">
        <f t="shared" si="5"/>
        <v>-2304.3791359999814</v>
      </c>
      <c r="AS17">
        <f t="shared" si="6"/>
        <v>266.43524399998569</v>
      </c>
      <c r="AU17">
        <f t="shared" si="7"/>
        <v>533.30913599997439</v>
      </c>
      <c r="AV17">
        <f t="shared" si="8"/>
        <v>-195.37524399998802</v>
      </c>
      <c r="AX17">
        <f t="shared" si="9"/>
        <v>-1771.070000000007</v>
      </c>
      <c r="AY17">
        <f t="shared" si="10"/>
        <v>71.059999999997672</v>
      </c>
    </row>
    <row r="18" spans="2:51" x14ac:dyDescent="0.25">
      <c r="B18">
        <f t="shared" si="0"/>
        <v>33</v>
      </c>
      <c r="C18" s="12">
        <v>1.5683699999999998E-2</v>
      </c>
      <c r="D18" s="12">
        <v>1.5683699999999998E-2</v>
      </c>
      <c r="E18" s="12">
        <v>9.0342699999999998E-2</v>
      </c>
      <c r="F18" s="12">
        <v>0.74035879999999998</v>
      </c>
      <c r="G18" s="12">
        <v>17.586210000000001</v>
      </c>
      <c r="H18" s="12">
        <v>53793.14</v>
      </c>
      <c r="I18" s="12">
        <v>43982.879999999997</v>
      </c>
      <c r="J18" s="12">
        <v>0</v>
      </c>
      <c r="K18" s="12">
        <v>89835.88</v>
      </c>
      <c r="M18" s="12">
        <v>1.62209E-2</v>
      </c>
      <c r="N18" s="12">
        <v>1.62209E-2</v>
      </c>
      <c r="O18" s="12">
        <v>8.9913000000000007E-2</v>
      </c>
      <c r="P18" s="12">
        <v>0.74229239999999996</v>
      </c>
      <c r="Q18" s="12">
        <v>17.7193</v>
      </c>
      <c r="R18" s="12">
        <v>54140.43</v>
      </c>
      <c r="S18" s="12">
        <v>43620.73</v>
      </c>
      <c r="T18" s="12">
        <v>904.55889999999999</v>
      </c>
      <c r="U18" s="12">
        <v>87730.19</v>
      </c>
      <c r="X18" s="12">
        <v>1.6543100000000002E-2</v>
      </c>
      <c r="Y18" s="12">
        <v>1.6543100000000002E-2</v>
      </c>
      <c r="Z18" s="12">
        <v>8.9483300000000002E-2</v>
      </c>
      <c r="AA18" s="12">
        <v>0.73928459999999996</v>
      </c>
      <c r="AB18" s="12">
        <v>17.70899</v>
      </c>
      <c r="AC18" s="12">
        <v>54349.85</v>
      </c>
      <c r="AD18" s="12">
        <v>42758.84</v>
      </c>
      <c r="AE18" s="12">
        <v>901.50509999999997</v>
      </c>
      <c r="AF18" s="12">
        <v>88352.79</v>
      </c>
      <c r="AI18">
        <f t="shared" si="1"/>
        <v>68469.84</v>
      </c>
      <c r="AJ18">
        <f t="shared" si="2"/>
        <v>21366.040000000008</v>
      </c>
      <c r="AL18">
        <f t="shared" si="3"/>
        <v>65829.967764000001</v>
      </c>
      <c r="AM18">
        <f t="shared" si="4"/>
        <v>21900.222236000001</v>
      </c>
      <c r="AO18">
        <f t="shared" si="11"/>
        <v>66642.741607999997</v>
      </c>
      <c r="AP18">
        <f t="shared" si="12"/>
        <v>21710.048391999997</v>
      </c>
      <c r="AR18">
        <f t="shared" si="5"/>
        <v>-2639.8722359999956</v>
      </c>
      <c r="AS18">
        <f t="shared" si="6"/>
        <v>812.77384399999573</v>
      </c>
      <c r="AU18">
        <f t="shared" si="7"/>
        <v>534.18223599999328</v>
      </c>
      <c r="AV18">
        <f t="shared" si="8"/>
        <v>-190.17384400000446</v>
      </c>
      <c r="AX18">
        <f t="shared" si="9"/>
        <v>-2105.6900000000023</v>
      </c>
      <c r="AY18">
        <f t="shared" si="10"/>
        <v>622.59999999999127</v>
      </c>
    </row>
    <row r="19" spans="2:51" x14ac:dyDescent="0.25">
      <c r="B19">
        <f t="shared" si="0"/>
        <v>34</v>
      </c>
      <c r="C19" s="12">
        <v>1.8584199999999999E-2</v>
      </c>
      <c r="D19" s="12">
        <v>1.8584199999999999E-2</v>
      </c>
      <c r="E19" s="12">
        <v>8.8301599999999994E-2</v>
      </c>
      <c r="F19" s="12">
        <v>0.71962619999999999</v>
      </c>
      <c r="G19" s="12">
        <v>17.039750000000002</v>
      </c>
      <c r="H19" s="12">
        <v>53706.05</v>
      </c>
      <c r="I19" s="12">
        <v>46849.43</v>
      </c>
      <c r="J19" s="12">
        <v>0</v>
      </c>
      <c r="K19" s="12">
        <v>99879.95</v>
      </c>
      <c r="M19" s="12">
        <v>1.8369300000000002E-2</v>
      </c>
      <c r="N19" s="12">
        <v>1.8369300000000002E-2</v>
      </c>
      <c r="O19" s="12">
        <v>8.7979399999999999E-2</v>
      </c>
      <c r="P19" s="12">
        <v>0.72306369999999998</v>
      </c>
      <c r="Q19" s="12">
        <v>17.134920000000001</v>
      </c>
      <c r="R19" s="12">
        <v>54020.71</v>
      </c>
      <c r="S19" s="12">
        <v>46562.76</v>
      </c>
      <c r="T19" s="12">
        <v>888.37929999999994</v>
      </c>
      <c r="U19" s="12">
        <v>97573.11</v>
      </c>
      <c r="X19" s="12">
        <v>1.7832199999999999E-2</v>
      </c>
      <c r="Y19" s="12">
        <v>1.7832199999999999E-2</v>
      </c>
      <c r="Z19" s="12">
        <v>8.7872000000000006E-2</v>
      </c>
      <c r="AA19" s="12">
        <v>0.71618859999999995</v>
      </c>
      <c r="AB19" s="12">
        <v>17.159089999999999</v>
      </c>
      <c r="AC19" s="12">
        <v>54191.41</v>
      </c>
      <c r="AD19" s="12">
        <v>45567.59</v>
      </c>
      <c r="AE19" s="12">
        <v>901.38430000000005</v>
      </c>
      <c r="AF19" s="12">
        <v>99362.21</v>
      </c>
      <c r="AI19">
        <f t="shared" si="1"/>
        <v>78280.100000000006</v>
      </c>
      <c r="AJ19">
        <f t="shared" si="2"/>
        <v>21599.849999999991</v>
      </c>
      <c r="AL19">
        <f t="shared" si="3"/>
        <v>75445.108863999994</v>
      </c>
      <c r="AM19">
        <f t="shared" si="4"/>
        <v>22128.001136000006</v>
      </c>
      <c r="AO19">
        <f t="shared" si="11"/>
        <v>77332.246507999982</v>
      </c>
      <c r="AP19">
        <f t="shared" si="12"/>
        <v>22029.963492000024</v>
      </c>
      <c r="AR19">
        <f t="shared" si="5"/>
        <v>-2834.9911360000115</v>
      </c>
      <c r="AS19">
        <f t="shared" si="6"/>
        <v>1887.1376439999876</v>
      </c>
      <c r="AU19">
        <f t="shared" si="7"/>
        <v>528.15113600001496</v>
      </c>
      <c r="AV19">
        <f t="shared" si="8"/>
        <v>-98.03764399998181</v>
      </c>
      <c r="AX19">
        <f t="shared" si="9"/>
        <v>-2306.8399999999965</v>
      </c>
      <c r="AY19">
        <f t="shared" si="10"/>
        <v>1789.1000000000058</v>
      </c>
    </row>
    <row r="20" spans="2:51" x14ac:dyDescent="0.25">
      <c r="B20">
        <f t="shared" si="0"/>
        <v>35</v>
      </c>
      <c r="C20" s="12">
        <v>2.1592E-2</v>
      </c>
      <c r="D20" s="12">
        <v>2.1592E-2</v>
      </c>
      <c r="E20" s="12">
        <v>0.103878</v>
      </c>
      <c r="F20" s="12">
        <v>0.72027070000000004</v>
      </c>
      <c r="G20" s="12">
        <v>17.316469999999999</v>
      </c>
      <c r="H20" s="12">
        <v>53853.41</v>
      </c>
      <c r="I20" s="12">
        <v>49853.23</v>
      </c>
      <c r="J20" s="12">
        <v>0</v>
      </c>
      <c r="K20" s="12">
        <v>106922.8</v>
      </c>
      <c r="M20" s="12">
        <v>2.2021700000000002E-2</v>
      </c>
      <c r="N20" s="12">
        <v>2.2021700000000002E-2</v>
      </c>
      <c r="O20" s="12">
        <v>0.10366309999999999</v>
      </c>
      <c r="P20" s="12">
        <v>0.71908910000000004</v>
      </c>
      <c r="Q20" s="12">
        <v>17.298210000000001</v>
      </c>
      <c r="R20" s="12">
        <v>54213.71</v>
      </c>
      <c r="S20" s="12">
        <v>49530.080000000002</v>
      </c>
      <c r="T20" s="12">
        <v>923.20759999999996</v>
      </c>
      <c r="U20" s="12">
        <v>104492</v>
      </c>
      <c r="X20" s="12">
        <v>2.07326E-2</v>
      </c>
      <c r="Y20" s="12">
        <v>2.07326E-2</v>
      </c>
      <c r="Z20" s="12">
        <v>0.1037705</v>
      </c>
      <c r="AA20" s="12">
        <v>0.70523150000000001</v>
      </c>
      <c r="AB20" s="12">
        <v>17.141480000000001</v>
      </c>
      <c r="AC20" s="12">
        <v>54080.93</v>
      </c>
      <c r="AD20" s="12">
        <v>48861.48</v>
      </c>
      <c r="AE20" s="12">
        <v>898.79769999999996</v>
      </c>
      <c r="AF20" s="12">
        <v>107465.9</v>
      </c>
      <c r="AI20">
        <f t="shared" si="1"/>
        <v>85136.72000000003</v>
      </c>
      <c r="AJ20">
        <f t="shared" si="2"/>
        <v>21786.079999999973</v>
      </c>
      <c r="AL20">
        <f t="shared" si="3"/>
        <v>82014.679563999991</v>
      </c>
      <c r="AM20">
        <f t="shared" si="4"/>
        <v>22477.320436000009</v>
      </c>
      <c r="AO20">
        <f t="shared" si="11"/>
        <v>85054.682207999984</v>
      </c>
      <c r="AP20">
        <f t="shared" si="12"/>
        <v>22411.21779200001</v>
      </c>
      <c r="AR20">
        <f t="shared" si="5"/>
        <v>-3122.0404360000393</v>
      </c>
      <c r="AS20">
        <f t="shared" si="6"/>
        <v>3040.0026439999929</v>
      </c>
      <c r="AU20">
        <f t="shared" si="7"/>
        <v>691.24043600003642</v>
      </c>
      <c r="AV20">
        <f t="shared" si="8"/>
        <v>-66.102643999998691</v>
      </c>
      <c r="AX20">
        <f t="shared" si="9"/>
        <v>-2430.8000000000029</v>
      </c>
      <c r="AY20">
        <f t="shared" si="10"/>
        <v>2973.8999999999942</v>
      </c>
    </row>
    <row r="21" spans="2:51" x14ac:dyDescent="0.25">
      <c r="B21">
        <f t="shared" si="0"/>
        <v>36</v>
      </c>
      <c r="C21" s="12">
        <v>2.5137E-2</v>
      </c>
      <c r="D21" s="12">
        <v>2.5137E-2</v>
      </c>
      <c r="E21" s="12">
        <v>0.1162316</v>
      </c>
      <c r="F21" s="12">
        <v>0.76463639999999999</v>
      </c>
      <c r="G21" s="12">
        <v>20.105810000000002</v>
      </c>
      <c r="H21" s="12">
        <v>56907.4</v>
      </c>
      <c r="I21" s="12">
        <v>41851.32</v>
      </c>
      <c r="J21" s="12">
        <v>0</v>
      </c>
      <c r="K21" s="12">
        <v>110924.7</v>
      </c>
      <c r="M21" s="12">
        <v>2.4385E-2</v>
      </c>
      <c r="N21" s="12">
        <v>2.4385E-2</v>
      </c>
      <c r="O21" s="12">
        <v>0.1155871</v>
      </c>
      <c r="P21" s="12">
        <v>0.76377700000000004</v>
      </c>
      <c r="Q21" s="12">
        <v>20.057690000000001</v>
      </c>
      <c r="R21" s="12">
        <v>57674.14</v>
      </c>
      <c r="S21" s="12">
        <v>41716.93</v>
      </c>
      <c r="T21" s="12">
        <v>1079.0730000000001</v>
      </c>
      <c r="U21" s="12">
        <v>108336.9</v>
      </c>
      <c r="X21" s="12">
        <v>2.5137E-2</v>
      </c>
      <c r="Y21" s="12">
        <v>2.5137E-2</v>
      </c>
      <c r="Z21" s="12">
        <v>0.11644640000000001</v>
      </c>
      <c r="AA21" s="12">
        <v>0.71511440000000004</v>
      </c>
      <c r="AB21" s="12">
        <v>19.153829999999999</v>
      </c>
      <c r="AC21" s="12">
        <v>56404.68</v>
      </c>
      <c r="AD21" s="12">
        <v>41385.01</v>
      </c>
      <c r="AE21" s="12">
        <v>998.07349999999997</v>
      </c>
      <c r="AF21" s="12">
        <v>111780.9</v>
      </c>
      <c r="AI21">
        <f t="shared" si="1"/>
        <v>89136.900000000023</v>
      </c>
      <c r="AJ21">
        <f t="shared" si="2"/>
        <v>21787.799999999974</v>
      </c>
      <c r="AL21">
        <f t="shared" si="3"/>
        <v>85775.101963999972</v>
      </c>
      <c r="AM21">
        <f t="shared" si="4"/>
        <v>22561.798036000022</v>
      </c>
      <c r="AO21">
        <f t="shared" si="11"/>
        <v>89375.334507999971</v>
      </c>
      <c r="AP21">
        <f t="shared" si="12"/>
        <v>22405.565492000023</v>
      </c>
      <c r="AR21">
        <f t="shared" si="5"/>
        <v>-3361.7980360000511</v>
      </c>
      <c r="AS21">
        <f t="shared" si="6"/>
        <v>3600.2325439999986</v>
      </c>
      <c r="AU21">
        <f t="shared" si="7"/>
        <v>773.99803600004816</v>
      </c>
      <c r="AV21">
        <f t="shared" si="8"/>
        <v>-156.2325439999986</v>
      </c>
      <c r="AX21">
        <f t="shared" si="9"/>
        <v>-2587.8000000000029</v>
      </c>
      <c r="AY21">
        <f t="shared" si="10"/>
        <v>3444</v>
      </c>
    </row>
    <row r="22" spans="2:51" x14ac:dyDescent="0.25">
      <c r="B22">
        <f t="shared" si="0"/>
        <v>37</v>
      </c>
      <c r="C22" s="12">
        <v>2.4385E-2</v>
      </c>
      <c r="D22" s="12">
        <v>2.4385E-2</v>
      </c>
      <c r="E22" s="12">
        <v>0.11590930000000001</v>
      </c>
      <c r="F22" s="12">
        <v>0.73670639999999998</v>
      </c>
      <c r="G22" s="12">
        <v>19.202380000000002</v>
      </c>
      <c r="H22" s="12">
        <v>58866.53</v>
      </c>
      <c r="I22" s="12">
        <v>41211.82</v>
      </c>
      <c r="J22" s="12">
        <v>0</v>
      </c>
      <c r="K22" s="12">
        <v>125963.2</v>
      </c>
      <c r="M22" s="12">
        <v>2.3525600000000001E-2</v>
      </c>
      <c r="N22" s="12">
        <v>2.3525600000000001E-2</v>
      </c>
      <c r="O22" s="12">
        <v>0.1161242</v>
      </c>
      <c r="P22" s="12">
        <v>0.73380599999999996</v>
      </c>
      <c r="Q22" s="12">
        <v>19.141909999999999</v>
      </c>
      <c r="R22" s="12">
        <v>58916.14</v>
      </c>
      <c r="S22" s="12">
        <v>40901.71</v>
      </c>
      <c r="T22" s="12">
        <v>1035.816</v>
      </c>
      <c r="U22" s="12">
        <v>123187.2</v>
      </c>
      <c r="X22" s="12">
        <v>2.3203399999999999E-2</v>
      </c>
      <c r="Y22" s="12">
        <v>2.3203399999999999E-2</v>
      </c>
      <c r="Z22" s="12">
        <v>0.1160168</v>
      </c>
      <c r="AA22" s="12">
        <v>0.73251690000000003</v>
      </c>
      <c r="AB22" s="12">
        <v>19.265440000000002</v>
      </c>
      <c r="AC22" s="12">
        <v>59005.31</v>
      </c>
      <c r="AD22" s="12">
        <v>40635.25</v>
      </c>
      <c r="AE22" s="12">
        <v>1045.701</v>
      </c>
      <c r="AF22" s="12">
        <v>125765</v>
      </c>
      <c r="AI22">
        <f t="shared" si="1"/>
        <v>104192.98000000001</v>
      </c>
      <c r="AJ22">
        <f t="shared" si="2"/>
        <v>21770.219999999987</v>
      </c>
      <c r="AL22">
        <f t="shared" si="3"/>
        <v>100653.23896399999</v>
      </c>
      <c r="AM22">
        <f t="shared" si="4"/>
        <v>22533.961036000008</v>
      </c>
      <c r="AO22">
        <f t="shared" si="11"/>
        <v>103396.93100799996</v>
      </c>
      <c r="AP22">
        <f t="shared" si="12"/>
        <v>22368.068992000044</v>
      </c>
      <c r="AR22">
        <f t="shared" si="5"/>
        <v>-3539.7410360000213</v>
      </c>
      <c r="AS22">
        <f t="shared" si="6"/>
        <v>2743.6920439999667</v>
      </c>
      <c r="AU22">
        <f t="shared" si="7"/>
        <v>763.74103600002127</v>
      </c>
      <c r="AV22">
        <f t="shared" si="8"/>
        <v>-165.89204399996379</v>
      </c>
      <c r="AX22">
        <f t="shared" si="9"/>
        <v>-2776</v>
      </c>
      <c r="AY22">
        <f t="shared" si="10"/>
        <v>2577.8000000000029</v>
      </c>
    </row>
    <row r="23" spans="2:51" x14ac:dyDescent="0.25">
      <c r="B23">
        <f t="shared" si="0"/>
        <v>38</v>
      </c>
      <c r="C23" s="12">
        <v>2.69632E-2</v>
      </c>
      <c r="D23" s="12">
        <v>2.69632E-2</v>
      </c>
      <c r="E23" s="12">
        <v>0.12117310000000001</v>
      </c>
      <c r="F23" s="12">
        <v>0.74777099999999996</v>
      </c>
      <c r="G23" s="12">
        <v>19.57246</v>
      </c>
      <c r="H23" s="12">
        <v>59558.67</v>
      </c>
      <c r="I23" s="12">
        <v>41352.42</v>
      </c>
      <c r="J23" s="12">
        <v>0</v>
      </c>
      <c r="K23" s="12">
        <v>143667.1</v>
      </c>
      <c r="M23" s="12">
        <v>2.59963E-2</v>
      </c>
      <c r="N23" s="12">
        <v>2.59963E-2</v>
      </c>
      <c r="O23" s="12">
        <v>0.12085079999999999</v>
      </c>
      <c r="P23" s="12">
        <v>0.74766359999999998</v>
      </c>
      <c r="Q23" s="12">
        <v>19.54195</v>
      </c>
      <c r="R23" s="12">
        <v>59842.36</v>
      </c>
      <c r="S23" s="12">
        <v>41096.629999999997</v>
      </c>
      <c r="T23" s="12">
        <v>919.34310000000005</v>
      </c>
      <c r="U23" s="12">
        <v>140200.1</v>
      </c>
      <c r="X23" s="12">
        <v>2.4492400000000001E-2</v>
      </c>
      <c r="Y23" s="12">
        <v>2.4492400000000001E-2</v>
      </c>
      <c r="Z23" s="12">
        <v>0.1196691</v>
      </c>
      <c r="AA23" s="12">
        <v>0.73584700000000003</v>
      </c>
      <c r="AB23" s="12">
        <v>19.40305</v>
      </c>
      <c r="AC23" s="12">
        <v>59576.85</v>
      </c>
      <c r="AD23" s="12">
        <v>40813.99</v>
      </c>
      <c r="AE23" s="12">
        <v>921.83360000000005</v>
      </c>
      <c r="AF23" s="12">
        <v>143131.9</v>
      </c>
      <c r="AI23">
        <f t="shared" si="1"/>
        <v>121847.69</v>
      </c>
      <c r="AJ23">
        <f t="shared" si="2"/>
        <v>21819.410000000003</v>
      </c>
      <c r="AL23">
        <f t="shared" si="3"/>
        <v>117631.85296399998</v>
      </c>
      <c r="AM23">
        <f t="shared" si="4"/>
        <v>22568.24703600003</v>
      </c>
      <c r="AO23">
        <f t="shared" si="11"/>
        <v>120721.29000799995</v>
      </c>
      <c r="AP23">
        <f t="shared" si="12"/>
        <v>22410.609992000042</v>
      </c>
      <c r="AR23">
        <f t="shared" si="5"/>
        <v>-4215.8370360000263</v>
      </c>
      <c r="AS23">
        <f t="shared" si="6"/>
        <v>3089.4370439999766</v>
      </c>
      <c r="AU23">
        <f t="shared" si="7"/>
        <v>748.83703600002627</v>
      </c>
      <c r="AV23">
        <f t="shared" si="8"/>
        <v>-157.63704399998824</v>
      </c>
      <c r="AX23">
        <f t="shared" si="9"/>
        <v>-3467</v>
      </c>
      <c r="AY23">
        <f t="shared" si="10"/>
        <v>2931.7999999999884</v>
      </c>
    </row>
    <row r="24" spans="2:51" x14ac:dyDescent="0.25">
      <c r="B24">
        <f t="shared" si="0"/>
        <v>39</v>
      </c>
      <c r="C24" s="12">
        <v>2.9756100000000001E-2</v>
      </c>
      <c r="D24" s="12">
        <v>2.9756100000000001E-2</v>
      </c>
      <c r="E24" s="12">
        <v>0.1203137</v>
      </c>
      <c r="F24" s="12">
        <v>0.74132560000000003</v>
      </c>
      <c r="G24" s="12">
        <v>19.6831</v>
      </c>
      <c r="H24" s="12">
        <v>60431.51</v>
      </c>
      <c r="I24" s="12">
        <v>41794.1</v>
      </c>
      <c r="J24" s="12">
        <v>0</v>
      </c>
      <c r="K24" s="12">
        <v>161977.20000000001</v>
      </c>
      <c r="M24" s="12">
        <v>2.9433899999999999E-2</v>
      </c>
      <c r="N24" s="12">
        <v>2.9433899999999999E-2</v>
      </c>
      <c r="O24" s="12">
        <v>0.1192394</v>
      </c>
      <c r="P24" s="12">
        <v>0.73863999999999996</v>
      </c>
      <c r="Q24" s="12">
        <v>19.630040000000001</v>
      </c>
      <c r="R24" s="12">
        <v>60617.47</v>
      </c>
      <c r="S24" s="12">
        <v>41613.22</v>
      </c>
      <c r="T24" s="12">
        <v>902.88520000000005</v>
      </c>
      <c r="U24" s="12">
        <v>158099.70000000001</v>
      </c>
      <c r="X24" s="12">
        <v>2.5137E-2</v>
      </c>
      <c r="Y24" s="12">
        <v>2.5137E-2</v>
      </c>
      <c r="Z24" s="12">
        <v>0.1194543</v>
      </c>
      <c r="AA24" s="12">
        <v>0.72585670000000002</v>
      </c>
      <c r="AB24" s="12">
        <v>19.44172</v>
      </c>
      <c r="AC24" s="12">
        <v>60456.41</v>
      </c>
      <c r="AD24" s="12">
        <v>41164.21</v>
      </c>
      <c r="AE24" s="12">
        <v>906.45</v>
      </c>
      <c r="AF24" s="12">
        <v>161062.79999999999</v>
      </c>
      <c r="AI24">
        <f t="shared" si="1"/>
        <v>140053.94</v>
      </c>
      <c r="AJ24">
        <f t="shared" si="2"/>
        <v>21923.260000000009</v>
      </c>
      <c r="AL24">
        <f t="shared" si="3"/>
        <v>135458.23986399997</v>
      </c>
      <c r="AM24">
        <f t="shared" si="4"/>
        <v>22641.460136000038</v>
      </c>
      <c r="AO24">
        <f t="shared" si="11"/>
        <v>138562.31640799996</v>
      </c>
      <c r="AP24">
        <f t="shared" si="12"/>
        <v>22500.483592000033</v>
      </c>
      <c r="AR24">
        <f t="shared" si="5"/>
        <v>-4595.7001360000286</v>
      </c>
      <c r="AS24">
        <f t="shared" si="6"/>
        <v>3104.0765439999814</v>
      </c>
      <c r="AU24">
        <f t="shared" si="7"/>
        <v>718.20013600002858</v>
      </c>
      <c r="AV24">
        <f t="shared" si="8"/>
        <v>-140.97654400000465</v>
      </c>
      <c r="AX24">
        <f t="shared" si="9"/>
        <v>-3877.5</v>
      </c>
      <c r="AY24">
        <f t="shared" si="10"/>
        <v>2963.0999999999767</v>
      </c>
    </row>
    <row r="25" spans="2:51" x14ac:dyDescent="0.25">
      <c r="B25">
        <f t="shared" si="0"/>
        <v>40</v>
      </c>
      <c r="C25" s="12">
        <v>3.0078400000000002E-2</v>
      </c>
      <c r="D25" s="12">
        <v>3.0078400000000002E-2</v>
      </c>
      <c r="E25" s="12">
        <v>0.1203137</v>
      </c>
      <c r="F25" s="12">
        <v>0.72585670000000002</v>
      </c>
      <c r="G25" s="12">
        <v>19.53368</v>
      </c>
      <c r="H25" s="12">
        <v>60774.06</v>
      </c>
      <c r="I25" s="12">
        <v>42252.49</v>
      </c>
      <c r="J25" s="12">
        <v>0</v>
      </c>
      <c r="K25" s="12">
        <v>180636.1</v>
      </c>
      <c r="M25" s="12">
        <v>2.70706E-2</v>
      </c>
      <c r="N25" s="12">
        <v>2.70706E-2</v>
      </c>
      <c r="O25" s="12">
        <v>0.1202063</v>
      </c>
      <c r="P25" s="12">
        <v>0.71726290000000004</v>
      </c>
      <c r="Q25" s="12">
        <v>19.454509999999999</v>
      </c>
      <c r="R25" s="12">
        <v>60775.199999999997</v>
      </c>
      <c r="S25" s="12">
        <v>42008.06</v>
      </c>
      <c r="T25" s="12">
        <v>805.00059999999996</v>
      </c>
      <c r="U25" s="12">
        <v>176222.1</v>
      </c>
      <c r="X25" s="12">
        <v>2.52444E-2</v>
      </c>
      <c r="Y25" s="12">
        <v>2.52444E-2</v>
      </c>
      <c r="Z25" s="12">
        <v>0.119884</v>
      </c>
      <c r="AA25" s="12">
        <v>0.71049519999999999</v>
      </c>
      <c r="AB25" s="12">
        <v>19.37781</v>
      </c>
      <c r="AC25" s="12">
        <v>60953.21</v>
      </c>
      <c r="AD25" s="12">
        <v>41479.29</v>
      </c>
      <c r="AE25" s="12">
        <v>812.08040000000005</v>
      </c>
      <c r="AF25" s="12">
        <v>179472.4</v>
      </c>
      <c r="AI25">
        <f t="shared" si="1"/>
        <v>158691.35</v>
      </c>
      <c r="AJ25">
        <f t="shared" si="2"/>
        <v>21944.75</v>
      </c>
      <c r="AL25">
        <f t="shared" si="3"/>
        <v>153559.60466399998</v>
      </c>
      <c r="AM25">
        <f t="shared" si="4"/>
        <v>22662.495336000022</v>
      </c>
      <c r="AO25">
        <f t="shared" si="11"/>
        <v>156948.06640799996</v>
      </c>
      <c r="AP25">
        <f t="shared" si="12"/>
        <v>22524.333592000039</v>
      </c>
      <c r="AR25">
        <f t="shared" si="5"/>
        <v>-5131.7453360000218</v>
      </c>
      <c r="AS25">
        <f t="shared" si="6"/>
        <v>3388.4617439999711</v>
      </c>
      <c r="AU25">
        <f t="shared" si="7"/>
        <v>717.74533600002178</v>
      </c>
      <c r="AV25">
        <f t="shared" si="8"/>
        <v>-138.16174399998272</v>
      </c>
      <c r="AX25">
        <f t="shared" si="9"/>
        <v>-4414</v>
      </c>
      <c r="AY25">
        <f t="shared" si="10"/>
        <v>3250.2999999999884</v>
      </c>
    </row>
    <row r="26" spans="2:51" x14ac:dyDescent="0.25">
      <c r="B26">
        <f t="shared" si="0"/>
        <v>41</v>
      </c>
      <c r="C26" s="12">
        <v>2.9004200000000001E-2</v>
      </c>
      <c r="D26" s="12">
        <v>2.9004200000000001E-2</v>
      </c>
      <c r="E26" s="12">
        <v>0.1223547</v>
      </c>
      <c r="F26" s="12">
        <v>0.70566119999999999</v>
      </c>
      <c r="G26" s="12">
        <v>19.42765</v>
      </c>
      <c r="H26" s="12">
        <v>61720.11</v>
      </c>
      <c r="I26" s="12">
        <v>42409.7</v>
      </c>
      <c r="J26" s="12">
        <v>0</v>
      </c>
      <c r="K26" s="12">
        <v>199360.5</v>
      </c>
      <c r="M26" s="12">
        <v>2.8144800000000001E-2</v>
      </c>
      <c r="N26" s="12">
        <v>2.8144800000000001E-2</v>
      </c>
      <c r="O26" s="12">
        <v>0.1221399</v>
      </c>
      <c r="P26" s="12">
        <v>0.70028999999999997</v>
      </c>
      <c r="Q26" s="12">
        <v>19.388549999999999</v>
      </c>
      <c r="R26" s="12">
        <v>61972.82</v>
      </c>
      <c r="S26" s="12">
        <v>42142.85</v>
      </c>
      <c r="T26" s="12">
        <v>632.19680000000005</v>
      </c>
      <c r="U26" s="12">
        <v>194360.9</v>
      </c>
      <c r="X26" s="12">
        <v>2.7715099999999999E-2</v>
      </c>
      <c r="Y26" s="12">
        <v>2.7715099999999999E-2</v>
      </c>
      <c r="Z26" s="12">
        <v>0.1216028</v>
      </c>
      <c r="AA26" s="12">
        <v>0.68482109999999996</v>
      </c>
      <c r="AB26" s="12">
        <v>19.146419999999999</v>
      </c>
      <c r="AC26" s="12">
        <v>61784.17</v>
      </c>
      <c r="AD26" s="12">
        <v>41704.370000000003</v>
      </c>
      <c r="AE26" s="12">
        <v>636.38170000000002</v>
      </c>
      <c r="AF26" s="12">
        <v>198322.5</v>
      </c>
      <c r="AI26">
        <f t="shared" si="1"/>
        <v>177212.92</v>
      </c>
      <c r="AJ26">
        <f t="shared" si="2"/>
        <v>22147.579999999987</v>
      </c>
      <c r="AL26">
        <f t="shared" si="3"/>
        <v>171521.744064</v>
      </c>
      <c r="AM26">
        <f t="shared" si="4"/>
        <v>22839.155935999996</v>
      </c>
      <c r="AO26">
        <f t="shared" si="11"/>
        <v>175609.90600799996</v>
      </c>
      <c r="AP26">
        <f t="shared" si="12"/>
        <v>22712.593992000038</v>
      </c>
      <c r="AR26">
        <f t="shared" si="5"/>
        <v>-5691.1759360000142</v>
      </c>
      <c r="AS26">
        <f t="shared" si="6"/>
        <v>4088.1619439999631</v>
      </c>
      <c r="AU26">
        <f t="shared" si="7"/>
        <v>691.57593600000837</v>
      </c>
      <c r="AV26">
        <f t="shared" si="8"/>
        <v>-126.56194399995729</v>
      </c>
      <c r="AX26">
        <f t="shared" si="9"/>
        <v>-4999.6000000000058</v>
      </c>
      <c r="AY26">
        <f t="shared" si="10"/>
        <v>3961.6000000000058</v>
      </c>
    </row>
    <row r="27" spans="2:51" x14ac:dyDescent="0.25">
      <c r="B27">
        <f t="shared" si="0"/>
        <v>42</v>
      </c>
      <c r="C27" s="12">
        <v>2.9004200000000001E-2</v>
      </c>
      <c r="D27" s="12">
        <v>2.9004200000000001E-2</v>
      </c>
      <c r="E27" s="12">
        <v>0.12751100000000001</v>
      </c>
      <c r="F27" s="12">
        <v>0.67418630000000002</v>
      </c>
      <c r="G27" s="12">
        <v>19.37555</v>
      </c>
      <c r="H27" s="12">
        <v>62714.34</v>
      </c>
      <c r="I27" s="12">
        <v>42418.03</v>
      </c>
      <c r="J27" s="12">
        <v>0</v>
      </c>
      <c r="K27" s="12">
        <v>218453.8</v>
      </c>
      <c r="M27" s="12">
        <v>2.8144800000000001E-2</v>
      </c>
      <c r="N27" s="12">
        <v>2.8144800000000001E-2</v>
      </c>
      <c r="O27" s="12">
        <v>0.12718869999999999</v>
      </c>
      <c r="P27" s="12">
        <v>0.67354170000000002</v>
      </c>
      <c r="Q27" s="12">
        <v>19.333120000000001</v>
      </c>
      <c r="R27" s="12">
        <v>62921.4</v>
      </c>
      <c r="S27" s="12">
        <v>42253.43</v>
      </c>
      <c r="T27" s="12">
        <v>488.65320000000003</v>
      </c>
      <c r="U27" s="12">
        <v>213332.9</v>
      </c>
      <c r="X27" s="12">
        <v>2.7178000000000001E-2</v>
      </c>
      <c r="Y27" s="12">
        <v>2.7178000000000001E-2</v>
      </c>
      <c r="Z27" s="12">
        <v>0.1277259</v>
      </c>
      <c r="AA27" s="12">
        <v>0.66011390000000003</v>
      </c>
      <c r="AB27" s="12">
        <v>19.14395</v>
      </c>
      <c r="AC27" s="12">
        <v>63043.21</v>
      </c>
      <c r="AD27" s="12">
        <v>41800.99</v>
      </c>
      <c r="AE27" s="12">
        <v>491.88130000000001</v>
      </c>
      <c r="AF27" s="12">
        <v>217577</v>
      </c>
      <c r="AI27">
        <f t="shared" si="1"/>
        <v>196523.33000000002</v>
      </c>
      <c r="AJ27">
        <f t="shared" si="2"/>
        <v>21930.469999999972</v>
      </c>
      <c r="AL27">
        <f t="shared" si="3"/>
        <v>190719.51726400002</v>
      </c>
      <c r="AM27">
        <f t="shared" si="4"/>
        <v>22613.38273599997</v>
      </c>
      <c r="AO27">
        <f t="shared" si="11"/>
        <v>195053.32430799995</v>
      </c>
      <c r="AP27">
        <f t="shared" si="12"/>
        <v>22523.675692000048</v>
      </c>
      <c r="AR27">
        <f t="shared" si="5"/>
        <v>-5803.8127359999926</v>
      </c>
      <c r="AS27">
        <f t="shared" si="6"/>
        <v>4333.8070439999283</v>
      </c>
      <c r="AU27">
        <f t="shared" si="7"/>
        <v>682.9127359999984</v>
      </c>
      <c r="AV27">
        <f t="shared" si="8"/>
        <v>-89.707043999922462</v>
      </c>
      <c r="AX27">
        <f t="shared" si="9"/>
        <v>-5120.8999999999942</v>
      </c>
      <c r="AY27">
        <f t="shared" si="10"/>
        <v>4244.1000000000058</v>
      </c>
    </row>
    <row r="28" spans="2:51" x14ac:dyDescent="0.25">
      <c r="B28">
        <f t="shared" si="0"/>
        <v>43</v>
      </c>
      <c r="C28" s="12">
        <v>2.8574499999999999E-2</v>
      </c>
      <c r="D28" s="12">
        <v>2.8574499999999999E-2</v>
      </c>
      <c r="E28" s="12">
        <v>0.13105600000000001</v>
      </c>
      <c r="F28" s="12">
        <v>0.6450747</v>
      </c>
      <c r="G28" s="12">
        <v>19.448920000000001</v>
      </c>
      <c r="H28" s="12">
        <v>63191.81</v>
      </c>
      <c r="I28" s="12">
        <v>42373.34</v>
      </c>
      <c r="J28" s="12">
        <v>0</v>
      </c>
      <c r="K28" s="12">
        <v>238883.4</v>
      </c>
      <c r="M28" s="12">
        <v>2.8144800000000001E-2</v>
      </c>
      <c r="N28" s="12">
        <v>2.8144800000000001E-2</v>
      </c>
      <c r="O28" s="12">
        <v>0.13051889999999999</v>
      </c>
      <c r="P28" s="12">
        <v>0.63841440000000005</v>
      </c>
      <c r="Q28" s="12">
        <v>19.294550000000001</v>
      </c>
      <c r="R28" s="12">
        <v>63360.24</v>
      </c>
      <c r="S28" s="12">
        <v>42309.15</v>
      </c>
      <c r="T28" s="12">
        <v>416.72019999999998</v>
      </c>
      <c r="U28" s="12">
        <v>233620.9</v>
      </c>
      <c r="X28" s="12">
        <v>2.7607699999999999E-2</v>
      </c>
      <c r="Y28" s="12">
        <v>2.7607699999999999E-2</v>
      </c>
      <c r="Z28" s="12">
        <v>0.13105600000000001</v>
      </c>
      <c r="AA28" s="12">
        <v>0.63605109999999998</v>
      </c>
      <c r="AB28" s="12">
        <v>19.389620000000001</v>
      </c>
      <c r="AC28" s="12">
        <v>63922.59</v>
      </c>
      <c r="AD28" s="12">
        <v>41821.46</v>
      </c>
      <c r="AE28" s="12">
        <v>432.72140000000002</v>
      </c>
      <c r="AF28" s="12">
        <v>238339.8</v>
      </c>
      <c r="AI28">
        <f t="shared" si="1"/>
        <v>216819.64</v>
      </c>
      <c r="AJ28">
        <f t="shared" si="2"/>
        <v>22063.75999999998</v>
      </c>
      <c r="AL28">
        <f t="shared" si="3"/>
        <v>210898.83406400002</v>
      </c>
      <c r="AM28">
        <f t="shared" si="4"/>
        <v>22722.06593599997</v>
      </c>
      <c r="AO28">
        <f t="shared" si="11"/>
        <v>215803.66300799994</v>
      </c>
      <c r="AP28">
        <f t="shared" si="12"/>
        <v>22536.136992000043</v>
      </c>
      <c r="AR28">
        <f t="shared" si="5"/>
        <v>-5920.8059359999897</v>
      </c>
      <c r="AS28">
        <f t="shared" si="6"/>
        <v>4904.8289439999207</v>
      </c>
      <c r="AU28">
        <f t="shared" si="7"/>
        <v>658.30593599998974</v>
      </c>
      <c r="AV28">
        <f t="shared" si="8"/>
        <v>-185.92894399992656</v>
      </c>
      <c r="AX28">
        <f t="shared" si="9"/>
        <v>-5262.5</v>
      </c>
      <c r="AY28">
        <f t="shared" si="10"/>
        <v>4718.8999999999942</v>
      </c>
    </row>
    <row r="29" spans="2:51" x14ac:dyDescent="0.25">
      <c r="B29">
        <f t="shared" si="0"/>
        <v>44</v>
      </c>
      <c r="C29" s="12">
        <v>3.1689799999999997E-2</v>
      </c>
      <c r="D29" s="12">
        <v>3.1689799999999997E-2</v>
      </c>
      <c r="E29" s="12">
        <v>0.12998170000000001</v>
      </c>
      <c r="F29" s="12">
        <v>0.61746699999999999</v>
      </c>
      <c r="G29" s="12">
        <v>19.650659999999998</v>
      </c>
      <c r="H29" s="12">
        <v>65027.83</v>
      </c>
      <c r="I29" s="12">
        <v>42781.65</v>
      </c>
      <c r="J29" s="12">
        <v>0</v>
      </c>
      <c r="K29" s="12">
        <v>259781.9</v>
      </c>
      <c r="M29" s="12">
        <v>3.14749E-2</v>
      </c>
      <c r="N29" s="12">
        <v>3.14749E-2</v>
      </c>
      <c r="O29" s="12">
        <v>0.1298743</v>
      </c>
      <c r="P29" s="12">
        <v>0.61392199999999997</v>
      </c>
      <c r="Q29" s="12">
        <v>19.628209999999999</v>
      </c>
      <c r="R29" s="12">
        <v>65295.32</v>
      </c>
      <c r="S29" s="12">
        <v>42657.03</v>
      </c>
      <c r="T29" s="12">
        <v>367.0154</v>
      </c>
      <c r="U29" s="12">
        <v>254284.79999999999</v>
      </c>
      <c r="X29" s="12">
        <v>3.05081E-2</v>
      </c>
      <c r="Y29" s="12">
        <v>3.05081E-2</v>
      </c>
      <c r="Z29" s="12">
        <v>0.12944459999999999</v>
      </c>
      <c r="AA29" s="12">
        <v>0.60736920000000005</v>
      </c>
      <c r="AB29" s="12">
        <v>19.50048</v>
      </c>
      <c r="AC29" s="12">
        <v>65118.69</v>
      </c>
      <c r="AD29" s="12">
        <v>42232.26</v>
      </c>
      <c r="AE29" s="12">
        <v>367.54219999999998</v>
      </c>
      <c r="AF29" s="12">
        <v>260038.1</v>
      </c>
      <c r="AI29">
        <f t="shared" si="1"/>
        <v>237638.11000000002</v>
      </c>
      <c r="AJ29">
        <f t="shared" si="2"/>
        <v>22143.789999999979</v>
      </c>
      <c r="AL29">
        <f t="shared" si="3"/>
        <v>231533.20386400004</v>
      </c>
      <c r="AM29">
        <f t="shared" si="4"/>
        <v>22751.596135999949</v>
      </c>
      <c r="AO29">
        <f t="shared" si="11"/>
        <v>237472.07160799997</v>
      </c>
      <c r="AP29">
        <f t="shared" si="12"/>
        <v>22566.028392000037</v>
      </c>
      <c r="AR29">
        <f t="shared" si="5"/>
        <v>-6104.906135999976</v>
      </c>
      <c r="AS29">
        <f t="shared" si="6"/>
        <v>5938.8677439999301</v>
      </c>
      <c r="AU29">
        <f t="shared" si="7"/>
        <v>607.80613599997014</v>
      </c>
      <c r="AV29">
        <f t="shared" si="8"/>
        <v>-185.56774399991264</v>
      </c>
      <c r="AX29">
        <f t="shared" si="9"/>
        <v>-5497.1000000000058</v>
      </c>
      <c r="AY29">
        <f t="shared" si="10"/>
        <v>5753.3000000000175</v>
      </c>
    </row>
    <row r="30" spans="2:51" x14ac:dyDescent="0.25">
      <c r="B30">
        <f t="shared" si="0"/>
        <v>45</v>
      </c>
      <c r="C30" s="12">
        <v>3.2656600000000001E-2</v>
      </c>
      <c r="D30" s="12">
        <v>3.2656600000000001E-2</v>
      </c>
      <c r="E30" s="12">
        <v>0.1449135</v>
      </c>
      <c r="F30" s="12">
        <v>0.54431200000000002</v>
      </c>
      <c r="G30" s="12">
        <v>19.46611</v>
      </c>
      <c r="H30" s="12">
        <v>65338.19</v>
      </c>
      <c r="I30" s="12">
        <v>43216.98</v>
      </c>
      <c r="J30" s="12">
        <v>0</v>
      </c>
      <c r="K30" s="12">
        <v>282066.09999999998</v>
      </c>
      <c r="M30" s="12">
        <v>3.2226900000000003E-2</v>
      </c>
      <c r="N30" s="12">
        <v>3.2226900000000003E-2</v>
      </c>
      <c r="O30" s="12">
        <v>0.1444838</v>
      </c>
      <c r="P30" s="12">
        <v>0.54087439999999998</v>
      </c>
      <c r="Q30" s="12">
        <v>19.399609999999999</v>
      </c>
      <c r="R30" s="12">
        <v>65633.070000000007</v>
      </c>
      <c r="S30" s="12">
        <v>43114.18</v>
      </c>
      <c r="T30" s="12">
        <v>287.60120000000001</v>
      </c>
      <c r="U30" s="12">
        <v>276594.2</v>
      </c>
      <c r="X30" s="12">
        <v>3.13675E-2</v>
      </c>
      <c r="Y30" s="12">
        <v>3.13675E-2</v>
      </c>
      <c r="Z30" s="12">
        <v>0.14362440000000001</v>
      </c>
      <c r="AA30" s="12">
        <v>0.53142120000000004</v>
      </c>
      <c r="AB30" s="12">
        <v>19.160599999999999</v>
      </c>
      <c r="AC30" s="12">
        <v>65320.39</v>
      </c>
      <c r="AD30" s="12">
        <v>42497.15</v>
      </c>
      <c r="AE30" s="12">
        <v>283.29129999999998</v>
      </c>
      <c r="AF30" s="12">
        <v>282629.5</v>
      </c>
      <c r="AI30">
        <f t="shared" si="1"/>
        <v>259884.29</v>
      </c>
      <c r="AJ30">
        <f t="shared" si="2"/>
        <v>22181.809999999969</v>
      </c>
      <c r="AL30">
        <f t="shared" si="3"/>
        <v>253804.47846400004</v>
      </c>
      <c r="AM30">
        <f t="shared" si="4"/>
        <v>22789.721535999968</v>
      </c>
      <c r="AO30">
        <f t="shared" si="11"/>
        <v>259990.95940799997</v>
      </c>
      <c r="AP30">
        <f t="shared" si="12"/>
        <v>22638.540592000034</v>
      </c>
      <c r="AR30">
        <f t="shared" si="5"/>
        <v>-6079.8115359999647</v>
      </c>
      <c r="AS30">
        <f t="shared" si="6"/>
        <v>6186.4809439999226</v>
      </c>
      <c r="AU30">
        <f t="shared" si="7"/>
        <v>607.91153599999961</v>
      </c>
      <c r="AV30">
        <f t="shared" si="8"/>
        <v>-151.18094399993424</v>
      </c>
      <c r="AX30">
        <f t="shared" si="9"/>
        <v>-5471.8999999999651</v>
      </c>
      <c r="AY30">
        <f t="shared" si="10"/>
        <v>6035.2999999999884</v>
      </c>
    </row>
    <row r="31" spans="2:51" x14ac:dyDescent="0.25">
      <c r="B31">
        <f t="shared" si="0"/>
        <v>46</v>
      </c>
      <c r="C31" s="12">
        <v>3.3086299999999999E-2</v>
      </c>
      <c r="D31" s="12">
        <v>3.3086299999999999E-2</v>
      </c>
      <c r="E31" s="12">
        <v>0.15232570000000001</v>
      </c>
      <c r="F31" s="12">
        <v>0.54721240000000004</v>
      </c>
      <c r="G31" s="12">
        <v>19.24202</v>
      </c>
      <c r="H31" s="12">
        <v>65916.28</v>
      </c>
      <c r="I31" s="12">
        <v>43599.08</v>
      </c>
      <c r="J31" s="12">
        <v>0</v>
      </c>
      <c r="K31" s="12">
        <v>303652.7</v>
      </c>
      <c r="M31" s="12">
        <v>3.3408500000000001E-2</v>
      </c>
      <c r="N31" s="12">
        <v>3.3408500000000001E-2</v>
      </c>
      <c r="O31" s="12">
        <v>0.15243309999999999</v>
      </c>
      <c r="P31" s="12">
        <v>0.54431200000000002</v>
      </c>
      <c r="Q31" s="12">
        <v>19.1751</v>
      </c>
      <c r="R31" s="12">
        <v>66349.460000000006</v>
      </c>
      <c r="S31" s="12">
        <v>43544.08</v>
      </c>
      <c r="T31" s="12">
        <v>290.17619999999999</v>
      </c>
      <c r="U31" s="12">
        <v>298305.90000000002</v>
      </c>
      <c r="X31" s="12">
        <v>3.2656600000000001E-2</v>
      </c>
      <c r="Y31" s="12">
        <v>3.2656600000000001E-2</v>
      </c>
      <c r="Z31" s="12">
        <v>0.15200340000000001</v>
      </c>
      <c r="AA31" s="12">
        <v>0.53292510000000004</v>
      </c>
      <c r="AB31" s="12">
        <v>18.921900000000001</v>
      </c>
      <c r="AC31" s="12">
        <v>65738.820000000007</v>
      </c>
      <c r="AD31" s="12">
        <v>42942.53</v>
      </c>
      <c r="AE31" s="12">
        <v>273.13990000000001</v>
      </c>
      <c r="AF31" s="12">
        <v>304644.40000000002</v>
      </c>
      <c r="AI31">
        <f t="shared" si="1"/>
        <v>282005.5</v>
      </c>
      <c r="AJ31">
        <f t="shared" si="2"/>
        <v>21647.200000000012</v>
      </c>
      <c r="AL31">
        <f t="shared" si="3"/>
        <v>276035.76726400002</v>
      </c>
      <c r="AM31">
        <f t="shared" si="4"/>
        <v>22270.132736</v>
      </c>
      <c r="AO31">
        <f t="shared" si="11"/>
        <v>282530.90810799995</v>
      </c>
      <c r="AP31">
        <f t="shared" si="12"/>
        <v>22113.491892000078</v>
      </c>
      <c r="AR31">
        <f t="shared" si="5"/>
        <v>-5969.7327359999763</v>
      </c>
      <c r="AS31">
        <f t="shared" si="6"/>
        <v>6495.1408439999213</v>
      </c>
      <c r="AU31">
        <f t="shared" si="7"/>
        <v>622.93273599998793</v>
      </c>
      <c r="AV31">
        <f t="shared" si="8"/>
        <v>-156.64084399992134</v>
      </c>
      <c r="AX31">
        <f t="shared" si="9"/>
        <v>-5346.7999999999884</v>
      </c>
      <c r="AY31">
        <f t="shared" si="10"/>
        <v>6338.5</v>
      </c>
    </row>
    <row r="32" spans="2:51" x14ac:dyDescent="0.25">
      <c r="B32">
        <f t="shared" si="0"/>
        <v>47</v>
      </c>
      <c r="C32" s="12">
        <v>3.5449599999999998E-2</v>
      </c>
      <c r="D32" s="12">
        <v>3.5449599999999998E-2</v>
      </c>
      <c r="E32" s="12">
        <v>0.15651519999999999</v>
      </c>
      <c r="F32" s="12">
        <v>0.54850149999999998</v>
      </c>
      <c r="G32" s="12">
        <v>19.411429999999999</v>
      </c>
      <c r="H32" s="12">
        <v>67135.75</v>
      </c>
      <c r="I32" s="12">
        <v>43548.38</v>
      </c>
      <c r="J32" s="12">
        <v>0</v>
      </c>
      <c r="K32" s="12">
        <v>325770</v>
      </c>
      <c r="M32" s="12">
        <v>3.4805000000000003E-2</v>
      </c>
      <c r="N32" s="12">
        <v>3.4805000000000003E-2</v>
      </c>
      <c r="O32" s="12">
        <v>0.15673000000000001</v>
      </c>
      <c r="P32" s="12">
        <v>0.54506390000000005</v>
      </c>
      <c r="Q32" s="12">
        <v>19.322050000000001</v>
      </c>
      <c r="R32" s="12">
        <v>67527.78</v>
      </c>
      <c r="S32" s="12">
        <v>43589.15</v>
      </c>
      <c r="T32" s="12">
        <v>222.64709999999999</v>
      </c>
      <c r="U32" s="12">
        <v>320654.09999999998</v>
      </c>
      <c r="X32" s="12">
        <v>3.4912499999999999E-2</v>
      </c>
      <c r="Y32" s="12">
        <v>3.4912499999999999E-2</v>
      </c>
      <c r="Z32" s="12">
        <v>0.15565580000000001</v>
      </c>
      <c r="AA32" s="12">
        <v>0.52916529999999995</v>
      </c>
      <c r="AB32" s="12">
        <v>18.887309999999999</v>
      </c>
      <c r="AC32" s="12">
        <v>66831.95</v>
      </c>
      <c r="AD32" s="12">
        <v>42994.5</v>
      </c>
      <c r="AE32" s="12">
        <v>214.19820000000001</v>
      </c>
      <c r="AF32" s="12">
        <v>327004.3</v>
      </c>
      <c r="AI32">
        <f t="shared" si="1"/>
        <v>304322.7</v>
      </c>
      <c r="AJ32">
        <f t="shared" si="2"/>
        <v>21447.299999999988</v>
      </c>
      <c r="AL32">
        <f t="shared" si="3"/>
        <v>298550.97106400004</v>
      </c>
      <c r="AM32">
        <f t="shared" si="4"/>
        <v>22103.128935999935</v>
      </c>
      <c r="AO32">
        <f t="shared" si="11"/>
        <v>305054.05820799997</v>
      </c>
      <c r="AP32">
        <f t="shared" si="12"/>
        <v>21950.241792000015</v>
      </c>
      <c r="AR32">
        <f t="shared" si="5"/>
        <v>-5771.7289359999704</v>
      </c>
      <c r="AS32">
        <f t="shared" si="6"/>
        <v>6503.0871439999319</v>
      </c>
      <c r="AU32">
        <f t="shared" si="7"/>
        <v>655.82893599994713</v>
      </c>
      <c r="AV32">
        <f t="shared" si="8"/>
        <v>-152.88714399992023</v>
      </c>
      <c r="AX32">
        <f t="shared" si="9"/>
        <v>-5115.9000000000233</v>
      </c>
      <c r="AY32">
        <f t="shared" si="10"/>
        <v>6350.2000000000116</v>
      </c>
    </row>
    <row r="33" spans="2:51" x14ac:dyDescent="0.25">
      <c r="B33">
        <f t="shared" si="0"/>
        <v>48</v>
      </c>
      <c r="C33" s="12">
        <v>3.5449599999999998E-2</v>
      </c>
      <c r="D33" s="12">
        <v>3.5449599999999998E-2</v>
      </c>
      <c r="E33" s="12">
        <v>0.15468899999999999</v>
      </c>
      <c r="F33" s="12">
        <v>0.55763240000000003</v>
      </c>
      <c r="G33" s="12">
        <v>19.56354</v>
      </c>
      <c r="H33" s="12">
        <v>68441.5</v>
      </c>
      <c r="I33" s="12">
        <v>43753.4</v>
      </c>
      <c r="J33" s="12">
        <v>0</v>
      </c>
      <c r="K33" s="12">
        <v>349235.7</v>
      </c>
      <c r="M33" s="12">
        <v>3.4267899999999997E-2</v>
      </c>
      <c r="N33" s="12">
        <v>3.4267899999999997E-2</v>
      </c>
      <c r="O33" s="12">
        <v>0.15350739999999999</v>
      </c>
      <c r="P33" s="12">
        <v>0.55559139999999996</v>
      </c>
      <c r="Q33" s="12">
        <v>19.490169999999999</v>
      </c>
      <c r="R33" s="12">
        <v>68573.91</v>
      </c>
      <c r="S33" s="12">
        <v>43680.07</v>
      </c>
      <c r="T33" s="12">
        <v>166.63679999999999</v>
      </c>
      <c r="U33" s="12">
        <v>344260.8</v>
      </c>
      <c r="X33" s="12">
        <v>3.3408500000000001E-2</v>
      </c>
      <c r="Y33" s="12">
        <v>3.3408500000000001E-2</v>
      </c>
      <c r="Z33" s="12">
        <v>0.1537222</v>
      </c>
      <c r="AA33" s="12">
        <v>0.53937049999999997</v>
      </c>
      <c r="AB33" s="12">
        <v>18.948969999999999</v>
      </c>
      <c r="AC33" s="12">
        <v>68111.38</v>
      </c>
      <c r="AD33" s="12">
        <v>43121.39</v>
      </c>
      <c r="AE33" s="12">
        <v>153.255</v>
      </c>
      <c r="AF33" s="12">
        <v>350490.9</v>
      </c>
      <c r="AI33">
        <f t="shared" si="1"/>
        <v>327910.07</v>
      </c>
      <c r="AJ33">
        <f t="shared" si="2"/>
        <v>21325.630000000005</v>
      </c>
      <c r="AL33">
        <f t="shared" si="3"/>
        <v>322266.95396400004</v>
      </c>
      <c r="AM33">
        <f t="shared" si="4"/>
        <v>21993.846035999944</v>
      </c>
      <c r="AO33">
        <f t="shared" si="11"/>
        <v>328677.310008</v>
      </c>
      <c r="AP33">
        <f t="shared" si="12"/>
        <v>21813.589992000023</v>
      </c>
      <c r="AR33">
        <f t="shared" si="5"/>
        <v>-5643.1160359999631</v>
      </c>
      <c r="AS33">
        <f t="shared" si="6"/>
        <v>6410.3560439999565</v>
      </c>
      <c r="AU33">
        <f t="shared" si="7"/>
        <v>668.21603599993978</v>
      </c>
      <c r="AV33">
        <f t="shared" si="8"/>
        <v>-180.25604399992153</v>
      </c>
      <c r="AX33">
        <f t="shared" si="9"/>
        <v>-4974.9000000000233</v>
      </c>
      <c r="AY33">
        <f t="shared" si="10"/>
        <v>6230.1000000000349</v>
      </c>
    </row>
    <row r="34" spans="2:51" x14ac:dyDescent="0.25">
      <c r="B34">
        <f t="shared" si="0"/>
        <v>49</v>
      </c>
      <c r="C34" s="12">
        <v>3.1904599999999998E-2</v>
      </c>
      <c r="D34" s="12">
        <v>3.1904599999999998E-2</v>
      </c>
      <c r="E34" s="12">
        <v>0.1581265</v>
      </c>
      <c r="F34" s="12">
        <v>0.55054250000000005</v>
      </c>
      <c r="G34" s="12">
        <v>19.453320000000001</v>
      </c>
      <c r="H34" s="12">
        <v>69569.289999999994</v>
      </c>
      <c r="I34" s="12">
        <v>43965.99</v>
      </c>
      <c r="J34" s="12">
        <v>0</v>
      </c>
      <c r="K34" s="12">
        <v>373884.7</v>
      </c>
      <c r="M34" s="12">
        <v>3.05081E-2</v>
      </c>
      <c r="N34" s="12">
        <v>3.05081E-2</v>
      </c>
      <c r="O34" s="12">
        <v>0.1573746</v>
      </c>
      <c r="P34" s="12">
        <v>0.55000539999999998</v>
      </c>
      <c r="Q34" s="12">
        <v>19.348479999999999</v>
      </c>
      <c r="R34" s="12">
        <v>69742.19</v>
      </c>
      <c r="S34" s="12">
        <v>43903.97</v>
      </c>
      <c r="T34" s="12">
        <v>125.54730000000001</v>
      </c>
      <c r="U34" s="12">
        <v>368913.5</v>
      </c>
      <c r="X34" s="12">
        <v>3.14749E-2</v>
      </c>
      <c r="Y34" s="12">
        <v>3.14749E-2</v>
      </c>
      <c r="Z34" s="12">
        <v>0.1569449</v>
      </c>
      <c r="AA34" s="12">
        <v>0.53303250000000002</v>
      </c>
      <c r="AB34" s="12">
        <v>18.888500000000001</v>
      </c>
      <c r="AC34" s="12">
        <v>69254.820000000007</v>
      </c>
      <c r="AD34" s="12">
        <v>43377.36</v>
      </c>
      <c r="AE34" s="12">
        <v>118.8794</v>
      </c>
      <c r="AF34" s="12">
        <v>375302.5</v>
      </c>
      <c r="AI34">
        <f t="shared" si="1"/>
        <v>352598.17</v>
      </c>
      <c r="AJ34">
        <f t="shared" si="2"/>
        <v>21286.530000000028</v>
      </c>
      <c r="AL34">
        <f t="shared" si="3"/>
        <v>346994.15716400003</v>
      </c>
      <c r="AM34">
        <f t="shared" si="4"/>
        <v>21919.342835999967</v>
      </c>
      <c r="AO34">
        <f t="shared" si="11"/>
        <v>353514.04500799999</v>
      </c>
      <c r="AP34">
        <f t="shared" si="12"/>
        <v>21788.454992000014</v>
      </c>
      <c r="AR34">
        <f t="shared" si="5"/>
        <v>-5604.0128359999508</v>
      </c>
      <c r="AS34">
        <f t="shared" si="6"/>
        <v>6519.8878439999535</v>
      </c>
      <c r="AU34">
        <f t="shared" si="7"/>
        <v>632.81283599993913</v>
      </c>
      <c r="AV34">
        <f t="shared" si="8"/>
        <v>-130.88784399995347</v>
      </c>
      <c r="AX34">
        <f t="shared" si="9"/>
        <v>-4971.2000000000116</v>
      </c>
      <c r="AY34">
        <f t="shared" si="10"/>
        <v>6389</v>
      </c>
    </row>
    <row r="35" spans="2:51" x14ac:dyDescent="0.25">
      <c r="B35">
        <f t="shared" si="0"/>
        <v>50</v>
      </c>
      <c r="C35" s="12">
        <v>3.3408500000000001E-2</v>
      </c>
      <c r="D35" s="12">
        <v>3.3408500000000001E-2</v>
      </c>
      <c r="E35" s="12">
        <v>0.17757010000000001</v>
      </c>
      <c r="F35" s="12">
        <v>0.54517130000000003</v>
      </c>
      <c r="G35" s="12">
        <v>19.199269999999999</v>
      </c>
      <c r="H35" s="12">
        <v>69883.259999999995</v>
      </c>
      <c r="I35" s="12">
        <v>44167.93</v>
      </c>
      <c r="J35" s="12">
        <v>0</v>
      </c>
      <c r="K35" s="12">
        <v>399113.2</v>
      </c>
      <c r="M35" s="12">
        <v>3.1689799999999997E-2</v>
      </c>
      <c r="N35" s="12">
        <v>3.1689799999999997E-2</v>
      </c>
      <c r="O35" s="12">
        <v>0.17789240000000001</v>
      </c>
      <c r="P35" s="12">
        <v>0.545601</v>
      </c>
      <c r="Q35" s="12">
        <v>19.18627</v>
      </c>
      <c r="R35" s="12">
        <v>70209.8</v>
      </c>
      <c r="S35" s="12">
        <v>44067.55</v>
      </c>
      <c r="T35" s="12">
        <v>119.4978</v>
      </c>
      <c r="U35" s="12">
        <v>394266.4</v>
      </c>
      <c r="X35" s="12">
        <v>3.2656600000000001E-2</v>
      </c>
      <c r="Y35" s="12">
        <v>3.2656600000000001E-2</v>
      </c>
      <c r="Z35" s="12">
        <v>0.17724780000000001</v>
      </c>
      <c r="AA35" s="12">
        <v>0.53013209999999999</v>
      </c>
      <c r="AB35" s="12">
        <v>18.652270000000001</v>
      </c>
      <c r="AC35" s="12">
        <v>69458.100000000006</v>
      </c>
      <c r="AD35" s="12">
        <v>43473.19</v>
      </c>
      <c r="AE35" s="12">
        <v>103.41759999999999</v>
      </c>
      <c r="AF35" s="12">
        <v>400669</v>
      </c>
      <c r="AI35">
        <f t="shared" si="1"/>
        <v>378201.47</v>
      </c>
      <c r="AJ35">
        <f t="shared" si="2"/>
        <v>20911.73000000004</v>
      </c>
      <c r="AL35">
        <f t="shared" si="3"/>
        <v>372706.82986400003</v>
      </c>
      <c r="AM35">
        <f t="shared" si="4"/>
        <v>21559.570135999995</v>
      </c>
      <c r="AO35">
        <f t="shared" si="11"/>
        <v>379272.62560799997</v>
      </c>
      <c r="AP35">
        <f t="shared" si="12"/>
        <v>21396.374392000027</v>
      </c>
      <c r="AR35">
        <f t="shared" si="5"/>
        <v>-5494.6401359999436</v>
      </c>
      <c r="AS35">
        <f t="shared" si="6"/>
        <v>6565.7957439999445</v>
      </c>
      <c r="AU35">
        <f t="shared" si="7"/>
        <v>647.84013599995524</v>
      </c>
      <c r="AV35">
        <f t="shared" si="8"/>
        <v>-163.19574399996782</v>
      </c>
      <c r="AX35">
        <f t="shared" si="9"/>
        <v>-4846.7999999999884</v>
      </c>
      <c r="AY35">
        <f t="shared" si="10"/>
        <v>6402.5999999999767</v>
      </c>
    </row>
    <row r="36" spans="2:51" x14ac:dyDescent="0.25">
      <c r="B36">
        <f t="shared" si="0"/>
        <v>51</v>
      </c>
      <c r="C36" s="12">
        <v>3.51273E-2</v>
      </c>
      <c r="D36" s="12">
        <v>3.51273E-2</v>
      </c>
      <c r="E36" s="12">
        <v>0.18938659999999999</v>
      </c>
      <c r="F36" s="12">
        <v>0.54506390000000005</v>
      </c>
      <c r="G36" s="12">
        <v>19.21613</v>
      </c>
      <c r="H36" s="12">
        <v>71194.929999999993</v>
      </c>
      <c r="I36" s="12">
        <v>44191.95</v>
      </c>
      <c r="J36" s="12">
        <v>0</v>
      </c>
      <c r="K36" s="12">
        <v>424507.1</v>
      </c>
      <c r="M36" s="12">
        <v>3.4160500000000003E-2</v>
      </c>
      <c r="N36" s="12">
        <v>3.4160500000000003E-2</v>
      </c>
      <c r="O36" s="12">
        <v>0.19003120000000001</v>
      </c>
      <c r="P36" s="12">
        <v>0.5425932</v>
      </c>
      <c r="Q36" s="12">
        <v>19.155550000000002</v>
      </c>
      <c r="R36" s="12">
        <v>71353.490000000005</v>
      </c>
      <c r="S36" s="12">
        <v>44125.7</v>
      </c>
      <c r="T36" s="12">
        <v>73.518050000000002</v>
      </c>
      <c r="U36" s="12">
        <v>419984.1</v>
      </c>
      <c r="X36" s="12">
        <v>3.51273E-2</v>
      </c>
      <c r="Y36" s="12">
        <v>3.51273E-2</v>
      </c>
      <c r="Z36" s="12">
        <v>0.19003120000000001</v>
      </c>
      <c r="AA36" s="12">
        <v>0.53399940000000001</v>
      </c>
      <c r="AB36" s="12">
        <v>18.745619999999999</v>
      </c>
      <c r="AC36" s="12">
        <v>70546.429999999993</v>
      </c>
      <c r="AD36" s="12">
        <v>43414.87</v>
      </c>
      <c r="AE36" s="12">
        <v>72.923000000000002</v>
      </c>
      <c r="AF36" s="12">
        <v>426333.3</v>
      </c>
      <c r="AI36">
        <f t="shared" si="1"/>
        <v>403916.79999999999</v>
      </c>
      <c r="AJ36">
        <f t="shared" si="2"/>
        <v>20590.299999999988</v>
      </c>
      <c r="AL36">
        <f t="shared" si="3"/>
        <v>398729.58206400002</v>
      </c>
      <c r="AM36">
        <f t="shared" si="4"/>
        <v>21254.51793599996</v>
      </c>
      <c r="AO36">
        <f t="shared" si="11"/>
        <v>405154.11800799996</v>
      </c>
      <c r="AP36">
        <f t="shared" si="12"/>
        <v>21179.181992000027</v>
      </c>
      <c r="AR36">
        <f t="shared" si="5"/>
        <v>-5187.2179359999718</v>
      </c>
      <c r="AS36">
        <f t="shared" si="6"/>
        <v>6424.5359439999447</v>
      </c>
      <c r="AU36">
        <f t="shared" si="7"/>
        <v>664.21793599997181</v>
      </c>
      <c r="AV36">
        <f t="shared" si="8"/>
        <v>-75.335943999933079</v>
      </c>
      <c r="AX36">
        <f t="shared" si="9"/>
        <v>-4523</v>
      </c>
      <c r="AY36">
        <f t="shared" si="10"/>
        <v>6349.2000000000116</v>
      </c>
    </row>
    <row r="37" spans="2:51" x14ac:dyDescent="0.25">
      <c r="B37">
        <f t="shared" si="0"/>
        <v>52</v>
      </c>
      <c r="C37" s="12">
        <v>4.1787499999999998E-2</v>
      </c>
      <c r="D37" s="12">
        <v>4.1787499999999998E-2</v>
      </c>
      <c r="E37" s="12">
        <v>0.19142770000000001</v>
      </c>
      <c r="F37" s="12">
        <v>0.54452679999999998</v>
      </c>
      <c r="G37" s="12">
        <v>19.12998</v>
      </c>
      <c r="H37" s="12">
        <v>72388.600000000006</v>
      </c>
      <c r="I37" s="12">
        <v>44311.37</v>
      </c>
      <c r="J37" s="12">
        <v>0</v>
      </c>
      <c r="K37" s="12">
        <v>451509.8</v>
      </c>
      <c r="M37" s="12">
        <v>3.9639099999999997E-2</v>
      </c>
      <c r="N37" s="12">
        <v>3.9639099999999997E-2</v>
      </c>
      <c r="O37" s="12">
        <v>0.19196479999999999</v>
      </c>
      <c r="P37" s="12">
        <v>0.54141150000000005</v>
      </c>
      <c r="Q37" s="12">
        <v>19.15512</v>
      </c>
      <c r="R37" s="12">
        <v>72731.88</v>
      </c>
      <c r="S37" s="12">
        <v>44238.79</v>
      </c>
      <c r="T37" s="12">
        <v>51.450369999999999</v>
      </c>
      <c r="U37" s="12">
        <v>447148.1</v>
      </c>
      <c r="X37" s="12">
        <v>3.9316799999999999E-2</v>
      </c>
      <c r="Y37" s="12">
        <v>3.9316799999999999E-2</v>
      </c>
      <c r="Z37" s="12">
        <v>0.19196479999999999</v>
      </c>
      <c r="AA37" s="12">
        <v>0.52809110000000004</v>
      </c>
      <c r="AB37" s="12">
        <v>18.702870000000001</v>
      </c>
      <c r="AC37" s="12">
        <v>71953.460000000006</v>
      </c>
      <c r="AD37" s="12">
        <v>43531.89</v>
      </c>
      <c r="AE37" s="12">
        <v>50.899169999999998</v>
      </c>
      <c r="AF37" s="12">
        <v>453433.2</v>
      </c>
      <c r="AI37">
        <f t="shared" si="1"/>
        <v>430919.77999999997</v>
      </c>
      <c r="AJ37">
        <f t="shared" si="2"/>
        <v>20590.020000000019</v>
      </c>
      <c r="AL37">
        <f t="shared" si="3"/>
        <v>425883.85401400004</v>
      </c>
      <c r="AM37">
        <f t="shared" si="4"/>
        <v>21264.245985999936</v>
      </c>
      <c r="AO37">
        <f t="shared" si="11"/>
        <v>432212.75500799995</v>
      </c>
      <c r="AP37">
        <f t="shared" si="12"/>
        <v>21220.444992000062</v>
      </c>
      <c r="AR37">
        <f t="shared" si="5"/>
        <v>-5035.9259859999293</v>
      </c>
      <c r="AS37">
        <f t="shared" si="6"/>
        <v>6328.9009939999087</v>
      </c>
      <c r="AU37">
        <f t="shared" si="7"/>
        <v>674.22598599991761</v>
      </c>
      <c r="AV37">
        <f t="shared" si="8"/>
        <v>-43.800993999873754</v>
      </c>
      <c r="AX37">
        <f t="shared" si="9"/>
        <v>-4361.7000000000116</v>
      </c>
      <c r="AY37">
        <f t="shared" si="10"/>
        <v>6285.1000000000349</v>
      </c>
    </row>
    <row r="38" spans="2:51" x14ac:dyDescent="0.25">
      <c r="B38">
        <f t="shared" si="0"/>
        <v>53</v>
      </c>
      <c r="C38" s="12">
        <v>3.95316E-2</v>
      </c>
      <c r="D38" s="12">
        <v>3.95316E-2</v>
      </c>
      <c r="E38" s="12">
        <v>0.19379099999999999</v>
      </c>
      <c r="F38" s="12">
        <v>0.5404447</v>
      </c>
      <c r="G38" s="12">
        <v>18.933509999999998</v>
      </c>
      <c r="H38" s="12">
        <v>73569.36</v>
      </c>
      <c r="I38" s="12">
        <v>44441.3</v>
      </c>
      <c r="J38" s="12">
        <v>0</v>
      </c>
      <c r="K38" s="12">
        <v>479069.2</v>
      </c>
      <c r="M38" s="12">
        <v>3.9101900000000002E-2</v>
      </c>
      <c r="N38" s="12">
        <v>3.9101900000000002E-2</v>
      </c>
      <c r="O38" s="12">
        <v>0.19379099999999999</v>
      </c>
      <c r="P38" s="12">
        <v>0.53797399999999995</v>
      </c>
      <c r="Q38" s="12">
        <v>18.841339999999999</v>
      </c>
      <c r="R38" s="12">
        <v>73756.47</v>
      </c>
      <c r="S38" s="12">
        <v>44356.36</v>
      </c>
      <c r="T38" s="12">
        <v>45.75215</v>
      </c>
      <c r="U38" s="12">
        <v>475035.7</v>
      </c>
      <c r="X38" s="12">
        <v>3.9101900000000002E-2</v>
      </c>
      <c r="Y38" s="12">
        <v>3.9101900000000002E-2</v>
      </c>
      <c r="Z38" s="12">
        <v>0.19475780000000001</v>
      </c>
      <c r="AA38" s="12">
        <v>0.52873559999999997</v>
      </c>
      <c r="AB38" s="12">
        <v>18.496939999999999</v>
      </c>
      <c r="AC38" s="12">
        <v>73093.39</v>
      </c>
      <c r="AD38" s="12">
        <v>43686.57</v>
      </c>
      <c r="AE38" s="12">
        <v>45.926459999999999</v>
      </c>
      <c r="AF38" s="12">
        <v>481299</v>
      </c>
      <c r="AI38">
        <f t="shared" si="1"/>
        <v>458997.01</v>
      </c>
      <c r="AJ38">
        <f t="shared" si="2"/>
        <v>20072.190000000002</v>
      </c>
      <c r="AL38">
        <f t="shared" si="3"/>
        <v>454325.49364400003</v>
      </c>
      <c r="AM38">
        <f t="shared" ref="AM38:AM65" si="13">U38-AL38</f>
        <v>20710.206355999981</v>
      </c>
      <c r="AO38">
        <f t="shared" si="11"/>
        <v>460583.42583799997</v>
      </c>
      <c r="AP38">
        <f t="shared" ref="AP38:AP65" si="14">AF38-AO38</f>
        <v>20715.574162000034</v>
      </c>
      <c r="AR38">
        <f t="shared" si="5"/>
        <v>-4671.5163559999783</v>
      </c>
      <c r="AS38">
        <f t="shared" si="6"/>
        <v>6257.9321939999354</v>
      </c>
      <c r="AU38">
        <f t="shared" si="7"/>
        <v>638.01635599997826</v>
      </c>
      <c r="AV38">
        <f t="shared" si="8"/>
        <v>5.3678060000529513</v>
      </c>
      <c r="AX38">
        <f t="shared" si="9"/>
        <v>-4033.5</v>
      </c>
      <c r="AY38">
        <f t="shared" si="10"/>
        <v>6263.2999999999884</v>
      </c>
    </row>
    <row r="39" spans="2:51" x14ac:dyDescent="0.25">
      <c r="B39">
        <f t="shared" si="0"/>
        <v>54</v>
      </c>
      <c r="C39" s="12">
        <v>3.7597999999999999E-2</v>
      </c>
      <c r="D39" s="12">
        <v>3.7597999999999999E-2</v>
      </c>
      <c r="E39" s="12">
        <v>0.19293160000000001</v>
      </c>
      <c r="F39" s="12">
        <v>0.53657750000000004</v>
      </c>
      <c r="G39" s="12">
        <v>19.082930000000001</v>
      </c>
      <c r="H39" s="12">
        <v>75319.960000000006</v>
      </c>
      <c r="I39" s="12">
        <v>44383.06</v>
      </c>
      <c r="J39" s="12">
        <v>0</v>
      </c>
      <c r="K39" s="12">
        <v>508034.1</v>
      </c>
      <c r="M39" s="12">
        <v>3.77054E-2</v>
      </c>
      <c r="N39" s="12">
        <v>3.77054E-2</v>
      </c>
      <c r="O39" s="12">
        <v>0.1931464</v>
      </c>
      <c r="P39" s="12">
        <v>0.53271029999999997</v>
      </c>
      <c r="Q39" s="12">
        <v>18.91836</v>
      </c>
      <c r="R39" s="12">
        <v>75670.179999999993</v>
      </c>
      <c r="S39" s="12">
        <v>44325.32</v>
      </c>
      <c r="T39" s="12">
        <v>40.044199999999996</v>
      </c>
      <c r="U39" s="12">
        <v>504278.1</v>
      </c>
      <c r="X39" s="12">
        <v>3.7060900000000001E-2</v>
      </c>
      <c r="Y39" s="12">
        <v>3.7060900000000001E-2</v>
      </c>
      <c r="Z39" s="12">
        <v>0.19336130000000001</v>
      </c>
      <c r="AA39" s="12">
        <v>0.52733909999999995</v>
      </c>
      <c r="AB39" s="12">
        <v>18.693739999999998</v>
      </c>
      <c r="AC39" s="12">
        <v>75259.009999999995</v>
      </c>
      <c r="AD39" s="12">
        <v>43643.360000000001</v>
      </c>
      <c r="AE39" s="12">
        <v>35.809690000000003</v>
      </c>
      <c r="AF39" s="12">
        <v>510532.7</v>
      </c>
      <c r="AI39">
        <f t="shared" ref="AI39:AI66" si="15">AI38+H38-SUM(I38:J38)</f>
        <v>488125.07</v>
      </c>
      <c r="AJ39">
        <f t="shared" si="2"/>
        <v>19909.02999999997</v>
      </c>
      <c r="AL39">
        <f t="shared" ref="AL39:AL66" si="16">AL38+R38-SUM(S38:T38)</f>
        <v>483679.851494</v>
      </c>
      <c r="AM39">
        <f t="shared" si="13"/>
        <v>20598.248505999974</v>
      </c>
      <c r="AO39">
        <f t="shared" ref="AO39:AO66" si="17">AO38+AC38-SUM(AD38:AE38)</f>
        <v>489944.31937799993</v>
      </c>
      <c r="AP39">
        <f t="shared" si="14"/>
        <v>20588.380622000084</v>
      </c>
      <c r="AR39">
        <f t="shared" si="5"/>
        <v>-4445.2185060000047</v>
      </c>
      <c r="AS39">
        <f t="shared" si="6"/>
        <v>6264.4678839999251</v>
      </c>
      <c r="AU39">
        <f t="shared" si="7"/>
        <v>689.21850600000471</v>
      </c>
      <c r="AV39">
        <f t="shared" si="8"/>
        <v>-9.8678839998901822</v>
      </c>
      <c r="AX39">
        <f t="shared" si="9"/>
        <v>-3756</v>
      </c>
      <c r="AY39">
        <f t="shared" si="10"/>
        <v>6254.6000000000349</v>
      </c>
    </row>
    <row r="40" spans="2:51" x14ac:dyDescent="0.25">
      <c r="B40">
        <f t="shared" si="0"/>
        <v>55</v>
      </c>
      <c r="C40" s="12">
        <v>3.68461E-2</v>
      </c>
      <c r="D40" s="12">
        <v>3.68461E-2</v>
      </c>
      <c r="E40" s="12">
        <v>0.19078310000000001</v>
      </c>
      <c r="F40" s="12">
        <v>0.52454610000000002</v>
      </c>
      <c r="G40" s="12">
        <v>18.804279999999999</v>
      </c>
      <c r="H40" s="12">
        <v>76054.42</v>
      </c>
      <c r="I40" s="12">
        <v>44589.77</v>
      </c>
      <c r="J40" s="12">
        <v>0</v>
      </c>
      <c r="K40" s="12">
        <v>538287.19999999995</v>
      </c>
      <c r="M40" s="12">
        <v>3.69535E-2</v>
      </c>
      <c r="N40" s="12">
        <v>3.69535E-2</v>
      </c>
      <c r="O40" s="12">
        <v>0.19089049999999999</v>
      </c>
      <c r="P40" s="12">
        <v>0.52336450000000001</v>
      </c>
      <c r="Q40" s="12">
        <v>18.827590000000001</v>
      </c>
      <c r="R40" s="12">
        <v>76247.27</v>
      </c>
      <c r="S40" s="12">
        <v>44480.27</v>
      </c>
      <c r="T40" s="12">
        <v>33.260390000000001</v>
      </c>
      <c r="U40" s="12">
        <v>534901.4</v>
      </c>
      <c r="X40" s="12">
        <v>3.5879300000000003E-2</v>
      </c>
      <c r="Y40" s="12">
        <v>3.5879300000000003E-2</v>
      </c>
      <c r="Z40" s="12">
        <v>0.1913202</v>
      </c>
      <c r="AA40" s="12">
        <v>0.51423350000000001</v>
      </c>
      <c r="AB40" s="12">
        <v>18.536359999999998</v>
      </c>
      <c r="AC40" s="12">
        <v>76107.42</v>
      </c>
      <c r="AD40" s="12">
        <v>43837.83</v>
      </c>
      <c r="AE40" s="12">
        <v>34.850639999999999</v>
      </c>
      <c r="AF40" s="12">
        <v>541406.6</v>
      </c>
      <c r="AI40">
        <f t="shared" si="15"/>
        <v>519061.97000000003</v>
      </c>
      <c r="AJ40">
        <f t="shared" si="2"/>
        <v>19225.229999999923</v>
      </c>
      <c r="AL40">
        <f t="shared" si="16"/>
        <v>514984.66729399998</v>
      </c>
      <c r="AM40">
        <f t="shared" si="13"/>
        <v>19916.732706000039</v>
      </c>
      <c r="AO40">
        <f t="shared" si="17"/>
        <v>521524.15968799987</v>
      </c>
      <c r="AP40">
        <f t="shared" si="14"/>
        <v>19882.440312000108</v>
      </c>
      <c r="AR40">
        <f t="shared" si="5"/>
        <v>-4077.3027060000459</v>
      </c>
      <c r="AS40">
        <f t="shared" si="6"/>
        <v>6539.4923939998844</v>
      </c>
      <c r="AU40">
        <f t="shared" si="7"/>
        <v>691.50270600011572</v>
      </c>
      <c r="AV40">
        <f t="shared" si="8"/>
        <v>-34.292393999930937</v>
      </c>
      <c r="AX40">
        <f t="shared" si="9"/>
        <v>-3385.7999999999302</v>
      </c>
      <c r="AY40">
        <f t="shared" si="10"/>
        <v>6505.1999999999534</v>
      </c>
    </row>
    <row r="41" spans="2:51" x14ac:dyDescent="0.25">
      <c r="B41">
        <f t="shared" si="0"/>
        <v>56</v>
      </c>
      <c r="C41" s="12">
        <v>3.5449599999999998E-2</v>
      </c>
      <c r="D41" s="12">
        <v>3.5449599999999998E-2</v>
      </c>
      <c r="E41" s="12">
        <v>0.1923945</v>
      </c>
      <c r="F41" s="12">
        <v>0.51906759999999996</v>
      </c>
      <c r="G41" s="12">
        <v>18.699649999999998</v>
      </c>
      <c r="H41" s="12">
        <v>77054.3</v>
      </c>
      <c r="I41" s="12">
        <v>44633.45</v>
      </c>
      <c r="J41" s="12">
        <v>0</v>
      </c>
      <c r="K41" s="12">
        <v>569150.30000000005</v>
      </c>
      <c r="M41" s="12">
        <v>3.6308899999999998E-2</v>
      </c>
      <c r="N41" s="12">
        <v>3.6308899999999998E-2</v>
      </c>
      <c r="O41" s="12">
        <v>0.19293160000000001</v>
      </c>
      <c r="P41" s="12">
        <v>0.51681169999999998</v>
      </c>
      <c r="Q41" s="12">
        <v>18.651409999999998</v>
      </c>
      <c r="R41" s="12">
        <v>76876.23</v>
      </c>
      <c r="S41" s="12">
        <v>44521.25</v>
      </c>
      <c r="T41" s="12">
        <v>33.930610000000001</v>
      </c>
      <c r="U41" s="12">
        <v>565983.69999999995</v>
      </c>
      <c r="X41" s="12">
        <v>3.5556999999999998E-2</v>
      </c>
      <c r="Y41" s="12">
        <v>3.5556999999999998E-2</v>
      </c>
      <c r="Z41" s="12">
        <v>0.19260930000000001</v>
      </c>
      <c r="AA41" s="12">
        <v>0.49865720000000002</v>
      </c>
      <c r="AB41" s="12">
        <v>18.311419999999998</v>
      </c>
      <c r="AC41" s="12">
        <v>76419.56</v>
      </c>
      <c r="AD41" s="12">
        <v>43937.37</v>
      </c>
      <c r="AE41" s="12">
        <v>30.190909999999999</v>
      </c>
      <c r="AF41" s="12">
        <v>573053</v>
      </c>
      <c r="AI41">
        <f t="shared" si="15"/>
        <v>550526.62</v>
      </c>
      <c r="AJ41">
        <f t="shared" si="2"/>
        <v>18623.680000000051</v>
      </c>
      <c r="AL41">
        <f t="shared" si="16"/>
        <v>546718.40690399997</v>
      </c>
      <c r="AM41">
        <f t="shared" si="13"/>
        <v>19265.293095999979</v>
      </c>
      <c r="AO41">
        <f t="shared" si="17"/>
        <v>553758.89904799988</v>
      </c>
      <c r="AP41">
        <f t="shared" si="14"/>
        <v>19294.100952000124</v>
      </c>
      <c r="AR41">
        <f t="shared" si="5"/>
        <v>-3808.2130960000213</v>
      </c>
      <c r="AS41">
        <f t="shared" si="6"/>
        <v>7040.4921439999016</v>
      </c>
      <c r="AU41">
        <f t="shared" si="7"/>
        <v>641.61309599992819</v>
      </c>
      <c r="AV41">
        <f t="shared" si="8"/>
        <v>28.807856000144966</v>
      </c>
      <c r="AX41">
        <f t="shared" si="9"/>
        <v>-3166.6000000000931</v>
      </c>
      <c r="AY41">
        <f t="shared" si="10"/>
        <v>7069.3000000000466</v>
      </c>
    </row>
    <row r="42" spans="2:51" x14ac:dyDescent="0.25">
      <c r="B42">
        <f t="shared" si="0"/>
        <v>57</v>
      </c>
      <c r="C42" s="12">
        <v>3.3730799999999998E-2</v>
      </c>
      <c r="D42" s="12">
        <v>3.3730799999999998E-2</v>
      </c>
      <c r="E42" s="12">
        <v>0.1954023</v>
      </c>
      <c r="F42" s="12">
        <v>0.50284669999999998</v>
      </c>
      <c r="G42" s="12">
        <v>18.556450000000002</v>
      </c>
      <c r="H42" s="12">
        <v>78085.490000000005</v>
      </c>
      <c r="I42" s="12">
        <v>44656.77</v>
      </c>
      <c r="J42" s="12">
        <v>0</v>
      </c>
      <c r="K42" s="12">
        <v>600890.5</v>
      </c>
      <c r="M42" s="12">
        <v>3.4697600000000002E-2</v>
      </c>
      <c r="N42" s="12">
        <v>3.4697600000000002E-2</v>
      </c>
      <c r="O42" s="12">
        <v>0.19550970000000001</v>
      </c>
      <c r="P42" s="12">
        <v>0.5012354</v>
      </c>
      <c r="Q42" s="12">
        <v>18.530670000000001</v>
      </c>
      <c r="R42" s="12">
        <v>78262.789999999994</v>
      </c>
      <c r="S42" s="12">
        <v>44615.46</v>
      </c>
      <c r="T42" s="12">
        <v>21.057300000000001</v>
      </c>
      <c r="U42" s="12">
        <v>597582.30000000005</v>
      </c>
      <c r="X42" s="12">
        <v>3.5879300000000003E-2</v>
      </c>
      <c r="Y42" s="12">
        <v>3.5879300000000003E-2</v>
      </c>
      <c r="Z42" s="12">
        <v>0.19593940000000001</v>
      </c>
      <c r="AA42" s="12">
        <v>0.48222150000000003</v>
      </c>
      <c r="AB42" s="12">
        <v>17.959389999999999</v>
      </c>
      <c r="AC42" s="12">
        <v>77315.95</v>
      </c>
      <c r="AD42" s="12">
        <v>44093.64</v>
      </c>
      <c r="AE42" s="12">
        <v>21.261230000000001</v>
      </c>
      <c r="AF42" s="12">
        <v>604738.19999999995</v>
      </c>
      <c r="AI42">
        <f t="shared" si="15"/>
        <v>582947.47000000009</v>
      </c>
      <c r="AJ42">
        <f t="shared" si="2"/>
        <v>17943.029999999912</v>
      </c>
      <c r="AL42">
        <f t="shared" si="16"/>
        <v>579039.45629399992</v>
      </c>
      <c r="AM42">
        <f t="shared" si="13"/>
        <v>18542.843706000131</v>
      </c>
      <c r="AO42">
        <f t="shared" si="17"/>
        <v>586210.89813799993</v>
      </c>
      <c r="AP42">
        <f t="shared" si="14"/>
        <v>18527.301862000022</v>
      </c>
      <c r="AR42">
        <f t="shared" si="5"/>
        <v>-3908.0137060001725</v>
      </c>
      <c r="AS42">
        <f t="shared" si="6"/>
        <v>7171.4418440000154</v>
      </c>
      <c r="AU42">
        <f t="shared" si="7"/>
        <v>599.8137060002191</v>
      </c>
      <c r="AV42">
        <f t="shared" si="8"/>
        <v>-15.54184400010854</v>
      </c>
      <c r="AX42">
        <f t="shared" si="9"/>
        <v>-3308.1999999999534</v>
      </c>
      <c r="AY42">
        <f t="shared" si="10"/>
        <v>7155.8999999999069</v>
      </c>
    </row>
    <row r="43" spans="2:51" x14ac:dyDescent="0.25">
      <c r="B43">
        <f t="shared" si="0"/>
        <v>58</v>
      </c>
      <c r="C43" s="12">
        <v>3.4590200000000002E-2</v>
      </c>
      <c r="D43" s="12">
        <v>3.4590200000000002E-2</v>
      </c>
      <c r="E43" s="12">
        <v>0.1979804</v>
      </c>
      <c r="F43" s="12">
        <v>0.48641099999999998</v>
      </c>
      <c r="G43" s="12">
        <v>18.271889999999999</v>
      </c>
      <c r="H43" s="12">
        <v>79249.97</v>
      </c>
      <c r="I43" s="12">
        <v>44662.99</v>
      </c>
      <c r="J43" s="12">
        <v>0</v>
      </c>
      <c r="K43" s="12">
        <v>633800.30000000005</v>
      </c>
      <c r="M43" s="12">
        <v>3.4375299999999998E-2</v>
      </c>
      <c r="N43" s="12">
        <v>3.4375299999999998E-2</v>
      </c>
      <c r="O43" s="12">
        <v>0.19808790000000001</v>
      </c>
      <c r="P43" s="12">
        <v>0.48372540000000003</v>
      </c>
      <c r="Q43" s="12">
        <v>18.20776</v>
      </c>
      <c r="R43" s="12">
        <v>79414.63</v>
      </c>
      <c r="S43" s="12">
        <v>44609.22</v>
      </c>
      <c r="T43" s="12">
        <v>7.4466479999999997</v>
      </c>
      <c r="U43" s="12">
        <v>630936.30000000005</v>
      </c>
      <c r="X43" s="12">
        <v>3.6738600000000003E-2</v>
      </c>
      <c r="Y43" s="12">
        <v>3.6738600000000003E-2</v>
      </c>
      <c r="Z43" s="12">
        <v>0.19808790000000001</v>
      </c>
      <c r="AA43" s="12">
        <v>0.46546349999999997</v>
      </c>
      <c r="AB43" s="12">
        <v>17.79138</v>
      </c>
      <c r="AC43" s="12">
        <v>78271.16</v>
      </c>
      <c r="AD43" s="12">
        <v>44007.15</v>
      </c>
      <c r="AE43" s="12">
        <v>6.8117130000000001</v>
      </c>
      <c r="AF43" s="12">
        <v>637502.80000000005</v>
      </c>
      <c r="AI43">
        <f t="shared" si="15"/>
        <v>616376.19000000006</v>
      </c>
      <c r="AJ43">
        <f t="shared" si="2"/>
        <v>17424.109999999986</v>
      </c>
      <c r="AL43">
        <f t="shared" si="16"/>
        <v>612665.728994</v>
      </c>
      <c r="AM43">
        <f t="shared" si="13"/>
        <v>18270.571006000042</v>
      </c>
      <c r="AO43">
        <f t="shared" si="17"/>
        <v>619411.94690799993</v>
      </c>
      <c r="AP43">
        <f t="shared" si="14"/>
        <v>18090.853092000121</v>
      </c>
      <c r="AR43">
        <f t="shared" si="5"/>
        <v>-3710.4610060000559</v>
      </c>
      <c r="AS43">
        <f t="shared" si="6"/>
        <v>6746.2179139999207</v>
      </c>
      <c r="AU43">
        <f t="shared" si="7"/>
        <v>846.46100600005593</v>
      </c>
      <c r="AV43">
        <f t="shared" si="8"/>
        <v>-179.71791399992071</v>
      </c>
      <c r="AX43">
        <f t="shared" si="9"/>
        <v>-2864</v>
      </c>
      <c r="AY43">
        <f t="shared" si="10"/>
        <v>6566.5</v>
      </c>
    </row>
    <row r="44" spans="2:51" x14ac:dyDescent="0.25">
      <c r="B44">
        <f t="shared" si="0"/>
        <v>59</v>
      </c>
      <c r="C44" s="12">
        <v>3.4590200000000002E-2</v>
      </c>
      <c r="D44" s="12">
        <v>3.4590200000000002E-2</v>
      </c>
      <c r="E44" s="12">
        <v>0.19658400000000001</v>
      </c>
      <c r="F44" s="12">
        <v>0.47126440000000003</v>
      </c>
      <c r="G44" s="12">
        <v>18.430230000000002</v>
      </c>
      <c r="H44" s="12">
        <v>81302.17</v>
      </c>
      <c r="I44" s="12">
        <v>44573.69</v>
      </c>
      <c r="J44" s="12">
        <v>0</v>
      </c>
      <c r="K44" s="12">
        <v>668059.1</v>
      </c>
      <c r="M44" s="12">
        <v>3.3730799999999998E-2</v>
      </c>
      <c r="N44" s="12">
        <v>3.3730799999999998E-2</v>
      </c>
      <c r="O44" s="12">
        <v>0.19626170000000001</v>
      </c>
      <c r="P44" s="12">
        <v>0.46997529999999998</v>
      </c>
      <c r="Q44" s="12">
        <v>18.401009999999999</v>
      </c>
      <c r="R44" s="12">
        <v>81668.039999999994</v>
      </c>
      <c r="S44" s="12">
        <v>44532.62</v>
      </c>
      <c r="T44" s="12">
        <v>4.7081559999999998</v>
      </c>
      <c r="U44" s="12">
        <v>665423.19999999995</v>
      </c>
      <c r="X44" s="12">
        <v>3.4805000000000003E-2</v>
      </c>
      <c r="Y44" s="12">
        <v>3.4805000000000003E-2</v>
      </c>
      <c r="Z44" s="12">
        <v>0.1957246</v>
      </c>
      <c r="AA44" s="12">
        <v>0.45278760000000001</v>
      </c>
      <c r="AB44" s="12">
        <v>17.989789999999999</v>
      </c>
      <c r="AC44" s="12">
        <v>80053.23</v>
      </c>
      <c r="AD44" s="12">
        <v>43961.55</v>
      </c>
      <c r="AE44" s="12">
        <v>4.5727229999999999</v>
      </c>
      <c r="AF44" s="12">
        <v>671371.7</v>
      </c>
      <c r="AI44">
        <f t="shared" si="15"/>
        <v>650963.17000000004</v>
      </c>
      <c r="AJ44">
        <f t="shared" si="2"/>
        <v>17095.929999999935</v>
      </c>
      <c r="AL44">
        <f t="shared" si="16"/>
        <v>647463.692346</v>
      </c>
      <c r="AM44">
        <f t="shared" si="13"/>
        <v>17959.507653999957</v>
      </c>
      <c r="AO44">
        <f t="shared" si="17"/>
        <v>653669.14519499999</v>
      </c>
      <c r="AP44">
        <f t="shared" si="14"/>
        <v>17702.554804999963</v>
      </c>
      <c r="AR44">
        <f t="shared" si="5"/>
        <v>-3499.4776540000457</v>
      </c>
      <c r="AS44">
        <f t="shared" si="6"/>
        <v>6205.4528489999939</v>
      </c>
      <c r="AU44">
        <f t="shared" si="7"/>
        <v>863.57765400002245</v>
      </c>
      <c r="AV44">
        <f t="shared" si="8"/>
        <v>-256.95284899999388</v>
      </c>
      <c r="AX44">
        <f t="shared" si="9"/>
        <v>-2635.9000000000233</v>
      </c>
      <c r="AY44">
        <f t="shared" si="10"/>
        <v>5948.5</v>
      </c>
    </row>
    <row r="45" spans="2:51" x14ac:dyDescent="0.25">
      <c r="B45">
        <f t="shared" si="0"/>
        <v>60</v>
      </c>
      <c r="C45" s="12">
        <v>3.33011E-2</v>
      </c>
      <c r="D45" s="12">
        <v>3.33011E-2</v>
      </c>
      <c r="E45" s="12">
        <v>0.1884198</v>
      </c>
      <c r="F45" s="12">
        <v>0.4409711</v>
      </c>
      <c r="G45" s="12">
        <v>18.136749999999999</v>
      </c>
      <c r="H45" s="12">
        <v>81849.64</v>
      </c>
      <c r="I45" s="12">
        <v>44462.44</v>
      </c>
      <c r="J45" s="12">
        <v>0</v>
      </c>
      <c r="K45" s="12">
        <v>703481.7</v>
      </c>
      <c r="M45" s="12">
        <v>3.2978800000000003E-2</v>
      </c>
      <c r="N45" s="12">
        <v>3.2978800000000003E-2</v>
      </c>
      <c r="O45" s="12">
        <v>0.18852720000000001</v>
      </c>
      <c r="P45" s="12">
        <v>0.43774839999999998</v>
      </c>
      <c r="Q45" s="12">
        <v>18.030719999999999</v>
      </c>
      <c r="R45" s="12">
        <v>81933.070000000007</v>
      </c>
      <c r="S45" s="12">
        <v>44353.68</v>
      </c>
      <c r="T45" s="12">
        <v>3.1368860000000001</v>
      </c>
      <c r="U45" s="12">
        <v>701150.5</v>
      </c>
      <c r="X45" s="12">
        <v>3.3408500000000001E-2</v>
      </c>
      <c r="Y45" s="12">
        <v>3.3408500000000001E-2</v>
      </c>
      <c r="Z45" s="12">
        <v>0.18799009999999999</v>
      </c>
      <c r="AA45" s="12">
        <v>0.42389090000000001</v>
      </c>
      <c r="AB45" s="12">
        <v>17.66882</v>
      </c>
      <c r="AC45" s="12">
        <v>80395.350000000006</v>
      </c>
      <c r="AD45" s="12">
        <v>43866.86</v>
      </c>
      <c r="AE45" s="12">
        <v>2.2288260000000002</v>
      </c>
      <c r="AF45" s="12">
        <v>706086.8</v>
      </c>
      <c r="AI45">
        <f t="shared" si="15"/>
        <v>687691.65000000014</v>
      </c>
      <c r="AJ45">
        <f t="shared" si="2"/>
        <v>15790.049999999814</v>
      </c>
      <c r="AL45">
        <f t="shared" si="16"/>
        <v>684594.40419000003</v>
      </c>
      <c r="AM45">
        <f t="shared" si="13"/>
        <v>16556.09580999997</v>
      </c>
      <c r="AO45">
        <f t="shared" si="17"/>
        <v>689756.25247199996</v>
      </c>
      <c r="AP45">
        <f t="shared" si="14"/>
        <v>16330.547528000083</v>
      </c>
      <c r="AR45">
        <f t="shared" si="5"/>
        <v>-3097.2458100001095</v>
      </c>
      <c r="AS45">
        <f t="shared" si="6"/>
        <v>5161.8482819999335</v>
      </c>
      <c r="AU45">
        <f t="shared" si="7"/>
        <v>766.04581000015605</v>
      </c>
      <c r="AV45">
        <f t="shared" si="8"/>
        <v>-225.54828199988697</v>
      </c>
      <c r="AX45">
        <f t="shared" si="9"/>
        <v>-2331.1999999999534</v>
      </c>
      <c r="AY45">
        <f t="shared" si="10"/>
        <v>4936.3000000000466</v>
      </c>
    </row>
    <row r="46" spans="2:51" x14ac:dyDescent="0.25">
      <c r="B46">
        <f t="shared" si="0"/>
        <v>61</v>
      </c>
      <c r="C46" s="12">
        <v>2.9863600000000001E-2</v>
      </c>
      <c r="D46" s="12">
        <v>2.9863600000000001E-2</v>
      </c>
      <c r="E46" s="12">
        <v>0.1906757</v>
      </c>
      <c r="F46" s="12">
        <v>0.41293370000000001</v>
      </c>
      <c r="G46" s="12">
        <v>18.13664</v>
      </c>
      <c r="H46" s="12">
        <v>83001.25</v>
      </c>
      <c r="I46" s="12">
        <v>44373.56</v>
      </c>
      <c r="J46" s="12">
        <v>0</v>
      </c>
      <c r="K46" s="12">
        <v>740299.7</v>
      </c>
      <c r="M46" s="12">
        <v>2.9863600000000001E-2</v>
      </c>
      <c r="N46" s="12">
        <v>2.9863600000000001E-2</v>
      </c>
      <c r="O46" s="12">
        <v>0.19046080000000001</v>
      </c>
      <c r="P46" s="12">
        <v>0.4105704</v>
      </c>
      <c r="Q46" s="12">
        <v>18.030080000000002</v>
      </c>
      <c r="R46" s="12">
        <v>83399.210000000006</v>
      </c>
      <c r="S46" s="12">
        <v>44291.839999999997</v>
      </c>
      <c r="T46" s="12">
        <v>1.5751980000000001</v>
      </c>
      <c r="U46" s="12">
        <v>738055.1</v>
      </c>
      <c r="X46" s="12">
        <v>3.1582300000000001E-2</v>
      </c>
      <c r="Y46" s="12">
        <v>3.1582300000000001E-2</v>
      </c>
      <c r="Z46" s="12">
        <v>0.1905683</v>
      </c>
      <c r="AA46" s="12">
        <v>0.39370500000000003</v>
      </c>
      <c r="AB46" s="12">
        <v>17.766680000000001</v>
      </c>
      <c r="AC46" s="12">
        <v>81859.850000000006</v>
      </c>
      <c r="AD46" s="12">
        <v>43703.519999999997</v>
      </c>
      <c r="AE46" s="12">
        <v>1.501763</v>
      </c>
      <c r="AF46" s="12">
        <v>742139.9</v>
      </c>
      <c r="AI46">
        <f t="shared" si="15"/>
        <v>725078.85000000009</v>
      </c>
      <c r="AJ46">
        <f t="shared" si="2"/>
        <v>15220.84999999986</v>
      </c>
      <c r="AL46">
        <f t="shared" si="16"/>
        <v>722170.65730399999</v>
      </c>
      <c r="AM46">
        <f t="shared" si="13"/>
        <v>15884.442695999984</v>
      </c>
      <c r="AO46">
        <f t="shared" si="17"/>
        <v>726282.51364599995</v>
      </c>
      <c r="AP46">
        <f t="shared" si="14"/>
        <v>15857.386354000075</v>
      </c>
      <c r="AR46">
        <f t="shared" si="5"/>
        <v>-2908.1926960001001</v>
      </c>
      <c r="AS46">
        <f t="shared" si="6"/>
        <v>4111.8563419999555</v>
      </c>
      <c r="AU46">
        <f t="shared" si="7"/>
        <v>663.5926960001234</v>
      </c>
      <c r="AV46">
        <f t="shared" si="8"/>
        <v>-27.056341999908909</v>
      </c>
      <c r="AX46">
        <f t="shared" si="9"/>
        <v>-2244.5999999999767</v>
      </c>
      <c r="AY46">
        <f t="shared" si="10"/>
        <v>4084.8000000000466</v>
      </c>
    </row>
    <row r="47" spans="2:51" x14ac:dyDescent="0.25">
      <c r="B47">
        <f t="shared" si="0"/>
        <v>62</v>
      </c>
      <c r="C47" s="12">
        <v>3.31937E-2</v>
      </c>
      <c r="D47" s="12">
        <v>3.31937E-2</v>
      </c>
      <c r="E47" s="12">
        <v>0.1931464</v>
      </c>
      <c r="F47" s="12">
        <v>0.38178109999999998</v>
      </c>
      <c r="G47" s="12">
        <v>17.963909999999998</v>
      </c>
      <c r="H47" s="12">
        <v>83721.61</v>
      </c>
      <c r="I47" s="12">
        <v>44289.21</v>
      </c>
      <c r="J47" s="12">
        <v>0</v>
      </c>
      <c r="K47" s="12">
        <v>778449.3</v>
      </c>
      <c r="M47" s="12">
        <v>3.2226900000000003E-2</v>
      </c>
      <c r="N47" s="12">
        <v>3.2226900000000003E-2</v>
      </c>
      <c r="O47" s="12">
        <v>0.1928241</v>
      </c>
      <c r="P47" s="12">
        <v>0.3798475</v>
      </c>
      <c r="Q47" s="12">
        <v>17.87689</v>
      </c>
      <c r="R47" s="12">
        <v>84142.29</v>
      </c>
      <c r="S47" s="12">
        <v>44257.74</v>
      </c>
      <c r="T47" s="12">
        <v>0.8182758</v>
      </c>
      <c r="U47" s="12">
        <v>776721.8</v>
      </c>
      <c r="X47" s="12">
        <v>3.3086299999999999E-2</v>
      </c>
      <c r="Y47" s="12">
        <v>3.3086299999999999E-2</v>
      </c>
      <c r="Z47" s="12">
        <v>0.19271669999999999</v>
      </c>
      <c r="AA47" s="12">
        <v>0.36351919999999999</v>
      </c>
      <c r="AB47" s="12">
        <v>17.450320000000001</v>
      </c>
      <c r="AC47" s="12">
        <v>82323.740000000005</v>
      </c>
      <c r="AD47" s="12">
        <v>43646.31</v>
      </c>
      <c r="AE47" s="12">
        <v>0.73256549999999998</v>
      </c>
      <c r="AF47" s="12">
        <v>779818.8</v>
      </c>
      <c r="AI47">
        <f t="shared" si="15"/>
        <v>763706.54</v>
      </c>
      <c r="AJ47">
        <f t="shared" si="2"/>
        <v>14742.760000000009</v>
      </c>
      <c r="AL47">
        <f t="shared" si="16"/>
        <v>761276.45210599992</v>
      </c>
      <c r="AM47">
        <f t="shared" si="13"/>
        <v>15445.347894000122</v>
      </c>
      <c r="AO47">
        <f t="shared" si="17"/>
        <v>764437.34188299999</v>
      </c>
      <c r="AP47">
        <f t="shared" si="14"/>
        <v>15381.45811700006</v>
      </c>
      <c r="AR47">
        <f t="shared" si="5"/>
        <v>-2430.087894000113</v>
      </c>
      <c r="AS47">
        <f t="shared" si="6"/>
        <v>3160.8897770000622</v>
      </c>
      <c r="AU47">
        <f t="shared" si="7"/>
        <v>702.58789400011301</v>
      </c>
      <c r="AV47">
        <f t="shared" si="8"/>
        <v>-63.889777000062168</v>
      </c>
      <c r="AX47">
        <f t="shared" si="9"/>
        <v>-1727.5</v>
      </c>
      <c r="AY47">
        <f t="shared" si="10"/>
        <v>3097</v>
      </c>
    </row>
    <row r="48" spans="2:51" x14ac:dyDescent="0.25">
      <c r="B48">
        <f t="shared" si="0"/>
        <v>63</v>
      </c>
      <c r="C48" s="12">
        <v>3.5664399999999999E-2</v>
      </c>
      <c r="D48" s="12">
        <v>3.5664399999999999E-2</v>
      </c>
      <c r="E48" s="12">
        <v>0.1967988</v>
      </c>
      <c r="F48" s="12">
        <v>0.34536470000000002</v>
      </c>
      <c r="G48" s="12">
        <v>17.749700000000001</v>
      </c>
      <c r="H48" s="12">
        <v>84538.71</v>
      </c>
      <c r="I48" s="12">
        <v>44069.07</v>
      </c>
      <c r="J48" s="12">
        <v>0</v>
      </c>
      <c r="K48" s="12">
        <v>816635.3</v>
      </c>
      <c r="M48" s="12">
        <v>3.4590200000000002E-2</v>
      </c>
      <c r="N48" s="12">
        <v>3.4590200000000002E-2</v>
      </c>
      <c r="O48" s="12">
        <v>0.1967988</v>
      </c>
      <c r="P48" s="12">
        <v>0.342142</v>
      </c>
      <c r="Q48" s="12">
        <v>17.601030000000002</v>
      </c>
      <c r="R48" s="12">
        <v>84680.93</v>
      </c>
      <c r="S48" s="12">
        <v>43973.14</v>
      </c>
      <c r="T48" s="12">
        <v>1.5422560000000001</v>
      </c>
      <c r="U48" s="12">
        <v>815406.1</v>
      </c>
      <c r="X48" s="12">
        <v>3.5234700000000001E-2</v>
      </c>
      <c r="Y48" s="12">
        <v>3.5234700000000001E-2</v>
      </c>
      <c r="Z48" s="12">
        <v>0.1964765</v>
      </c>
      <c r="AA48" s="12">
        <v>0.32678049999999997</v>
      </c>
      <c r="AB48" s="12">
        <v>17.368680000000001</v>
      </c>
      <c r="AC48" s="12">
        <v>83187.91</v>
      </c>
      <c r="AD48" s="12">
        <v>43417.94</v>
      </c>
      <c r="AE48" s="12">
        <v>0.91505360000000002</v>
      </c>
      <c r="AF48" s="12">
        <v>817292.3</v>
      </c>
      <c r="AI48">
        <f t="shared" si="15"/>
        <v>803138.94000000006</v>
      </c>
      <c r="AJ48">
        <f t="shared" si="2"/>
        <v>13496.359999999986</v>
      </c>
      <c r="AL48">
        <f t="shared" si="16"/>
        <v>801160.1838302</v>
      </c>
      <c r="AM48">
        <f t="shared" si="13"/>
        <v>14245.916169799981</v>
      </c>
      <c r="AO48">
        <f t="shared" si="17"/>
        <v>803114.03931749996</v>
      </c>
      <c r="AP48">
        <f t="shared" si="14"/>
        <v>14178.260682500084</v>
      </c>
      <c r="AR48">
        <f t="shared" si="5"/>
        <v>-1978.7561698000645</v>
      </c>
      <c r="AS48">
        <f t="shared" si="6"/>
        <v>1953.8554872999666</v>
      </c>
      <c r="AU48">
        <f t="shared" si="7"/>
        <v>749.55616979999468</v>
      </c>
      <c r="AV48">
        <f t="shared" si="8"/>
        <v>-67.655487299896777</v>
      </c>
      <c r="AX48">
        <f t="shared" si="9"/>
        <v>-1229.2000000000698</v>
      </c>
      <c r="AY48">
        <f t="shared" si="10"/>
        <v>1886.2000000000698</v>
      </c>
    </row>
    <row r="49" spans="2:51" x14ac:dyDescent="0.25">
      <c r="B49">
        <f t="shared" si="0"/>
        <v>64</v>
      </c>
      <c r="C49" s="12">
        <v>3.4805000000000003E-2</v>
      </c>
      <c r="D49" s="12">
        <v>3.4805000000000003E-2</v>
      </c>
      <c r="E49" s="12">
        <v>0.20442579999999999</v>
      </c>
      <c r="F49" s="12">
        <v>0.30465140000000002</v>
      </c>
      <c r="G49" s="12">
        <v>17.371469999999999</v>
      </c>
      <c r="H49" s="12">
        <v>84358.59</v>
      </c>
      <c r="I49" s="12">
        <v>43823</v>
      </c>
      <c r="J49" s="12">
        <v>0</v>
      </c>
      <c r="K49" s="12">
        <v>855785.2</v>
      </c>
      <c r="M49" s="12">
        <v>3.5449599999999998E-2</v>
      </c>
      <c r="N49" s="12">
        <v>3.5449599999999998E-2</v>
      </c>
      <c r="O49" s="12">
        <v>0.20399610000000001</v>
      </c>
      <c r="P49" s="12">
        <v>0.3011065</v>
      </c>
      <c r="Q49" s="12">
        <v>17.26727</v>
      </c>
      <c r="R49" s="12">
        <v>84699.76</v>
      </c>
      <c r="S49" s="12">
        <v>43768.15</v>
      </c>
      <c r="T49" s="12">
        <v>1.5000579999999999</v>
      </c>
      <c r="U49" s="12">
        <v>854807.8</v>
      </c>
      <c r="X49" s="12">
        <v>3.50199E-2</v>
      </c>
      <c r="Y49" s="12">
        <v>3.50199E-2</v>
      </c>
      <c r="Z49" s="12">
        <v>0.20539260000000001</v>
      </c>
      <c r="AA49" s="12">
        <v>0.28821570000000002</v>
      </c>
      <c r="AB49" s="12">
        <v>17.234500000000001</v>
      </c>
      <c r="AC49" s="12">
        <v>82999.679999999993</v>
      </c>
      <c r="AD49" s="12">
        <v>43135.63</v>
      </c>
      <c r="AE49" s="12">
        <v>2.692059</v>
      </c>
      <c r="AF49" s="12">
        <v>855907.2</v>
      </c>
      <c r="AI49">
        <f t="shared" si="15"/>
        <v>843608.58000000007</v>
      </c>
      <c r="AJ49">
        <f t="shared" si="2"/>
        <v>12176.619999999879</v>
      </c>
      <c r="AL49">
        <f t="shared" si="16"/>
        <v>841866.43157419993</v>
      </c>
      <c r="AM49">
        <f t="shared" si="13"/>
        <v>12941.368425800116</v>
      </c>
      <c r="AO49">
        <f t="shared" si="17"/>
        <v>842883.09426389995</v>
      </c>
      <c r="AP49">
        <f t="shared" si="14"/>
        <v>13024.105736099998</v>
      </c>
      <c r="AR49">
        <f t="shared" si="5"/>
        <v>-1742.1484258001437</v>
      </c>
      <c r="AS49">
        <f t="shared" si="6"/>
        <v>1016.6626897000242</v>
      </c>
      <c r="AU49">
        <f t="shared" si="7"/>
        <v>764.74842580023687</v>
      </c>
      <c r="AV49">
        <f t="shared" si="8"/>
        <v>82.737310299882665</v>
      </c>
      <c r="AX49">
        <f t="shared" si="9"/>
        <v>-977.39999999990687</v>
      </c>
      <c r="AY49">
        <f t="shared" si="10"/>
        <v>1099.3999999999069</v>
      </c>
    </row>
    <row r="50" spans="2:51" x14ac:dyDescent="0.25">
      <c r="B50">
        <f t="shared" si="0"/>
        <v>65</v>
      </c>
      <c r="C50" s="12">
        <v>3.7060900000000001E-2</v>
      </c>
      <c r="D50" s="12">
        <v>8.7549699999999994E-2</v>
      </c>
      <c r="E50" s="12">
        <v>0.20324420000000001</v>
      </c>
      <c r="F50" s="12">
        <v>0.26597920000000003</v>
      </c>
      <c r="G50" s="12">
        <v>16.743580000000001</v>
      </c>
      <c r="H50" s="12">
        <v>85411.35</v>
      </c>
      <c r="I50" s="12">
        <v>43703.37</v>
      </c>
      <c r="J50" s="12">
        <v>0</v>
      </c>
      <c r="K50" s="12">
        <v>894778.3</v>
      </c>
      <c r="M50" s="12">
        <v>3.6308899999999998E-2</v>
      </c>
      <c r="N50" s="12">
        <v>8.7334800000000004E-2</v>
      </c>
      <c r="O50" s="12">
        <v>0.20259959999999999</v>
      </c>
      <c r="P50" s="12">
        <v>0.26103769999999998</v>
      </c>
      <c r="Q50" s="12">
        <v>16.55688</v>
      </c>
      <c r="R50" s="12">
        <v>85397.71</v>
      </c>
      <c r="S50" s="12">
        <v>43600.06</v>
      </c>
      <c r="T50" s="12">
        <v>107.1444</v>
      </c>
      <c r="U50" s="12">
        <v>894059.5</v>
      </c>
      <c r="X50" s="12">
        <v>3.6094099999999997E-2</v>
      </c>
      <c r="Y50" s="12">
        <v>8.81942E-2</v>
      </c>
      <c r="Z50" s="12">
        <v>0.2037813</v>
      </c>
      <c r="AA50" s="12">
        <v>0.2455688</v>
      </c>
      <c r="AB50" s="12">
        <v>15.99151</v>
      </c>
      <c r="AC50" s="12">
        <v>83122.8</v>
      </c>
      <c r="AD50" s="12">
        <v>42983.19</v>
      </c>
      <c r="AE50" s="12">
        <v>111.8751</v>
      </c>
      <c r="AF50" s="12">
        <v>893993</v>
      </c>
      <c r="AI50">
        <f t="shared" si="15"/>
        <v>884144.17</v>
      </c>
      <c r="AJ50">
        <f t="shared" si="2"/>
        <v>10634.130000000005</v>
      </c>
      <c r="AL50">
        <f t="shared" si="16"/>
        <v>882796.54151619994</v>
      </c>
      <c r="AM50">
        <f t="shared" si="13"/>
        <v>11262.958483800059</v>
      </c>
      <c r="AO50">
        <f t="shared" si="17"/>
        <v>882744.45220489998</v>
      </c>
      <c r="AP50">
        <f t="shared" si="14"/>
        <v>11248.547795100021</v>
      </c>
      <c r="AR50">
        <f t="shared" si="5"/>
        <v>-1347.6284838001011</v>
      </c>
      <c r="AS50">
        <f t="shared" si="6"/>
        <v>-52.089311299961992</v>
      </c>
      <c r="AU50">
        <f t="shared" si="7"/>
        <v>628.82848380005453</v>
      </c>
      <c r="AV50">
        <f t="shared" si="8"/>
        <v>-14.410688700038008</v>
      </c>
      <c r="AX50">
        <f t="shared" si="9"/>
        <v>-718.80000000004657</v>
      </c>
      <c r="AY50">
        <f t="shared" si="10"/>
        <v>-66.5</v>
      </c>
    </row>
    <row r="51" spans="2:51" x14ac:dyDescent="0.25">
      <c r="B51">
        <f t="shared" si="0"/>
        <v>66</v>
      </c>
      <c r="C51" s="12">
        <v>3.8135099999999998E-2</v>
      </c>
      <c r="D51" s="12">
        <v>0.1239661</v>
      </c>
      <c r="E51" s="12">
        <v>0.20184769999999999</v>
      </c>
      <c r="F51" s="12">
        <v>0.23536360000000001</v>
      </c>
      <c r="G51" s="12">
        <v>16.448920000000001</v>
      </c>
      <c r="H51" s="12">
        <v>86054.45</v>
      </c>
      <c r="I51" s="12">
        <v>43506.12</v>
      </c>
      <c r="J51" s="12">
        <v>0</v>
      </c>
      <c r="K51" s="12">
        <v>934841.1</v>
      </c>
      <c r="M51" s="12">
        <v>3.7920299999999997E-2</v>
      </c>
      <c r="N51" s="12">
        <v>0.12450319999999999</v>
      </c>
      <c r="O51" s="12">
        <v>0.20109569999999999</v>
      </c>
      <c r="P51" s="12">
        <v>0.23117409999999999</v>
      </c>
      <c r="Q51" s="12">
        <v>16.060690000000001</v>
      </c>
      <c r="R51" s="12">
        <v>85935.61</v>
      </c>
      <c r="S51" s="12">
        <v>43355.38</v>
      </c>
      <c r="T51" s="12">
        <v>214.12299999999999</v>
      </c>
      <c r="U51" s="12">
        <v>933900.6</v>
      </c>
      <c r="X51" s="12">
        <v>3.8350000000000002E-2</v>
      </c>
      <c r="Y51" s="12">
        <v>0.12557740000000001</v>
      </c>
      <c r="Z51" s="12">
        <v>0.2016328</v>
      </c>
      <c r="AA51" s="12">
        <v>0.20732619999999999</v>
      </c>
      <c r="AB51" s="12">
        <v>15.019439999999999</v>
      </c>
      <c r="AC51" s="12">
        <v>83394.960000000006</v>
      </c>
      <c r="AD51" s="12">
        <v>42814.92</v>
      </c>
      <c r="AE51" s="12">
        <v>215.73949999999999</v>
      </c>
      <c r="AF51" s="12">
        <v>932293</v>
      </c>
      <c r="AI51">
        <f t="shared" si="15"/>
        <v>925852.15</v>
      </c>
      <c r="AJ51">
        <f t="shared" si="2"/>
        <v>8988.9499999999534</v>
      </c>
      <c r="AL51">
        <f t="shared" si="16"/>
        <v>924487.04711619986</v>
      </c>
      <c r="AM51">
        <f t="shared" si="13"/>
        <v>9413.5528838001192</v>
      </c>
      <c r="AO51">
        <f t="shared" si="17"/>
        <v>922772.18710490002</v>
      </c>
      <c r="AP51">
        <f t="shared" si="14"/>
        <v>9520.8128950999817</v>
      </c>
      <c r="AR51">
        <f t="shared" si="5"/>
        <v>-1365.1028838001657</v>
      </c>
      <c r="AS51">
        <f t="shared" si="6"/>
        <v>-1714.8600112998392</v>
      </c>
      <c r="AU51">
        <f t="shared" si="7"/>
        <v>424.60288380016573</v>
      </c>
      <c r="AV51">
        <f t="shared" si="8"/>
        <v>107.26001129986253</v>
      </c>
      <c r="AX51">
        <f t="shared" si="9"/>
        <v>-940.5</v>
      </c>
      <c r="AY51">
        <f t="shared" si="10"/>
        <v>-1607.5999999999767</v>
      </c>
    </row>
    <row r="52" spans="2:51" x14ac:dyDescent="0.25">
      <c r="B52">
        <f t="shared" si="0"/>
        <v>67</v>
      </c>
      <c r="C52" s="12">
        <v>4.0498399999999997E-2</v>
      </c>
      <c r="D52" s="12">
        <v>0.1220324</v>
      </c>
      <c r="E52" s="12">
        <v>0.20507040000000001</v>
      </c>
      <c r="F52" s="12">
        <v>0.20464070000000001</v>
      </c>
      <c r="G52" s="12">
        <v>15.803419999999999</v>
      </c>
      <c r="H52" s="12">
        <v>88629.63</v>
      </c>
      <c r="I52" s="12">
        <v>42611.47</v>
      </c>
      <c r="J52" s="12">
        <v>0</v>
      </c>
      <c r="K52" s="12">
        <v>973910</v>
      </c>
      <c r="M52" s="12">
        <v>4.12504E-2</v>
      </c>
      <c r="N52" s="12">
        <v>0.1222473</v>
      </c>
      <c r="O52" s="12">
        <v>0.20399610000000001</v>
      </c>
      <c r="P52" s="12">
        <v>0.20131060000000001</v>
      </c>
      <c r="Q52" s="12">
        <v>15.54485</v>
      </c>
      <c r="R52" s="12">
        <v>88713.15</v>
      </c>
      <c r="S52" s="12">
        <v>42544.480000000003</v>
      </c>
      <c r="T52" s="12">
        <v>245.33029999999999</v>
      </c>
      <c r="U52" s="12">
        <v>972637.7</v>
      </c>
      <c r="X52" s="12">
        <v>4.2324599999999997E-2</v>
      </c>
      <c r="Y52" s="12">
        <v>0.12321409999999999</v>
      </c>
      <c r="Z52" s="12">
        <v>0.20539260000000001</v>
      </c>
      <c r="AA52" s="12">
        <v>0.17939630000000001</v>
      </c>
      <c r="AB52" s="12">
        <v>14.435919999999999</v>
      </c>
      <c r="AC52" s="12">
        <v>85430.35</v>
      </c>
      <c r="AD52" s="12">
        <v>41974.879999999997</v>
      </c>
      <c r="AE52" s="12">
        <v>248.09899999999999</v>
      </c>
      <c r="AF52" s="12">
        <v>969075.4</v>
      </c>
      <c r="AI52">
        <f t="shared" si="15"/>
        <v>968400.48</v>
      </c>
      <c r="AJ52">
        <f t="shared" si="2"/>
        <v>5509.5200000000186</v>
      </c>
      <c r="AL52">
        <f t="shared" si="16"/>
        <v>966853.15411619982</v>
      </c>
      <c r="AM52">
        <f t="shared" si="13"/>
        <v>5784.5458838001359</v>
      </c>
      <c r="AO52">
        <f t="shared" si="17"/>
        <v>963136.48760490003</v>
      </c>
      <c r="AP52">
        <f t="shared" si="14"/>
        <v>5938.9123950999929</v>
      </c>
      <c r="AR52">
        <f t="shared" si="5"/>
        <v>-1547.3258838001639</v>
      </c>
      <c r="AS52">
        <f t="shared" si="6"/>
        <v>-3716.6665112997871</v>
      </c>
      <c r="AU52">
        <f t="shared" si="7"/>
        <v>275.0258838001173</v>
      </c>
      <c r="AV52">
        <f t="shared" si="8"/>
        <v>154.36651129985694</v>
      </c>
      <c r="AX52">
        <f t="shared" si="9"/>
        <v>-1272.3000000000466</v>
      </c>
      <c r="AY52">
        <f t="shared" si="10"/>
        <v>-3562.2999999999302</v>
      </c>
    </row>
    <row r="53" spans="2:51" x14ac:dyDescent="0.25">
      <c r="B53">
        <f t="shared" si="0"/>
        <v>68</v>
      </c>
      <c r="C53" s="12">
        <v>3.7168300000000001E-2</v>
      </c>
      <c r="D53" s="12">
        <v>0.1269739</v>
      </c>
      <c r="E53" s="12">
        <v>0.21753140000000001</v>
      </c>
      <c r="F53" s="12">
        <v>0.1584488</v>
      </c>
      <c r="G53" s="12">
        <v>15.31475</v>
      </c>
      <c r="H53" s="12">
        <v>94825.45</v>
      </c>
      <c r="I53" s="12">
        <v>42634.75</v>
      </c>
      <c r="J53" s="12">
        <v>0</v>
      </c>
      <c r="K53" s="12">
        <v>1015817</v>
      </c>
      <c r="M53" s="12">
        <v>3.77054E-2</v>
      </c>
      <c r="N53" s="12">
        <v>0.1269739</v>
      </c>
      <c r="O53" s="12">
        <v>0.2173166</v>
      </c>
      <c r="P53" s="12">
        <v>0.15264800000000001</v>
      </c>
      <c r="Q53" s="12">
        <v>14.91267</v>
      </c>
      <c r="R53" s="12">
        <v>95338.51</v>
      </c>
      <c r="S53" s="12">
        <v>42554.87</v>
      </c>
      <c r="T53" s="12">
        <v>242.78980000000001</v>
      </c>
      <c r="U53" s="12">
        <v>1014311</v>
      </c>
      <c r="X53" s="12">
        <v>3.8242600000000002E-2</v>
      </c>
      <c r="Y53" s="12">
        <v>0.12826299999999999</v>
      </c>
      <c r="Z53" s="12">
        <v>0.21860569999999999</v>
      </c>
      <c r="AA53" s="12">
        <v>0.1371791</v>
      </c>
      <c r="AB53" s="12">
        <v>13.904500000000001</v>
      </c>
      <c r="AC53" s="12">
        <v>92076.66</v>
      </c>
      <c r="AD53" s="12">
        <v>41955.66</v>
      </c>
      <c r="AE53" s="12">
        <v>247.99010000000001</v>
      </c>
      <c r="AF53" s="12">
        <v>1008008</v>
      </c>
      <c r="AI53">
        <f t="shared" si="15"/>
        <v>1014418.6399999999</v>
      </c>
      <c r="AJ53">
        <f t="shared" si="2"/>
        <v>1398.3600000001024</v>
      </c>
      <c r="AL53">
        <f t="shared" si="16"/>
        <v>1012776.4938161997</v>
      </c>
      <c r="AM53">
        <f t="shared" si="13"/>
        <v>1534.5061838002875</v>
      </c>
      <c r="AO53">
        <f t="shared" si="17"/>
        <v>1006343.8586049</v>
      </c>
      <c r="AP53">
        <f t="shared" si="14"/>
        <v>1664.1413951000432</v>
      </c>
      <c r="AR53">
        <f t="shared" si="5"/>
        <v>-1642.1461838001851</v>
      </c>
      <c r="AS53">
        <f t="shared" si="6"/>
        <v>-6432.6352112997556</v>
      </c>
      <c r="AU53">
        <f t="shared" si="7"/>
        <v>136.1461838001851</v>
      </c>
      <c r="AV53">
        <f t="shared" si="8"/>
        <v>129.63521129975561</v>
      </c>
      <c r="AX53">
        <f t="shared" si="9"/>
        <v>-1506</v>
      </c>
      <c r="AY53">
        <f t="shared" si="10"/>
        <v>-6303</v>
      </c>
    </row>
    <row r="54" spans="2:51" x14ac:dyDescent="0.25">
      <c r="B54">
        <f t="shared" si="0"/>
        <v>69</v>
      </c>
      <c r="C54" s="12">
        <v>4.4795399999999999E-2</v>
      </c>
      <c r="D54" s="12">
        <v>0.12901489999999999</v>
      </c>
      <c r="E54" s="12">
        <v>0.22848859999999999</v>
      </c>
      <c r="F54" s="12">
        <v>0.1251477</v>
      </c>
      <c r="G54" s="12">
        <v>14.6976</v>
      </c>
      <c r="H54" s="12">
        <v>95760.91</v>
      </c>
      <c r="I54" s="12">
        <v>42336.3</v>
      </c>
      <c r="J54" s="12">
        <v>0</v>
      </c>
      <c r="K54" s="12">
        <v>1061627</v>
      </c>
      <c r="M54" s="12">
        <v>4.6191900000000001E-2</v>
      </c>
      <c r="N54" s="12">
        <v>0.12976689999999999</v>
      </c>
      <c r="O54" s="12">
        <v>0.22805890000000001</v>
      </c>
      <c r="P54" s="12">
        <v>0.1192394</v>
      </c>
      <c r="Q54" s="12">
        <v>14.22494</v>
      </c>
      <c r="R54" s="12">
        <v>96022.24</v>
      </c>
      <c r="S54" s="12">
        <v>42252.23</v>
      </c>
      <c r="T54" s="12">
        <v>271.02359999999999</v>
      </c>
      <c r="U54" s="12">
        <v>1060368</v>
      </c>
      <c r="X54" s="12">
        <v>4.6514100000000003E-2</v>
      </c>
      <c r="Y54" s="12">
        <v>0.13159309999999999</v>
      </c>
      <c r="Z54" s="12">
        <v>0.22967019999999999</v>
      </c>
      <c r="AA54" s="12">
        <v>0.1068858</v>
      </c>
      <c r="AB54" s="12">
        <v>13.169729999999999</v>
      </c>
      <c r="AC54" s="12">
        <v>92134.11</v>
      </c>
      <c r="AD54" s="12">
        <v>41663.879999999997</v>
      </c>
      <c r="AE54" s="12">
        <v>278.88529999999997</v>
      </c>
      <c r="AF54" s="12">
        <v>1051449</v>
      </c>
      <c r="AI54">
        <f t="shared" si="15"/>
        <v>1066609.3399999999</v>
      </c>
      <c r="AJ54">
        <f t="shared" si="2"/>
        <v>-4982.339999999851</v>
      </c>
      <c r="AL54">
        <f t="shared" si="16"/>
        <v>1065317.3440161997</v>
      </c>
      <c r="AM54">
        <f t="shared" si="13"/>
        <v>-4949.3440161996987</v>
      </c>
      <c r="AO54">
        <f t="shared" si="17"/>
        <v>1056216.8685049</v>
      </c>
      <c r="AP54">
        <f t="shared" si="14"/>
        <v>-4767.8685049000196</v>
      </c>
      <c r="AR54">
        <f t="shared" si="5"/>
        <v>-1291.9959838001523</v>
      </c>
      <c r="AS54">
        <f t="shared" si="6"/>
        <v>-9100.4755112996791</v>
      </c>
      <c r="AU54">
        <f t="shared" si="7"/>
        <v>32.995983800152317</v>
      </c>
      <c r="AV54">
        <f t="shared" si="8"/>
        <v>181.47551129967906</v>
      </c>
      <c r="AX54">
        <f t="shared" si="9"/>
        <v>-1259</v>
      </c>
      <c r="AY54">
        <f t="shared" si="10"/>
        <v>-8919</v>
      </c>
    </row>
    <row r="55" spans="2:51" x14ac:dyDescent="0.25">
      <c r="B55">
        <f t="shared" si="0"/>
        <v>70</v>
      </c>
      <c r="C55" s="12">
        <v>4.49028E-2</v>
      </c>
      <c r="D55" s="12">
        <v>0.13674939999999999</v>
      </c>
      <c r="E55" s="12">
        <v>0.2154904</v>
      </c>
      <c r="F55" s="12">
        <v>9.4746999999999998E-2</v>
      </c>
      <c r="G55" s="12">
        <v>13.71834</v>
      </c>
      <c r="H55" s="12">
        <v>93872.36</v>
      </c>
      <c r="I55" s="12">
        <v>41648.449999999997</v>
      </c>
      <c r="J55" s="12">
        <v>0</v>
      </c>
      <c r="K55" s="12">
        <v>1101714</v>
      </c>
      <c r="M55" s="12">
        <v>4.8017999999999998E-2</v>
      </c>
      <c r="N55" s="12">
        <v>0.13674939999999999</v>
      </c>
      <c r="O55" s="12">
        <v>0.21570520000000001</v>
      </c>
      <c r="P55" s="12">
        <v>9.0127799999999994E-2</v>
      </c>
      <c r="Q55" s="12">
        <v>13.22537</v>
      </c>
      <c r="R55" s="12">
        <v>94232.74</v>
      </c>
      <c r="S55" s="12">
        <v>41581.29</v>
      </c>
      <c r="T55" s="12">
        <v>356.72399999999999</v>
      </c>
      <c r="U55" s="12">
        <v>1100494</v>
      </c>
      <c r="X55" s="12">
        <v>4.8984899999999998E-2</v>
      </c>
      <c r="Y55" s="12">
        <v>0.13782359999999999</v>
      </c>
      <c r="Z55" s="12">
        <v>0.216672</v>
      </c>
      <c r="AA55" s="12">
        <v>7.8096499999999999E-2</v>
      </c>
      <c r="AB55" s="12">
        <v>12.167260000000001</v>
      </c>
      <c r="AC55" s="12">
        <v>90934.720000000001</v>
      </c>
      <c r="AD55" s="12">
        <v>41020.120000000003</v>
      </c>
      <c r="AE55" s="12">
        <v>358.80529999999999</v>
      </c>
      <c r="AF55" s="12">
        <v>1088455</v>
      </c>
      <c r="AI55">
        <f t="shared" si="15"/>
        <v>1120033.9499999997</v>
      </c>
      <c r="AJ55">
        <f t="shared" si="2"/>
        <v>-18319.949999999721</v>
      </c>
      <c r="AL55">
        <f t="shared" si="16"/>
        <v>1118816.3304161998</v>
      </c>
      <c r="AM55">
        <f t="shared" si="13"/>
        <v>-18322.330416199751</v>
      </c>
      <c r="AO55">
        <f t="shared" si="17"/>
        <v>1106408.2132049</v>
      </c>
      <c r="AP55">
        <f t="shared" si="14"/>
        <v>-17953.213204900036</v>
      </c>
      <c r="AR55">
        <f t="shared" si="5"/>
        <v>-1217.6195837999694</v>
      </c>
      <c r="AS55">
        <f t="shared" si="6"/>
        <v>-12408.117211299716</v>
      </c>
      <c r="AU55">
        <f t="shared" si="7"/>
        <v>-2.3804162000305951</v>
      </c>
      <c r="AV55">
        <f t="shared" si="8"/>
        <v>369.11721129971556</v>
      </c>
      <c r="AX55">
        <f t="shared" si="9"/>
        <v>-1220</v>
      </c>
      <c r="AY55">
        <f t="shared" si="10"/>
        <v>-12039</v>
      </c>
    </row>
    <row r="56" spans="2:51" x14ac:dyDescent="0.25">
      <c r="B56">
        <f t="shared" si="0"/>
        <v>71</v>
      </c>
      <c r="C56" s="12">
        <v>4.7051200000000001E-2</v>
      </c>
      <c r="D56" s="12">
        <v>0.14577290000000001</v>
      </c>
      <c r="E56" s="12">
        <v>0.20539260000000001</v>
      </c>
      <c r="F56" s="12">
        <v>7.20808E-2</v>
      </c>
      <c r="G56" s="12">
        <v>12.79321</v>
      </c>
      <c r="H56" s="12">
        <v>92279.88</v>
      </c>
      <c r="I56" s="12">
        <v>40828.080000000002</v>
      </c>
      <c r="J56" s="12">
        <v>0</v>
      </c>
      <c r="K56" s="12">
        <v>1128781</v>
      </c>
      <c r="M56" s="12">
        <v>5.0059100000000002E-2</v>
      </c>
      <c r="N56" s="12">
        <v>0.14588029999999999</v>
      </c>
      <c r="O56" s="12">
        <v>0.2048555</v>
      </c>
      <c r="P56" s="12">
        <v>6.58503E-2</v>
      </c>
      <c r="Q56" s="12">
        <v>12.160489999999999</v>
      </c>
      <c r="R56" s="12">
        <v>92457.13</v>
      </c>
      <c r="S56" s="12">
        <v>40744.959999999999</v>
      </c>
      <c r="T56" s="12">
        <v>397.60570000000001</v>
      </c>
      <c r="U56" s="12">
        <v>1127461</v>
      </c>
      <c r="X56" s="12">
        <v>5.2207499999999997E-2</v>
      </c>
      <c r="Y56" s="12">
        <v>0.14663229999999999</v>
      </c>
      <c r="Z56" s="12">
        <v>0.2063594</v>
      </c>
      <c r="AA56" s="12">
        <v>5.8975199999999998E-2</v>
      </c>
      <c r="AB56" s="12">
        <v>11.21109</v>
      </c>
      <c r="AC56" s="12">
        <v>88821.06</v>
      </c>
      <c r="AD56" s="12">
        <v>40256.620000000003</v>
      </c>
      <c r="AE56" s="12">
        <v>409.96350000000001</v>
      </c>
      <c r="AF56" s="12">
        <v>1112737</v>
      </c>
      <c r="AI56">
        <f t="shared" si="15"/>
        <v>1172257.8599999999</v>
      </c>
      <c r="AJ56">
        <f t="shared" si="2"/>
        <v>-43476.85999999987</v>
      </c>
      <c r="AL56">
        <f t="shared" si="16"/>
        <v>1171111.0564161998</v>
      </c>
      <c r="AM56">
        <f t="shared" si="13"/>
        <v>-43650.056416199775</v>
      </c>
      <c r="AO56">
        <f t="shared" si="17"/>
        <v>1155964.0079049</v>
      </c>
      <c r="AP56">
        <f t="shared" si="14"/>
        <v>-43227.007904900005</v>
      </c>
      <c r="AR56">
        <f t="shared" si="5"/>
        <v>-1146.8035838000942</v>
      </c>
      <c r="AS56">
        <f t="shared" si="6"/>
        <v>-15147.04851129977</v>
      </c>
      <c r="AU56">
        <f t="shared" si="7"/>
        <v>-173.1964161999058</v>
      </c>
      <c r="AV56">
        <f t="shared" si="8"/>
        <v>423.04851129977033</v>
      </c>
      <c r="AX56">
        <f t="shared" si="9"/>
        <v>-1320</v>
      </c>
      <c r="AY56">
        <f t="shared" si="10"/>
        <v>-14724</v>
      </c>
    </row>
    <row r="57" spans="2:51" x14ac:dyDescent="0.25">
      <c r="B57">
        <f t="shared" si="0"/>
        <v>72</v>
      </c>
      <c r="C57" s="12">
        <v>5.0622300000000002E-2</v>
      </c>
      <c r="D57" s="12">
        <v>0.15366199999999999</v>
      </c>
      <c r="E57" s="12">
        <v>0.20763519999999999</v>
      </c>
      <c r="F57" s="12">
        <v>5.32551E-2</v>
      </c>
      <c r="G57" s="12">
        <v>11.99222</v>
      </c>
      <c r="H57" s="12">
        <v>92681.16</v>
      </c>
      <c r="I57" s="12">
        <v>40635.19</v>
      </c>
      <c r="J57" s="12">
        <v>0</v>
      </c>
      <c r="K57" s="12">
        <v>1179144</v>
      </c>
      <c r="M57" s="12">
        <v>5.16994E-2</v>
      </c>
      <c r="N57" s="12">
        <v>0.15449979999999999</v>
      </c>
      <c r="O57" s="12">
        <v>0.20667779999999999</v>
      </c>
      <c r="P57" s="12">
        <v>4.8468200000000003E-2</v>
      </c>
      <c r="Q57" s="12">
        <v>11.219720000000001</v>
      </c>
      <c r="R57" s="12">
        <v>92573.86</v>
      </c>
      <c r="S57" s="12">
        <v>40548.15</v>
      </c>
      <c r="T57" s="12">
        <v>379.98309999999998</v>
      </c>
      <c r="U57" s="12">
        <v>1177574</v>
      </c>
      <c r="X57" s="12">
        <v>5.33748E-2</v>
      </c>
      <c r="Y57" s="12">
        <v>0.15617519999999999</v>
      </c>
      <c r="Z57" s="12">
        <v>0.20811389999999999</v>
      </c>
      <c r="AA57" s="12">
        <v>4.1168000000000003E-2</v>
      </c>
      <c r="AB57" s="12">
        <v>10.176640000000001</v>
      </c>
      <c r="AC57" s="12">
        <v>88761.89</v>
      </c>
      <c r="AD57" s="12">
        <v>40077.21</v>
      </c>
      <c r="AE57" s="12">
        <v>398.7183</v>
      </c>
      <c r="AF57" s="12">
        <v>1160013</v>
      </c>
      <c r="AI57">
        <f t="shared" si="15"/>
        <v>1223709.6599999997</v>
      </c>
      <c r="AJ57">
        <f t="shared" si="2"/>
        <v>-44565.659999999683</v>
      </c>
      <c r="AL57">
        <f t="shared" si="16"/>
        <v>1222425.6207162</v>
      </c>
      <c r="AM57">
        <f t="shared" si="13"/>
        <v>-44851.620716199977</v>
      </c>
      <c r="AO57">
        <f t="shared" si="17"/>
        <v>1204118.4844049001</v>
      </c>
      <c r="AP57">
        <f t="shared" si="14"/>
        <v>-44105.484404900111</v>
      </c>
      <c r="AR57">
        <f t="shared" si="5"/>
        <v>-1284.039283799706</v>
      </c>
      <c r="AS57">
        <f t="shared" si="6"/>
        <v>-18307.136311299866</v>
      </c>
      <c r="AU57">
        <f t="shared" si="7"/>
        <v>-285.96071620029397</v>
      </c>
      <c r="AV57">
        <f t="shared" si="8"/>
        <v>746.13631129986607</v>
      </c>
      <c r="AX57">
        <f t="shared" si="9"/>
        <v>-1570</v>
      </c>
      <c r="AY57">
        <f t="shared" si="10"/>
        <v>-17561</v>
      </c>
    </row>
    <row r="58" spans="2:51" x14ac:dyDescent="0.25">
      <c r="B58">
        <f t="shared" si="0"/>
        <v>73</v>
      </c>
      <c r="C58" s="12">
        <v>5.2038000000000001E-2</v>
      </c>
      <c r="D58" s="12">
        <v>0.17866850000000001</v>
      </c>
      <c r="E58" s="12">
        <v>0.21440219999999999</v>
      </c>
      <c r="F58" s="12">
        <v>4.21196E-2</v>
      </c>
      <c r="G58" s="12">
        <v>11.058149999999999</v>
      </c>
      <c r="H58" s="12">
        <v>93247.43</v>
      </c>
      <c r="I58" s="12">
        <v>40536.44</v>
      </c>
      <c r="J58" s="12">
        <v>0</v>
      </c>
      <c r="K58" s="12">
        <v>1229838</v>
      </c>
      <c r="M58" s="12">
        <v>5.4891299999999997E-2</v>
      </c>
      <c r="N58" s="12">
        <v>0.17785329999999999</v>
      </c>
      <c r="O58" s="12">
        <v>0.2130435</v>
      </c>
      <c r="P58" s="12">
        <v>3.8043500000000001E-2</v>
      </c>
      <c r="Q58" s="12">
        <v>10.20082</v>
      </c>
      <c r="R58" s="12">
        <v>92846.75</v>
      </c>
      <c r="S58" s="12">
        <v>40420.949999999997</v>
      </c>
      <c r="T58" s="12">
        <v>418.6669</v>
      </c>
      <c r="U58" s="12">
        <v>1226917</v>
      </c>
      <c r="X58" s="12">
        <v>5.5434799999999999E-2</v>
      </c>
      <c r="Y58" s="12">
        <v>0.17961959999999999</v>
      </c>
      <c r="Z58" s="12">
        <v>0.21453800000000001</v>
      </c>
      <c r="AA58" s="12">
        <v>3.1929300000000001E-2</v>
      </c>
      <c r="AB58" s="12">
        <v>9.2198370000000001</v>
      </c>
      <c r="AC58" s="12">
        <v>89317.88</v>
      </c>
      <c r="AD58" s="12">
        <v>39932.17</v>
      </c>
      <c r="AE58" s="12">
        <v>425.32619999999997</v>
      </c>
      <c r="AF58" s="12">
        <v>1205975</v>
      </c>
      <c r="AI58">
        <f t="shared" si="15"/>
        <v>1275755.6299999997</v>
      </c>
      <c r="AJ58">
        <f t="shared" si="2"/>
        <v>-45917.629999999655</v>
      </c>
      <c r="AL58">
        <f t="shared" si="16"/>
        <v>1274071.3476162001</v>
      </c>
      <c r="AM58">
        <f t="shared" si="13"/>
        <v>-47154.347616200102</v>
      </c>
      <c r="AO58">
        <f t="shared" si="17"/>
        <v>1252404.4461049</v>
      </c>
      <c r="AP58">
        <f t="shared" si="14"/>
        <v>-46429.44610489998</v>
      </c>
      <c r="AR58">
        <f t="shared" si="5"/>
        <v>-1684.2823837995529</v>
      </c>
      <c r="AS58">
        <f t="shared" si="6"/>
        <v>-21666.901511300122</v>
      </c>
      <c r="AU58">
        <f t="shared" si="7"/>
        <v>-1236.7176162004471</v>
      </c>
      <c r="AV58">
        <f t="shared" si="8"/>
        <v>724.90151130012237</v>
      </c>
      <c r="AX58">
        <f t="shared" si="9"/>
        <v>-2921</v>
      </c>
      <c r="AY58">
        <f t="shared" si="10"/>
        <v>-20942</v>
      </c>
    </row>
    <row r="59" spans="2:51" x14ac:dyDescent="0.25">
      <c r="B59">
        <f t="shared" si="0"/>
        <v>74</v>
      </c>
      <c r="C59" s="12">
        <v>4.9953499999999998E-2</v>
      </c>
      <c r="D59" s="12">
        <v>0.19376360000000001</v>
      </c>
      <c r="E59" s="12">
        <v>0.21222460000000001</v>
      </c>
      <c r="F59" s="12">
        <v>3.8008100000000003E-2</v>
      </c>
      <c r="G59" s="12">
        <v>12.22076</v>
      </c>
      <c r="H59" s="12">
        <v>96946.77</v>
      </c>
      <c r="I59" s="12">
        <v>40329.68</v>
      </c>
      <c r="J59" s="12">
        <v>0</v>
      </c>
      <c r="K59" s="12">
        <v>1274110</v>
      </c>
      <c r="M59" s="12">
        <v>5.1349699999999998E-2</v>
      </c>
      <c r="N59" s="12">
        <v>0.19314300000000001</v>
      </c>
      <c r="O59" s="12">
        <v>0.21206949999999999</v>
      </c>
      <c r="P59" s="12">
        <v>3.3043700000000002E-2</v>
      </c>
      <c r="Q59" s="12">
        <v>10.61185</v>
      </c>
      <c r="R59" s="12">
        <v>95521.99</v>
      </c>
      <c r="S59" s="12">
        <v>40041.410000000003</v>
      </c>
      <c r="T59" s="12">
        <v>439.70269999999999</v>
      </c>
      <c r="U59" s="12">
        <v>1270664</v>
      </c>
      <c r="X59" s="12">
        <v>5.2435599999999999E-2</v>
      </c>
      <c r="Y59" s="12">
        <v>0.1945392</v>
      </c>
      <c r="Z59" s="12">
        <v>0.21393110000000001</v>
      </c>
      <c r="AA59" s="12">
        <v>2.6838299999999999E-2</v>
      </c>
      <c r="AB59" s="12">
        <v>9.5612779999999997</v>
      </c>
      <c r="AC59" s="12">
        <v>91750.98</v>
      </c>
      <c r="AD59" s="12">
        <v>39671.78</v>
      </c>
      <c r="AE59" s="12">
        <v>440.22590000000002</v>
      </c>
      <c r="AF59" s="12">
        <v>1246081</v>
      </c>
      <c r="AI59">
        <f t="shared" si="15"/>
        <v>1328466.6199999996</v>
      </c>
      <c r="AJ59">
        <f t="shared" si="2"/>
        <v>-54356.619999999646</v>
      </c>
      <c r="AL59">
        <f t="shared" si="16"/>
        <v>1326078.4807162001</v>
      </c>
      <c r="AM59">
        <f t="shared" si="13"/>
        <v>-55414.48071620008</v>
      </c>
      <c r="AO59">
        <f t="shared" si="17"/>
        <v>1301364.8299048999</v>
      </c>
      <c r="AP59">
        <f t="shared" si="14"/>
        <v>-55283.829904899932</v>
      </c>
      <c r="AR59">
        <f t="shared" si="5"/>
        <v>-2388.1392837995663</v>
      </c>
      <c r="AS59">
        <f t="shared" si="6"/>
        <v>-24713.650811300147</v>
      </c>
      <c r="AU59">
        <f t="shared" si="7"/>
        <v>-1057.8607162004337</v>
      </c>
      <c r="AV59">
        <f t="shared" si="8"/>
        <v>130.65081130014732</v>
      </c>
      <c r="AX59">
        <f t="shared" si="9"/>
        <v>-3446</v>
      </c>
      <c r="AY59">
        <f t="shared" si="10"/>
        <v>-24583</v>
      </c>
    </row>
    <row r="60" spans="2:51" x14ac:dyDescent="0.25">
      <c r="B60">
        <f t="shared" si="0"/>
        <v>75</v>
      </c>
      <c r="C60" s="12">
        <v>4.3486299999999999E-2</v>
      </c>
      <c r="D60" s="12">
        <v>0.20888309999999999</v>
      </c>
      <c r="E60" s="12">
        <v>0.1968036</v>
      </c>
      <c r="F60" s="12">
        <v>3.1778500000000001E-2</v>
      </c>
      <c r="G60" s="12">
        <v>13.427060000000001</v>
      </c>
      <c r="H60" s="12">
        <v>100619.3</v>
      </c>
      <c r="I60" s="12">
        <v>40687.279999999999</v>
      </c>
      <c r="J60" s="12">
        <v>0</v>
      </c>
      <c r="K60" s="12">
        <v>1342489</v>
      </c>
      <c r="M60" s="12">
        <v>4.8318199999999999E-2</v>
      </c>
      <c r="N60" s="12">
        <v>0.2079539</v>
      </c>
      <c r="O60" s="12">
        <v>0.19736110000000001</v>
      </c>
      <c r="P60" s="12">
        <v>2.6760800000000001E-2</v>
      </c>
      <c r="Q60" s="12">
        <v>10.70247</v>
      </c>
      <c r="R60" s="12">
        <v>97704.09</v>
      </c>
      <c r="S60" s="12">
        <v>40408.660000000003</v>
      </c>
      <c r="T60" s="12">
        <v>467.49630000000002</v>
      </c>
      <c r="U60" s="12">
        <v>1339331</v>
      </c>
      <c r="X60" s="12">
        <v>5.0919899999999997E-2</v>
      </c>
      <c r="Y60" s="12">
        <v>0.2094406</v>
      </c>
      <c r="Z60" s="12">
        <v>0.1982903</v>
      </c>
      <c r="AA60" s="12">
        <v>2.0999799999999999E-2</v>
      </c>
      <c r="AB60" s="12">
        <v>9.8602489999999996</v>
      </c>
      <c r="AC60" s="12">
        <v>92701.18</v>
      </c>
      <c r="AD60" s="12">
        <v>40138.97</v>
      </c>
      <c r="AE60" s="12">
        <v>467.52969999999999</v>
      </c>
      <c r="AF60" s="12">
        <v>1312034</v>
      </c>
      <c r="AI60">
        <f t="shared" si="15"/>
        <v>1385083.7099999997</v>
      </c>
      <c r="AJ60">
        <f t="shared" si="2"/>
        <v>-42594.70999999973</v>
      </c>
      <c r="AL60">
        <f t="shared" si="16"/>
        <v>1381119.3580162001</v>
      </c>
      <c r="AM60">
        <f t="shared" si="13"/>
        <v>-41788.358016200131</v>
      </c>
      <c r="AO60">
        <f t="shared" si="17"/>
        <v>1353003.8040048999</v>
      </c>
      <c r="AP60">
        <f t="shared" si="14"/>
        <v>-40969.804004899925</v>
      </c>
      <c r="AR60">
        <f t="shared" si="5"/>
        <v>-3964.3519837995991</v>
      </c>
      <c r="AS60">
        <f t="shared" si="6"/>
        <v>-28115.554011300206</v>
      </c>
      <c r="AU60">
        <f t="shared" si="7"/>
        <v>806.35198379959911</v>
      </c>
      <c r="AV60">
        <f t="shared" si="8"/>
        <v>818.55401130020618</v>
      </c>
      <c r="AX60">
        <f t="shared" si="9"/>
        <v>-3158</v>
      </c>
      <c r="AY60">
        <f t="shared" si="10"/>
        <v>-27297</v>
      </c>
    </row>
    <row r="61" spans="2:51" x14ac:dyDescent="0.25">
      <c r="B61">
        <f t="shared" si="0"/>
        <v>76</v>
      </c>
      <c r="C61" s="12">
        <v>3.6712099999999998E-2</v>
      </c>
      <c r="D61" s="12">
        <v>0.21750169999999999</v>
      </c>
      <c r="E61" s="12">
        <v>0.20526440000000001</v>
      </c>
      <c r="F61" s="12">
        <v>1.10829E-2</v>
      </c>
      <c r="G61" s="12">
        <v>1.3442620000000001</v>
      </c>
      <c r="H61" s="12">
        <v>79657.63</v>
      </c>
      <c r="I61" s="12">
        <v>42334.61</v>
      </c>
      <c r="J61" s="12">
        <v>0</v>
      </c>
      <c r="K61" s="12">
        <v>1416147</v>
      </c>
      <c r="M61" s="12">
        <v>4.4331599999999999E-2</v>
      </c>
      <c r="N61" s="12">
        <v>0.21634729999999999</v>
      </c>
      <c r="O61" s="12">
        <v>0.20549529999999999</v>
      </c>
      <c r="P61" s="12">
        <v>7.6195000000000004E-3</v>
      </c>
      <c r="Q61" s="12">
        <v>0.35303630000000003</v>
      </c>
      <c r="R61" s="12">
        <v>81255.87</v>
      </c>
      <c r="S61" s="12">
        <v>42183.76</v>
      </c>
      <c r="T61" s="12">
        <v>629.79639999999995</v>
      </c>
      <c r="U61" s="12">
        <v>1411450</v>
      </c>
      <c r="X61" s="12">
        <v>4.71023E-2</v>
      </c>
      <c r="Y61" s="12">
        <v>0.21819440000000001</v>
      </c>
      <c r="Z61" s="12">
        <v>0.20618790000000001</v>
      </c>
      <c r="AA61" s="12">
        <v>6.9268000000000003E-3</v>
      </c>
      <c r="AB61" s="12">
        <v>0.35673050000000001</v>
      </c>
      <c r="AC61" s="12">
        <v>79857.09</v>
      </c>
      <c r="AD61" s="12">
        <v>41686.68</v>
      </c>
      <c r="AE61" s="12">
        <v>627.94550000000004</v>
      </c>
      <c r="AF61" s="12">
        <v>1379723</v>
      </c>
      <c r="AI61">
        <f t="shared" si="15"/>
        <v>1445015.7299999997</v>
      </c>
      <c r="AJ61">
        <f t="shared" si="2"/>
        <v>-28868.729999999749</v>
      </c>
      <c r="AL61">
        <f t="shared" si="16"/>
        <v>1437947.2917162003</v>
      </c>
      <c r="AM61">
        <f t="shared" si="13"/>
        <v>-26497.2917162003</v>
      </c>
      <c r="AO61">
        <f t="shared" si="17"/>
        <v>1405098.4843048998</v>
      </c>
      <c r="AP61">
        <f t="shared" si="14"/>
        <v>-25375.484304899815</v>
      </c>
      <c r="AR61">
        <f t="shared" si="5"/>
        <v>-7068.438283799449</v>
      </c>
      <c r="AS61">
        <f t="shared" si="6"/>
        <v>-32848.807411300484</v>
      </c>
      <c r="AU61">
        <f t="shared" si="7"/>
        <v>2371.438283799449</v>
      </c>
      <c r="AV61">
        <f t="shared" si="8"/>
        <v>1121.8074113004841</v>
      </c>
      <c r="AX61">
        <f t="shared" si="9"/>
        <v>-4697</v>
      </c>
      <c r="AY61">
        <f t="shared" si="10"/>
        <v>-31727</v>
      </c>
    </row>
    <row r="62" spans="2:51" x14ac:dyDescent="0.25">
      <c r="B62">
        <f t="shared" si="0"/>
        <v>77</v>
      </c>
      <c r="C62" s="12">
        <v>4.7729899999999999E-2</v>
      </c>
      <c r="D62" s="12">
        <v>0.23515720000000001</v>
      </c>
      <c r="E62" s="12">
        <v>0.2110012</v>
      </c>
      <c r="F62" s="12">
        <v>7.2759000000000001E-3</v>
      </c>
      <c r="G62" s="12">
        <v>0.78579739999999998</v>
      </c>
      <c r="H62" s="12">
        <v>79256.66</v>
      </c>
      <c r="I62" s="12">
        <v>42028.39</v>
      </c>
      <c r="J62" s="12">
        <v>0</v>
      </c>
      <c r="K62" s="12">
        <v>1423569</v>
      </c>
      <c r="M62" s="12">
        <v>5.0931299999999999E-2</v>
      </c>
      <c r="N62" s="12">
        <v>0.23573920000000001</v>
      </c>
      <c r="O62" s="12">
        <v>0.21187429999999999</v>
      </c>
      <c r="P62" s="12">
        <v>4.3654999999999996E-3</v>
      </c>
      <c r="Q62" s="12">
        <v>0.16181609999999999</v>
      </c>
      <c r="R62" s="12">
        <v>81883</v>
      </c>
      <c r="S62" s="12">
        <v>41966.36</v>
      </c>
      <c r="T62" s="12">
        <v>550.52210000000002</v>
      </c>
      <c r="U62" s="12">
        <v>1420869</v>
      </c>
      <c r="X62" s="12">
        <v>5.3841699999999999E-2</v>
      </c>
      <c r="Y62" s="12">
        <v>0.2377765</v>
      </c>
      <c r="Z62" s="12">
        <v>0.21245629999999999</v>
      </c>
      <c r="AA62" s="12">
        <v>4.6566000000000003E-3</v>
      </c>
      <c r="AB62" s="12">
        <v>0.17694989999999999</v>
      </c>
      <c r="AC62" s="12">
        <v>80583.58</v>
      </c>
      <c r="AD62" s="12">
        <v>41427.089999999997</v>
      </c>
      <c r="AE62" s="12">
        <v>557.54570000000001</v>
      </c>
      <c r="AF62" s="12">
        <v>1387677</v>
      </c>
      <c r="AI62">
        <f t="shared" si="15"/>
        <v>1482338.7499999998</v>
      </c>
      <c r="AJ62">
        <f t="shared" si="2"/>
        <v>-58769.749999999767</v>
      </c>
      <c r="AL62">
        <f t="shared" si="16"/>
        <v>1476389.6053162003</v>
      </c>
      <c r="AM62">
        <f t="shared" si="13"/>
        <v>-55520.605316200294</v>
      </c>
      <c r="AO62">
        <f t="shared" si="17"/>
        <v>1442640.9488048998</v>
      </c>
      <c r="AP62">
        <f t="shared" si="14"/>
        <v>-54963.948804899817</v>
      </c>
      <c r="AR62">
        <f t="shared" si="5"/>
        <v>-5949.1446837994736</v>
      </c>
      <c r="AS62">
        <f t="shared" si="6"/>
        <v>-33748.656511300476</v>
      </c>
      <c r="AU62">
        <f t="shared" si="7"/>
        <v>3249.1446837994736</v>
      </c>
      <c r="AV62">
        <f t="shared" si="8"/>
        <v>556.65651130047627</v>
      </c>
      <c r="AX62">
        <f t="shared" si="9"/>
        <v>-2700</v>
      </c>
      <c r="AY62">
        <f t="shared" si="10"/>
        <v>-33192</v>
      </c>
    </row>
    <row r="63" spans="2:51" x14ac:dyDescent="0.25">
      <c r="B63">
        <f t="shared" si="0"/>
        <v>78</v>
      </c>
      <c r="C63" s="12">
        <v>4.76935E-2</v>
      </c>
      <c r="D63" s="12">
        <v>0.24237690000000001</v>
      </c>
      <c r="E63" s="12">
        <v>0.20289289999999999</v>
      </c>
      <c r="F63" s="12">
        <v>3.9093000000000001E-3</v>
      </c>
      <c r="G63" s="12">
        <v>0.52423770000000003</v>
      </c>
      <c r="H63" s="12">
        <v>80066.17</v>
      </c>
      <c r="I63" s="12">
        <v>42183.32</v>
      </c>
      <c r="J63" s="12">
        <v>0</v>
      </c>
      <c r="K63" s="12">
        <v>1459067</v>
      </c>
      <c r="M63" s="12">
        <v>4.6520699999999998E-2</v>
      </c>
      <c r="N63" s="12">
        <v>0.24315870000000001</v>
      </c>
      <c r="O63" s="12">
        <v>0.20328379999999999</v>
      </c>
      <c r="P63" s="12">
        <v>2.3456000000000002E-3</v>
      </c>
      <c r="Q63" s="12">
        <v>0.1110242</v>
      </c>
      <c r="R63" s="12">
        <v>82892.539999999994</v>
      </c>
      <c r="S63" s="12">
        <v>42150.71</v>
      </c>
      <c r="T63" s="12">
        <v>674.4796</v>
      </c>
      <c r="U63" s="12">
        <v>1458286</v>
      </c>
      <c r="X63" s="12">
        <v>4.9648200000000003E-2</v>
      </c>
      <c r="Y63" s="12">
        <v>0.24394060000000001</v>
      </c>
      <c r="Z63" s="12">
        <v>0.20523849999999999</v>
      </c>
      <c r="AA63" s="12">
        <v>2.7364999999999998E-3</v>
      </c>
      <c r="AB63" s="12">
        <v>0.1184519</v>
      </c>
      <c r="AC63" s="12">
        <v>81522.36</v>
      </c>
      <c r="AD63" s="12">
        <v>41594.9</v>
      </c>
      <c r="AE63" s="12">
        <v>681.42740000000003</v>
      </c>
      <c r="AF63" s="12">
        <v>1424946</v>
      </c>
      <c r="AI63">
        <f t="shared" si="15"/>
        <v>1519567.0199999998</v>
      </c>
      <c r="AJ63">
        <f t="shared" si="2"/>
        <v>-60500.019999999786</v>
      </c>
      <c r="AL63">
        <f t="shared" si="16"/>
        <v>1515755.7232162002</v>
      </c>
      <c r="AM63">
        <f t="shared" si="13"/>
        <v>-57469.723216200247</v>
      </c>
      <c r="AO63">
        <f t="shared" si="17"/>
        <v>1481239.8931048999</v>
      </c>
      <c r="AP63">
        <f t="shared" si="14"/>
        <v>-56293.893104899907</v>
      </c>
      <c r="AR63">
        <f t="shared" si="5"/>
        <v>-3811.2967837995384</v>
      </c>
      <c r="AS63">
        <f t="shared" si="6"/>
        <v>-34515.83011130034</v>
      </c>
      <c r="AU63">
        <f t="shared" si="7"/>
        <v>3030.2967837995384</v>
      </c>
      <c r="AV63">
        <f t="shared" si="8"/>
        <v>1175.8301113003399</v>
      </c>
      <c r="AX63">
        <f t="shared" si="9"/>
        <v>-781</v>
      </c>
      <c r="AY63">
        <f t="shared" si="10"/>
        <v>-33340</v>
      </c>
    </row>
    <row r="64" spans="2:51" x14ac:dyDescent="0.25">
      <c r="B64">
        <f t="shared" si="0"/>
        <v>79</v>
      </c>
      <c r="C64" s="12">
        <v>5.1939899999999997E-2</v>
      </c>
      <c r="D64" s="12">
        <v>0.2496871</v>
      </c>
      <c r="E64" s="12">
        <v>0.20963699999999999</v>
      </c>
      <c r="F64" s="12">
        <v>1.2516000000000001E-3</v>
      </c>
      <c r="G64" s="12">
        <v>0.39612019999999998</v>
      </c>
      <c r="H64" s="12">
        <v>80075.199999999997</v>
      </c>
      <c r="I64" s="12">
        <v>41821.07</v>
      </c>
      <c r="J64" s="12">
        <v>0</v>
      </c>
      <c r="K64" s="12">
        <v>1465470</v>
      </c>
      <c r="M64" s="12">
        <v>5.0688400000000002E-2</v>
      </c>
      <c r="N64" s="12">
        <v>0.2503129</v>
      </c>
      <c r="O64" s="12">
        <v>0.2102628</v>
      </c>
      <c r="P64" s="12">
        <v>1.2516000000000001E-3</v>
      </c>
      <c r="Q64" s="12">
        <v>0.1013767</v>
      </c>
      <c r="R64" s="12">
        <v>83164.22</v>
      </c>
      <c r="S64" s="12">
        <v>41919.050000000003</v>
      </c>
      <c r="T64" s="12">
        <v>556.70669999999996</v>
      </c>
      <c r="U64" s="12">
        <v>1468276</v>
      </c>
      <c r="X64" s="12">
        <v>5.25657E-2</v>
      </c>
      <c r="Y64" s="12">
        <v>0.24906130000000001</v>
      </c>
      <c r="Z64" s="12">
        <v>0.21276600000000001</v>
      </c>
      <c r="AA64" s="12">
        <v>1.2516000000000001E-3</v>
      </c>
      <c r="AB64" s="12">
        <v>9.5118900000000006E-2</v>
      </c>
      <c r="AC64" s="12">
        <v>82224.710000000006</v>
      </c>
      <c r="AD64" s="12">
        <v>41185.599999999999</v>
      </c>
      <c r="AE64" s="12">
        <v>547.72429999999997</v>
      </c>
      <c r="AF64" s="12">
        <v>1431098</v>
      </c>
      <c r="AI64">
        <f t="shared" si="15"/>
        <v>1557449.8699999996</v>
      </c>
      <c r="AJ64">
        <f t="shared" si="2"/>
        <v>-91979.869999999646</v>
      </c>
      <c r="AL64">
        <f t="shared" si="16"/>
        <v>1555823.0736162004</v>
      </c>
      <c r="AM64">
        <f t="shared" si="13"/>
        <v>-87547.07361620036</v>
      </c>
      <c r="AO64">
        <f t="shared" si="17"/>
        <v>1520485.9257048999</v>
      </c>
      <c r="AP64">
        <f t="shared" si="14"/>
        <v>-89387.925704899943</v>
      </c>
      <c r="AR64">
        <f t="shared" si="5"/>
        <v>-1626.7963837992866</v>
      </c>
      <c r="AS64">
        <f t="shared" si="6"/>
        <v>-35337.147911300417</v>
      </c>
      <c r="AU64">
        <f t="shared" si="7"/>
        <v>4432.7963837992866</v>
      </c>
      <c r="AV64">
        <f t="shared" si="8"/>
        <v>-1840.852088699583</v>
      </c>
      <c r="AX64">
        <f t="shared" si="9"/>
        <v>2806</v>
      </c>
      <c r="AY64">
        <f t="shared" si="10"/>
        <v>-37178</v>
      </c>
    </row>
    <row r="65" spans="2:51" x14ac:dyDescent="0.25">
      <c r="B65">
        <f t="shared" si="0"/>
        <v>80</v>
      </c>
      <c r="C65" s="12">
        <v>4.8342499999999997E-2</v>
      </c>
      <c r="D65" s="12">
        <v>0.27486189999999999</v>
      </c>
      <c r="E65" s="12">
        <v>0.21546960000000001</v>
      </c>
      <c r="F65" s="12">
        <v>0</v>
      </c>
      <c r="G65" s="12">
        <v>0.1229282</v>
      </c>
      <c r="H65" s="12">
        <v>81102.25</v>
      </c>
      <c r="I65" s="12">
        <v>41854.410000000003</v>
      </c>
      <c r="J65" s="12">
        <v>0</v>
      </c>
      <c r="K65" s="12">
        <v>1497980</v>
      </c>
      <c r="M65" s="12">
        <v>5.1104999999999998E-2</v>
      </c>
      <c r="N65" s="12">
        <v>0.27624310000000002</v>
      </c>
      <c r="O65" s="12">
        <v>0.21961330000000001</v>
      </c>
      <c r="P65" s="12">
        <v>0</v>
      </c>
      <c r="Q65" s="12">
        <v>4.1436500000000001E-2</v>
      </c>
      <c r="R65" s="12">
        <v>84890.41</v>
      </c>
      <c r="S65" s="12">
        <v>42214.91</v>
      </c>
      <c r="T65" s="12">
        <v>1013.884</v>
      </c>
      <c r="U65" s="12">
        <v>1505941</v>
      </c>
      <c r="X65" s="12">
        <v>4.9723799999999999E-2</v>
      </c>
      <c r="Y65" s="12">
        <v>0.27348070000000002</v>
      </c>
      <c r="Z65" s="12">
        <v>0.21823200000000001</v>
      </c>
      <c r="AA65" s="12">
        <v>0</v>
      </c>
      <c r="AB65" s="12">
        <v>4.1436500000000001E-2</v>
      </c>
      <c r="AC65" s="12">
        <v>84191.8</v>
      </c>
      <c r="AD65" s="12">
        <v>41533.58</v>
      </c>
      <c r="AE65" s="12">
        <v>993.92100000000005</v>
      </c>
      <c r="AF65" s="12">
        <v>1476290</v>
      </c>
      <c r="AI65">
        <f t="shared" si="15"/>
        <v>1595703.9999999995</v>
      </c>
      <c r="AJ65">
        <f t="shared" si="2"/>
        <v>-97723.999999999534</v>
      </c>
      <c r="AL65">
        <f t="shared" si="16"/>
        <v>1596511.5369162003</v>
      </c>
      <c r="AM65">
        <f t="shared" si="13"/>
        <v>-90570.536916200304</v>
      </c>
      <c r="AO65">
        <f t="shared" si="17"/>
        <v>1560977.3114048999</v>
      </c>
      <c r="AP65">
        <f t="shared" si="14"/>
        <v>-84687.311404899927</v>
      </c>
      <c r="AR65">
        <f t="shared" si="5"/>
        <v>807.53691620077007</v>
      </c>
      <c r="AS65">
        <f t="shared" si="6"/>
        <v>-35534.225511300378</v>
      </c>
      <c r="AU65">
        <f t="shared" si="7"/>
        <v>7153.4630837992299</v>
      </c>
      <c r="AV65">
        <f t="shared" si="8"/>
        <v>5883.2255113003775</v>
      </c>
      <c r="AX65">
        <f t="shared" si="9"/>
        <v>7961</v>
      </c>
      <c r="AY65">
        <f t="shared" si="10"/>
        <v>-29651</v>
      </c>
    </row>
    <row r="66" spans="2:51" x14ac:dyDescent="0.25">
      <c r="Z66" s="1"/>
      <c r="AI66">
        <f t="shared" si="15"/>
        <v>1634951.8399999996</v>
      </c>
      <c r="AL66">
        <f t="shared" si="16"/>
        <v>1638173.1529162002</v>
      </c>
      <c r="AO66">
        <f t="shared" si="17"/>
        <v>1602641.6104049</v>
      </c>
    </row>
    <row r="67" spans="2:51" x14ac:dyDescent="0.25">
      <c r="Z67" s="1"/>
    </row>
    <row r="68" spans="2:51" x14ac:dyDescent="0.25">
      <c r="M68" t="s">
        <v>33</v>
      </c>
      <c r="X68" t="s">
        <v>34</v>
      </c>
      <c r="Z68" s="1"/>
    </row>
    <row r="69" spans="2:51" x14ac:dyDescent="0.25">
      <c r="B69">
        <v>18</v>
      </c>
      <c r="C69" t="str">
        <f>IF(ISNUMBER(C3),C3,"")</f>
        <v/>
      </c>
      <c r="D69" t="str">
        <f t="shared" ref="D69:K69" si="18">IF(ISNUMBER(D3),D3,"")</f>
        <v/>
      </c>
      <c r="E69" t="str">
        <f t="shared" si="18"/>
        <v/>
      </c>
      <c r="F69" t="str">
        <f t="shared" si="18"/>
        <v/>
      </c>
      <c r="G69" t="str">
        <f t="shared" si="18"/>
        <v/>
      </c>
      <c r="H69" t="str">
        <f t="shared" si="18"/>
        <v/>
      </c>
      <c r="I69" t="str">
        <f t="shared" si="18"/>
        <v/>
      </c>
      <c r="J69" t="str">
        <f t="shared" si="18"/>
        <v/>
      </c>
      <c r="K69" t="str">
        <f t="shared" si="18"/>
        <v/>
      </c>
      <c r="M69" t="str">
        <f>IF(AND(ISNUMBER(M3),ISNUMBER(C3)),M3-C3,"")</f>
        <v/>
      </c>
      <c r="N69" t="str">
        <f t="shared" ref="N69:U69" si="19">IF(AND(ISNUMBER(N3),ISNUMBER(D3)),N3-D3,"")</f>
        <v/>
      </c>
      <c r="O69" t="str">
        <f t="shared" si="19"/>
        <v/>
      </c>
      <c r="P69" t="str">
        <f t="shared" si="19"/>
        <v/>
      </c>
      <c r="Q69" t="str">
        <f t="shared" si="19"/>
        <v/>
      </c>
      <c r="R69" t="str">
        <f t="shared" si="19"/>
        <v/>
      </c>
      <c r="S69" t="str">
        <f t="shared" si="19"/>
        <v/>
      </c>
      <c r="T69" t="str">
        <f t="shared" si="19"/>
        <v/>
      </c>
      <c r="U69" t="str">
        <f t="shared" si="19"/>
        <v/>
      </c>
      <c r="X69" t="str">
        <f>IF(AND(ISNUMBER(X3),ISNUMBER(M3)),X3-M3,"")</f>
        <v/>
      </c>
      <c r="Y69" t="str">
        <f t="shared" ref="Y69" si="20">IF(AND(ISNUMBER(Y3),ISNUMBER(N3)),Y3-N3,"")</f>
        <v/>
      </c>
      <c r="Z69" t="str">
        <f t="shared" ref="Z69" si="21">IF(AND(ISNUMBER(Z3),ISNUMBER(O3)),Z3-O3,"")</f>
        <v/>
      </c>
      <c r="AA69" t="str">
        <f t="shared" ref="AA69" si="22">IF(AND(ISNUMBER(AA3),ISNUMBER(P3)),AA3-P3,"")</f>
        <v/>
      </c>
      <c r="AB69" t="str">
        <f t="shared" ref="AB69" si="23">IF(AND(ISNUMBER(AB3),ISNUMBER(Q3)),AB3-Q3,"")</f>
        <v/>
      </c>
      <c r="AC69" t="str">
        <f>IF(AND(ISNUMBER(AC3),ISNUMBER(R3)),AC3-R3,"")</f>
        <v/>
      </c>
      <c r="AD69" t="str">
        <f t="shared" ref="AD69" si="24">IF(AND(ISNUMBER(AD3),ISNUMBER(S3)),AD3-S3,"")</f>
        <v/>
      </c>
      <c r="AE69" t="str">
        <f t="shared" ref="AE69" si="25">IF(AND(ISNUMBER(AE3),ISNUMBER(T3)),AE3-T3,"")</f>
        <v/>
      </c>
      <c r="AF69" t="str">
        <f t="shared" ref="AF69" si="26">IF(AND(ISNUMBER(AF3),ISNUMBER(U3)),AF3-U3,"")</f>
        <v/>
      </c>
    </row>
    <row r="70" spans="2:51" x14ac:dyDescent="0.25">
      <c r="B70">
        <f>B69+1</f>
        <v>19</v>
      </c>
      <c r="C70" t="str">
        <f t="shared" ref="C70:K70" si="27">IF(ISNUMBER(C4),C4,"")</f>
        <v/>
      </c>
      <c r="D70" t="str">
        <f t="shared" si="27"/>
        <v/>
      </c>
      <c r="E70" t="str">
        <f t="shared" si="27"/>
        <v/>
      </c>
      <c r="F70" t="str">
        <f t="shared" si="27"/>
        <v/>
      </c>
      <c r="G70" t="str">
        <f t="shared" si="27"/>
        <v/>
      </c>
      <c r="H70" t="str">
        <f t="shared" si="27"/>
        <v/>
      </c>
      <c r="I70" t="str">
        <f t="shared" si="27"/>
        <v/>
      </c>
      <c r="J70" t="str">
        <f t="shared" si="27"/>
        <v/>
      </c>
      <c r="K70" t="str">
        <f t="shared" si="27"/>
        <v/>
      </c>
      <c r="M70" t="str">
        <f t="shared" ref="M70:M131" si="28">IF(AND(ISNUMBER(M4),ISNUMBER(C4)),M4-C4,"")</f>
        <v/>
      </c>
      <c r="N70" t="str">
        <f t="shared" ref="N70:N131" si="29">IF(AND(ISNUMBER(N4),ISNUMBER(D4)),N4-D4,"")</f>
        <v/>
      </c>
      <c r="O70" t="str">
        <f t="shared" ref="O70:O131" si="30">IF(AND(ISNUMBER(O4),ISNUMBER(E4)),O4-E4,"")</f>
        <v/>
      </c>
      <c r="P70" t="str">
        <f t="shared" ref="P70:P131" si="31">IF(AND(ISNUMBER(P4),ISNUMBER(F4)),P4-F4,"")</f>
        <v/>
      </c>
      <c r="Q70" t="str">
        <f t="shared" ref="Q70:Q131" si="32">IF(AND(ISNUMBER(Q4),ISNUMBER(G4)),Q4-G4,"")</f>
        <v/>
      </c>
      <c r="R70" t="str">
        <f t="shared" ref="R70:R131" si="33">IF(AND(ISNUMBER(R4),ISNUMBER(H4)),R4-H4,"")</f>
        <v/>
      </c>
      <c r="S70" t="str">
        <f t="shared" ref="S70:S131" si="34">IF(AND(ISNUMBER(S4),ISNUMBER(I4)),S4-I4,"")</f>
        <v/>
      </c>
      <c r="T70" t="str">
        <f t="shared" ref="T70:T131" si="35">IF(AND(ISNUMBER(T4),ISNUMBER(J4)),T4-J4,"")</f>
        <v/>
      </c>
      <c r="U70" t="str">
        <f t="shared" ref="U70:U131" si="36">IF(AND(ISNUMBER(U4),ISNUMBER(K4)),U4-K4,"")</f>
        <v/>
      </c>
      <c r="X70" t="str">
        <f t="shared" ref="X70:X131" si="37">IF(AND(ISNUMBER(X4),ISNUMBER(M4)),X4-M4,"")</f>
        <v/>
      </c>
      <c r="Y70" t="str">
        <f t="shared" ref="Y70:Y131" si="38">IF(AND(ISNUMBER(Y4),ISNUMBER(N4)),Y4-N4,"")</f>
        <v/>
      </c>
      <c r="Z70" t="str">
        <f t="shared" ref="Z70:Z131" si="39">IF(AND(ISNUMBER(Z4),ISNUMBER(O4)),Z4-O4,"")</f>
        <v/>
      </c>
      <c r="AA70" t="str">
        <f t="shared" ref="AA70:AA131" si="40">IF(AND(ISNUMBER(AA4),ISNUMBER(P4)),AA4-P4,"")</f>
        <v/>
      </c>
      <c r="AB70" t="str">
        <f t="shared" ref="AB70:AC85" si="41">IF(AND(ISNUMBER(AB4),ISNUMBER(Q4)),AB4-Q4,"")</f>
        <v/>
      </c>
      <c r="AC70" t="str">
        <f t="shared" si="41"/>
        <v/>
      </c>
      <c r="AD70" t="str">
        <f t="shared" ref="AD70:AD131" si="42">IF(AND(ISNUMBER(AD4),ISNUMBER(S4)),AD4-S4,"")</f>
        <v/>
      </c>
      <c r="AE70" t="str">
        <f t="shared" ref="AE70:AE131" si="43">IF(AND(ISNUMBER(AE4),ISNUMBER(T4)),AE4-T4,"")</f>
        <v/>
      </c>
      <c r="AF70" t="str">
        <f t="shared" ref="AF70:AF131" si="44">IF(AND(ISNUMBER(AF4),ISNUMBER(U4)),AF4-U4,"")</f>
        <v/>
      </c>
    </row>
    <row r="71" spans="2:51" x14ac:dyDescent="0.25">
      <c r="B71">
        <f t="shared" ref="B71:B131" si="45">B70+1</f>
        <v>20</v>
      </c>
      <c r="C71">
        <f t="shared" ref="C71:K71" si="46">IF(ISNUMBER(C5),C5,"")</f>
        <v>1.2084599999999999E-2</v>
      </c>
      <c r="D71">
        <f t="shared" si="46"/>
        <v>1.2084599999999999E-2</v>
      </c>
      <c r="E71">
        <f t="shared" si="46"/>
        <v>5.1359500000000002E-2</v>
      </c>
      <c r="F71">
        <f t="shared" si="46"/>
        <v>0.35649550000000002</v>
      </c>
      <c r="G71">
        <f t="shared" si="46"/>
        <v>17.915410000000001</v>
      </c>
      <c r="H71">
        <f t="shared" si="46"/>
        <v>18637.43</v>
      </c>
      <c r="I71">
        <f t="shared" si="46"/>
        <v>17288.7</v>
      </c>
      <c r="J71">
        <f t="shared" si="46"/>
        <v>0</v>
      </c>
      <c r="K71">
        <f t="shared" si="46"/>
        <v>-1069.2049999999999</v>
      </c>
      <c r="M71">
        <f t="shared" si="28"/>
        <v>0</v>
      </c>
      <c r="N71">
        <f t="shared" si="29"/>
        <v>0</v>
      </c>
      <c r="O71">
        <f t="shared" si="30"/>
        <v>0</v>
      </c>
      <c r="P71">
        <f t="shared" si="31"/>
        <v>-3.0212000000000017E-3</v>
      </c>
      <c r="Q71">
        <f t="shared" si="32"/>
        <v>-2.4170000000001579E-2</v>
      </c>
      <c r="R71">
        <f t="shared" si="33"/>
        <v>-110.72000000000116</v>
      </c>
      <c r="S71">
        <f t="shared" si="34"/>
        <v>-42.490000000001601</v>
      </c>
      <c r="T71">
        <f t="shared" si="35"/>
        <v>9.3743759999999998</v>
      </c>
      <c r="U71">
        <f t="shared" si="36"/>
        <v>0</v>
      </c>
      <c r="V71">
        <f>R71-T71-S71</f>
        <v>-77.604375999999561</v>
      </c>
      <c r="X71">
        <f t="shared" si="37"/>
        <v>0</v>
      </c>
      <c r="Y71">
        <f t="shared" si="38"/>
        <v>0</v>
      </c>
      <c r="Z71">
        <f t="shared" si="39"/>
        <v>0</v>
      </c>
      <c r="AA71">
        <f t="shared" si="40"/>
        <v>0</v>
      </c>
      <c r="AB71">
        <f t="shared" si="41"/>
        <v>-0.21147999999999811</v>
      </c>
      <c r="AC71">
        <f t="shared" ref="AC71:AC131" si="47">IF(AND(ISNUMBER(AC5),ISNUMBER(R5)),AC5-R5,"")</f>
        <v>-71.849999999998545</v>
      </c>
      <c r="AD71">
        <f t="shared" si="42"/>
        <v>20.31000000000131</v>
      </c>
      <c r="AE71">
        <f t="shared" si="43"/>
        <v>-0.76111399999999918</v>
      </c>
      <c r="AF71">
        <f t="shared" si="44"/>
        <v>0</v>
      </c>
      <c r="AG71">
        <f>AC71-AE71-AD71</f>
        <v>-91.398885999999862</v>
      </c>
    </row>
    <row r="72" spans="2:51" x14ac:dyDescent="0.25">
      <c r="B72">
        <f t="shared" si="45"/>
        <v>21</v>
      </c>
      <c r="C72">
        <f t="shared" ref="C72:K72" si="48">IF(ISNUMBER(C6),C6,"")</f>
        <v>6.4102999999999999E-3</v>
      </c>
      <c r="D72">
        <f t="shared" si="48"/>
        <v>6.4102999999999999E-3</v>
      </c>
      <c r="E72">
        <f t="shared" si="48"/>
        <v>4.7435900000000003E-2</v>
      </c>
      <c r="F72">
        <f t="shared" si="48"/>
        <v>0.52564100000000002</v>
      </c>
      <c r="G72">
        <f t="shared" si="48"/>
        <v>19.71923</v>
      </c>
      <c r="H72">
        <f t="shared" si="48"/>
        <v>23304.16</v>
      </c>
      <c r="I72">
        <f t="shared" si="48"/>
        <v>21688.19</v>
      </c>
      <c r="J72">
        <f t="shared" si="48"/>
        <v>0</v>
      </c>
      <c r="K72">
        <f t="shared" si="48"/>
        <v>1849.105</v>
      </c>
      <c r="M72">
        <f t="shared" si="28"/>
        <v>0</v>
      </c>
      <c r="N72">
        <f t="shared" si="29"/>
        <v>0</v>
      </c>
      <c r="O72">
        <f t="shared" si="30"/>
        <v>0</v>
      </c>
      <c r="P72">
        <f t="shared" si="31"/>
        <v>-2.5641000000000691E-3</v>
      </c>
      <c r="Q72">
        <f t="shared" si="32"/>
        <v>-6.4099999999989166E-3</v>
      </c>
      <c r="R72">
        <f t="shared" si="33"/>
        <v>-147.5099999999984</v>
      </c>
      <c r="S72">
        <f t="shared" si="34"/>
        <v>-75.319999999999709</v>
      </c>
      <c r="T72">
        <f t="shared" si="35"/>
        <v>32.527360000000002</v>
      </c>
      <c r="U72">
        <f t="shared" si="36"/>
        <v>-34.526000000000067</v>
      </c>
      <c r="V72">
        <f>R72-T72-S72+V71</f>
        <v>-182.32173599999822</v>
      </c>
      <c r="X72">
        <f t="shared" si="37"/>
        <v>0</v>
      </c>
      <c r="Y72">
        <f t="shared" si="38"/>
        <v>0</v>
      </c>
      <c r="Z72">
        <f t="shared" si="39"/>
        <v>0</v>
      </c>
      <c r="AA72">
        <f t="shared" si="40"/>
        <v>-5.1281999999999162E-3</v>
      </c>
      <c r="AB72">
        <f t="shared" si="41"/>
        <v>-0.16795000000000115</v>
      </c>
      <c r="AC72">
        <f t="shared" si="47"/>
        <v>-1.7300000000032014</v>
      </c>
      <c r="AD72">
        <f t="shared" si="42"/>
        <v>-59.18999999999869</v>
      </c>
      <c r="AE72">
        <f t="shared" si="43"/>
        <v>0.25446999999999775</v>
      </c>
      <c r="AF72">
        <f t="shared" si="44"/>
        <v>-41.416999999999916</v>
      </c>
      <c r="AG72">
        <f>AC72-AE72-AD72+AG71</f>
        <v>-34.193356000004371</v>
      </c>
    </row>
    <row r="73" spans="2:51" x14ac:dyDescent="0.25">
      <c r="B73">
        <f t="shared" si="45"/>
        <v>22</v>
      </c>
      <c r="C73">
        <f t="shared" ref="C73:K73" si="49">IF(ISNUMBER(C7),C7,"")</f>
        <v>3.8700000000000002E-3</v>
      </c>
      <c r="D73">
        <f t="shared" si="49"/>
        <v>3.8700000000000002E-3</v>
      </c>
      <c r="E73">
        <f t="shared" si="49"/>
        <v>5.0309600000000003E-2</v>
      </c>
      <c r="F73">
        <f t="shared" si="49"/>
        <v>0.54179569999999999</v>
      </c>
      <c r="G73">
        <f t="shared" si="49"/>
        <v>17.167960000000001</v>
      </c>
      <c r="H73">
        <f t="shared" si="49"/>
        <v>24452.76</v>
      </c>
      <c r="I73">
        <f t="shared" si="49"/>
        <v>23018.16</v>
      </c>
      <c r="J73">
        <f t="shared" si="49"/>
        <v>0</v>
      </c>
      <c r="K73">
        <f t="shared" si="49"/>
        <v>3148.9490000000001</v>
      </c>
      <c r="M73">
        <f t="shared" si="28"/>
        <v>0</v>
      </c>
      <c r="N73">
        <f t="shared" si="29"/>
        <v>0</v>
      </c>
      <c r="O73">
        <f t="shared" si="30"/>
        <v>0</v>
      </c>
      <c r="P73">
        <f t="shared" si="31"/>
        <v>-7.739999999999414E-4</v>
      </c>
      <c r="Q73">
        <f t="shared" si="32"/>
        <v>3.405000000000058E-2</v>
      </c>
      <c r="R73">
        <f t="shared" si="33"/>
        <v>185.75</v>
      </c>
      <c r="S73">
        <f t="shared" si="34"/>
        <v>-37.840000000000146</v>
      </c>
      <c r="T73">
        <f t="shared" si="35"/>
        <v>169.00120000000001</v>
      </c>
      <c r="U73">
        <f t="shared" si="36"/>
        <v>-88.983999999999924</v>
      </c>
      <c r="V73">
        <f t="shared" ref="V73:V131" si="50">R73-T73-S73+V72</f>
        <v>-127.73293599999809</v>
      </c>
      <c r="X73">
        <f t="shared" si="37"/>
        <v>0</v>
      </c>
      <c r="Y73">
        <f t="shared" si="38"/>
        <v>0</v>
      </c>
      <c r="Z73">
        <f t="shared" si="39"/>
        <v>0</v>
      </c>
      <c r="AA73">
        <f t="shared" si="40"/>
        <v>-7.7400000000005242E-4</v>
      </c>
      <c r="AB73">
        <f t="shared" si="41"/>
        <v>-2.16700000000003E-2</v>
      </c>
      <c r="AC73">
        <f t="shared" si="47"/>
        <v>-45.509999999998399</v>
      </c>
      <c r="AD73">
        <f t="shared" si="42"/>
        <v>-137.59999999999854</v>
      </c>
      <c r="AE73">
        <f t="shared" si="43"/>
        <v>1.9904999999999973</v>
      </c>
      <c r="AF73">
        <f t="shared" si="44"/>
        <v>11</v>
      </c>
      <c r="AG73">
        <f t="shared" ref="AG73:AG131" si="51">AC73-AE73-AD73+AG72</f>
        <v>55.906143999995777</v>
      </c>
    </row>
    <row r="74" spans="2:51" x14ac:dyDescent="0.25">
      <c r="B74">
        <f t="shared" si="45"/>
        <v>23</v>
      </c>
      <c r="C74">
        <f t="shared" ref="C74:K74" si="52">IF(ISNUMBER(C8),C8,"")</f>
        <v>1.26716E-2</v>
      </c>
      <c r="D74">
        <f t="shared" si="52"/>
        <v>1.26716E-2</v>
      </c>
      <c r="E74">
        <f t="shared" si="52"/>
        <v>5.2798299999999999E-2</v>
      </c>
      <c r="F74">
        <f t="shared" si="52"/>
        <v>0.59028510000000001</v>
      </c>
      <c r="G74">
        <f t="shared" si="52"/>
        <v>16.239699999999999</v>
      </c>
      <c r="H74">
        <f t="shared" si="52"/>
        <v>26154.11</v>
      </c>
      <c r="I74">
        <f t="shared" si="52"/>
        <v>25587.77</v>
      </c>
      <c r="J74">
        <f t="shared" si="52"/>
        <v>0</v>
      </c>
      <c r="K74">
        <f t="shared" si="52"/>
        <v>4937.8680000000004</v>
      </c>
      <c r="M74">
        <f t="shared" si="28"/>
        <v>0</v>
      </c>
      <c r="N74">
        <f t="shared" si="29"/>
        <v>0</v>
      </c>
      <c r="O74">
        <f t="shared" si="30"/>
        <v>0</v>
      </c>
      <c r="P74">
        <f t="shared" si="31"/>
        <v>-2.1119000000000554E-3</v>
      </c>
      <c r="Q74">
        <f t="shared" si="32"/>
        <v>-3.0619999999998981E-2</v>
      </c>
      <c r="R74">
        <f t="shared" si="33"/>
        <v>5.1100000000005821</v>
      </c>
      <c r="S74">
        <f t="shared" si="34"/>
        <v>-83.020000000000437</v>
      </c>
      <c r="T74">
        <f t="shared" si="35"/>
        <v>119.7877</v>
      </c>
      <c r="U74">
        <f t="shared" si="36"/>
        <v>-17.725000000000364</v>
      </c>
      <c r="V74">
        <f t="shared" si="50"/>
        <v>-159.39063599999707</v>
      </c>
      <c r="X74">
        <f t="shared" si="37"/>
        <v>-5.2800000000000069E-4</v>
      </c>
      <c r="Y74">
        <f t="shared" si="38"/>
        <v>-5.2800000000000069E-4</v>
      </c>
      <c r="Z74">
        <f t="shared" si="39"/>
        <v>0</v>
      </c>
      <c r="AA74">
        <f t="shared" si="40"/>
        <v>-9.5037000000000038E-3</v>
      </c>
      <c r="AB74">
        <f t="shared" si="41"/>
        <v>-0.17529000000000039</v>
      </c>
      <c r="AC74">
        <f t="shared" si="47"/>
        <v>-126.5</v>
      </c>
      <c r="AD74">
        <f t="shared" si="42"/>
        <v>-86.040000000000873</v>
      </c>
      <c r="AE74">
        <f t="shared" si="43"/>
        <v>3.434899999999999</v>
      </c>
      <c r="AF74">
        <f t="shared" si="44"/>
        <v>73.336999999999534</v>
      </c>
      <c r="AG74">
        <f t="shared" si="51"/>
        <v>12.011243999996651</v>
      </c>
    </row>
    <row r="75" spans="2:51" x14ac:dyDescent="0.25">
      <c r="B75">
        <f t="shared" si="45"/>
        <v>24</v>
      </c>
      <c r="C75">
        <f t="shared" ref="C75:K75" si="53">IF(ISNUMBER(C9),C9,"")</f>
        <v>8.8561000000000004E-3</v>
      </c>
      <c r="D75">
        <f t="shared" si="53"/>
        <v>8.8561000000000004E-3</v>
      </c>
      <c r="E75">
        <f t="shared" si="53"/>
        <v>5.4612500000000001E-2</v>
      </c>
      <c r="F75">
        <f t="shared" si="53"/>
        <v>0.66309960000000001</v>
      </c>
      <c r="G75">
        <f t="shared" si="53"/>
        <v>17.31033</v>
      </c>
      <c r="H75">
        <f t="shared" si="53"/>
        <v>30857.62</v>
      </c>
      <c r="I75">
        <f t="shared" si="53"/>
        <v>29120.85</v>
      </c>
      <c r="J75">
        <f t="shared" si="53"/>
        <v>0</v>
      </c>
      <c r="K75">
        <f t="shared" si="53"/>
        <v>15587.16</v>
      </c>
      <c r="M75">
        <f t="shared" si="28"/>
        <v>0</v>
      </c>
      <c r="N75">
        <f t="shared" si="29"/>
        <v>0</v>
      </c>
      <c r="O75">
        <f t="shared" si="30"/>
        <v>0</v>
      </c>
      <c r="P75">
        <f t="shared" si="31"/>
        <v>-1.8449999999999855E-3</v>
      </c>
      <c r="Q75">
        <f t="shared" si="32"/>
        <v>-3.3580000000000609E-2</v>
      </c>
      <c r="R75">
        <f t="shared" si="33"/>
        <v>-47.489999999997963</v>
      </c>
      <c r="S75">
        <f t="shared" si="34"/>
        <v>-124.25</v>
      </c>
      <c r="T75">
        <f t="shared" si="35"/>
        <v>176.0729</v>
      </c>
      <c r="U75">
        <f t="shared" si="36"/>
        <v>-24.1299999999992</v>
      </c>
      <c r="V75">
        <f t="shared" si="50"/>
        <v>-258.70353599999504</v>
      </c>
      <c r="X75">
        <f t="shared" si="37"/>
        <v>0</v>
      </c>
      <c r="Y75">
        <f t="shared" si="38"/>
        <v>0</v>
      </c>
      <c r="Z75">
        <f t="shared" si="39"/>
        <v>0</v>
      </c>
      <c r="AA75">
        <f t="shared" si="40"/>
        <v>-3.6899999999999711E-3</v>
      </c>
      <c r="AB75">
        <f t="shared" si="41"/>
        <v>1.7710000000001003E-2</v>
      </c>
      <c r="AC75">
        <f t="shared" si="47"/>
        <v>16.5</v>
      </c>
      <c r="AD75">
        <f t="shared" si="42"/>
        <v>-225.27999999999884</v>
      </c>
      <c r="AE75">
        <f t="shared" si="43"/>
        <v>-4.023699999999991</v>
      </c>
      <c r="AF75">
        <f t="shared" si="44"/>
        <v>30.139999999999418</v>
      </c>
      <c r="AG75">
        <f t="shared" si="51"/>
        <v>257.81494399999548</v>
      </c>
    </row>
    <row r="76" spans="2:51" x14ac:dyDescent="0.25">
      <c r="B76">
        <f t="shared" si="45"/>
        <v>25</v>
      </c>
      <c r="C76">
        <f t="shared" ref="C76:K76" si="54">IF(ISNUMBER(C10),C10,"")</f>
        <v>1.16658E-2</v>
      </c>
      <c r="D76">
        <f t="shared" si="54"/>
        <v>1.16658E-2</v>
      </c>
      <c r="E76">
        <f t="shared" si="54"/>
        <v>6.0499200000000003E-2</v>
      </c>
      <c r="F76">
        <f t="shared" si="54"/>
        <v>0.70157349999999996</v>
      </c>
      <c r="G76">
        <f t="shared" si="54"/>
        <v>16.941130000000001</v>
      </c>
      <c r="H76">
        <f t="shared" si="54"/>
        <v>34584.199999999997</v>
      </c>
      <c r="I76">
        <f t="shared" si="54"/>
        <v>31785.81</v>
      </c>
      <c r="J76">
        <f t="shared" si="54"/>
        <v>0</v>
      </c>
      <c r="K76">
        <f t="shared" si="54"/>
        <v>21483.31</v>
      </c>
      <c r="M76">
        <f t="shared" si="28"/>
        <v>0</v>
      </c>
      <c r="N76">
        <f t="shared" si="29"/>
        <v>0</v>
      </c>
      <c r="O76">
        <f t="shared" si="30"/>
        <v>2.7129999999999516E-4</v>
      </c>
      <c r="P76">
        <f t="shared" si="31"/>
        <v>-8.1389999999992302E-4</v>
      </c>
      <c r="Q76">
        <f t="shared" si="32"/>
        <v>-2.8220000000001022E-2</v>
      </c>
      <c r="R76">
        <f t="shared" si="33"/>
        <v>-18.680000000000291</v>
      </c>
      <c r="S76">
        <f t="shared" si="34"/>
        <v>-99.650000000001455</v>
      </c>
      <c r="T76">
        <f t="shared" si="35"/>
        <v>226.65119999999999</v>
      </c>
      <c r="U76">
        <f t="shared" si="36"/>
        <v>-84.5</v>
      </c>
      <c r="V76">
        <f t="shared" si="50"/>
        <v>-404.38473599999384</v>
      </c>
      <c r="X76">
        <f t="shared" si="37"/>
        <v>0</v>
      </c>
      <c r="Y76">
        <f t="shared" si="38"/>
        <v>0</v>
      </c>
      <c r="Z76">
        <f t="shared" si="39"/>
        <v>-2.7129999999999516E-4</v>
      </c>
      <c r="AA76">
        <f t="shared" si="40"/>
        <v>-5.6972000000000689E-3</v>
      </c>
      <c r="AB76">
        <f t="shared" si="41"/>
        <v>3.2019999999999271E-2</v>
      </c>
      <c r="AC76">
        <f t="shared" si="47"/>
        <v>-84.809999999997672</v>
      </c>
      <c r="AD76">
        <f t="shared" si="42"/>
        <v>-316.47999999999956</v>
      </c>
      <c r="AE76">
        <f t="shared" si="43"/>
        <v>4.7173000000000229</v>
      </c>
      <c r="AF76">
        <f t="shared" si="44"/>
        <v>205.48999999999796</v>
      </c>
      <c r="AG76">
        <f t="shared" si="51"/>
        <v>484.76764399999735</v>
      </c>
    </row>
    <row r="77" spans="2:51" x14ac:dyDescent="0.25">
      <c r="B77">
        <f t="shared" si="45"/>
        <v>26</v>
      </c>
      <c r="C77">
        <f t="shared" ref="C77:K77" si="55">IF(ISNUMBER(C11),C11,"")</f>
        <v>1.26263E-2</v>
      </c>
      <c r="D77">
        <f t="shared" si="55"/>
        <v>1.26263E-2</v>
      </c>
      <c r="E77">
        <f t="shared" si="55"/>
        <v>7.4074100000000004E-2</v>
      </c>
      <c r="F77">
        <f t="shared" si="55"/>
        <v>0.74074070000000003</v>
      </c>
      <c r="G77">
        <f t="shared" si="55"/>
        <v>17.698440000000002</v>
      </c>
      <c r="H77">
        <f t="shared" si="55"/>
        <v>37980.769999999997</v>
      </c>
      <c r="I77">
        <f t="shared" si="55"/>
        <v>33322.589999999997</v>
      </c>
      <c r="J77">
        <f t="shared" si="55"/>
        <v>0</v>
      </c>
      <c r="K77">
        <f t="shared" si="55"/>
        <v>21694.12</v>
      </c>
      <c r="M77">
        <f t="shared" si="28"/>
        <v>4.2080000000000069E-4</v>
      </c>
      <c r="N77">
        <f t="shared" si="29"/>
        <v>4.2080000000000069E-4</v>
      </c>
      <c r="O77">
        <f t="shared" si="30"/>
        <v>4.2079999999999895E-4</v>
      </c>
      <c r="P77">
        <f t="shared" si="31"/>
        <v>-4.2079999999999895E-4</v>
      </c>
      <c r="Q77">
        <f t="shared" si="32"/>
        <v>-2.7140000000002829E-2</v>
      </c>
      <c r="R77">
        <f t="shared" si="33"/>
        <v>-217.69999999999709</v>
      </c>
      <c r="S77">
        <f t="shared" si="34"/>
        <v>-223.68999999999505</v>
      </c>
      <c r="T77">
        <f t="shared" si="35"/>
        <v>302.92570000000001</v>
      </c>
      <c r="U77">
        <f t="shared" si="36"/>
        <v>-188.95999999999913</v>
      </c>
      <c r="V77">
        <f t="shared" si="50"/>
        <v>-701.32043599999588</v>
      </c>
      <c r="X77">
        <f t="shared" si="37"/>
        <v>0</v>
      </c>
      <c r="Y77">
        <f t="shared" si="38"/>
        <v>0</v>
      </c>
      <c r="Z77">
        <f t="shared" si="39"/>
        <v>-2.1039999999999948E-4</v>
      </c>
      <c r="AA77">
        <f t="shared" si="40"/>
        <v>-7.5758000000000214E-3</v>
      </c>
      <c r="AB77">
        <f t="shared" si="41"/>
        <v>0.1039500000000011</v>
      </c>
      <c r="AC77">
        <f t="shared" si="47"/>
        <v>-21.489999999997963</v>
      </c>
      <c r="AD77">
        <f t="shared" si="42"/>
        <v>-401.03000000000247</v>
      </c>
      <c r="AE77">
        <f t="shared" si="43"/>
        <v>10.322299999999984</v>
      </c>
      <c r="AF77">
        <f t="shared" si="44"/>
        <v>344.75</v>
      </c>
      <c r="AG77">
        <f t="shared" si="51"/>
        <v>853.98534400000187</v>
      </c>
    </row>
    <row r="78" spans="2:51" x14ac:dyDescent="0.25">
      <c r="B78">
        <f t="shared" si="45"/>
        <v>27</v>
      </c>
      <c r="C78">
        <f t="shared" ref="C78:K78" si="56">IF(ISNUMBER(C12),C12,"")</f>
        <v>8.0353999999999998E-3</v>
      </c>
      <c r="D78">
        <f t="shared" si="56"/>
        <v>8.0353999999999998E-3</v>
      </c>
      <c r="E78">
        <f t="shared" si="56"/>
        <v>7.5598600000000002E-2</v>
      </c>
      <c r="F78">
        <f t="shared" si="56"/>
        <v>0.76615279999999997</v>
      </c>
      <c r="G78">
        <f t="shared" si="56"/>
        <v>18.281079999999999</v>
      </c>
      <c r="H78">
        <f t="shared" si="56"/>
        <v>41129.81</v>
      </c>
      <c r="I78">
        <f t="shared" si="56"/>
        <v>35716.85</v>
      </c>
      <c r="J78">
        <f t="shared" si="56"/>
        <v>0</v>
      </c>
      <c r="K78">
        <f t="shared" si="56"/>
        <v>29609.9</v>
      </c>
      <c r="M78">
        <f t="shared" si="28"/>
        <v>1.6400000000000095E-4</v>
      </c>
      <c r="N78">
        <f t="shared" si="29"/>
        <v>1.6400000000000095E-4</v>
      </c>
      <c r="O78">
        <f t="shared" si="30"/>
        <v>1.6389999999999461E-4</v>
      </c>
      <c r="P78">
        <f t="shared" si="31"/>
        <v>0</v>
      </c>
      <c r="Q78">
        <f t="shared" si="32"/>
        <v>-2.4599999999992406E-3</v>
      </c>
      <c r="R78">
        <f t="shared" si="33"/>
        <v>-13.629999999997381</v>
      </c>
      <c r="S78">
        <f t="shared" si="34"/>
        <v>-197.93000000000029</v>
      </c>
      <c r="T78">
        <f t="shared" si="35"/>
        <v>355.44099999999997</v>
      </c>
      <c r="U78">
        <f t="shared" si="36"/>
        <v>-383.18000000000029</v>
      </c>
      <c r="V78">
        <f t="shared" si="50"/>
        <v>-872.461435999993</v>
      </c>
      <c r="X78">
        <f t="shared" si="37"/>
        <v>0</v>
      </c>
      <c r="Y78">
        <f t="shared" si="38"/>
        <v>0</v>
      </c>
      <c r="Z78">
        <f t="shared" si="39"/>
        <v>-3.2789999999999209E-4</v>
      </c>
      <c r="AA78">
        <f t="shared" si="40"/>
        <v>-5.5756000000000139E-3</v>
      </c>
      <c r="AB78">
        <f t="shared" si="41"/>
        <v>-0.15989000000000075</v>
      </c>
      <c r="AC78">
        <f t="shared" si="47"/>
        <v>-470.97000000000116</v>
      </c>
      <c r="AD78">
        <f t="shared" si="42"/>
        <v>-377.40000000000146</v>
      </c>
      <c r="AE78">
        <f t="shared" si="43"/>
        <v>1.3640000000000327</v>
      </c>
      <c r="AF78">
        <f t="shared" si="44"/>
        <v>562.73999999999796</v>
      </c>
      <c r="AG78">
        <f t="shared" si="51"/>
        <v>759.05134400000213</v>
      </c>
    </row>
    <row r="79" spans="2:51" x14ac:dyDescent="0.25">
      <c r="B79">
        <f t="shared" si="45"/>
        <v>28</v>
      </c>
      <c r="C79">
        <f t="shared" ref="C79:K79" si="57">IF(ISNUMBER(C13),C13,"")</f>
        <v>8.7331000000000006E-3</v>
      </c>
      <c r="D79">
        <f t="shared" si="57"/>
        <v>8.7331000000000006E-3</v>
      </c>
      <c r="E79">
        <f t="shared" si="57"/>
        <v>7.5860300000000006E-2</v>
      </c>
      <c r="F79">
        <f t="shared" si="57"/>
        <v>0.78219499999999997</v>
      </c>
      <c r="G79">
        <f t="shared" si="57"/>
        <v>18.885950000000001</v>
      </c>
      <c r="H79">
        <f t="shared" si="57"/>
        <v>42294.26</v>
      </c>
      <c r="I79">
        <f t="shared" si="57"/>
        <v>36094.050000000003</v>
      </c>
      <c r="J79">
        <f t="shared" si="57"/>
        <v>0</v>
      </c>
      <c r="K79">
        <f t="shared" si="57"/>
        <v>38489.75</v>
      </c>
      <c r="M79">
        <f t="shared" si="28"/>
        <v>2.6059999999999972E-4</v>
      </c>
      <c r="N79">
        <f t="shared" si="29"/>
        <v>2.6059999999999972E-4</v>
      </c>
      <c r="O79">
        <f t="shared" si="30"/>
        <v>1.3029999999999986E-4</v>
      </c>
      <c r="P79">
        <f t="shared" si="31"/>
        <v>-2.0854999999999624E-3</v>
      </c>
      <c r="Q79">
        <f t="shared" si="32"/>
        <v>2.307000000000059E-2</v>
      </c>
      <c r="R79">
        <f t="shared" si="33"/>
        <v>-10.930000000000291</v>
      </c>
      <c r="S79">
        <f t="shared" si="34"/>
        <v>-185.28000000000611</v>
      </c>
      <c r="T79">
        <f t="shared" si="35"/>
        <v>401.32310000000001</v>
      </c>
      <c r="U79">
        <f t="shared" si="36"/>
        <v>-446.02999999999884</v>
      </c>
      <c r="V79">
        <f t="shared" si="50"/>
        <v>-1099.4345359999872</v>
      </c>
      <c r="X79">
        <f t="shared" si="37"/>
        <v>5.2139999999999999E-4</v>
      </c>
      <c r="Y79">
        <f t="shared" si="38"/>
        <v>5.2139999999999999E-4</v>
      </c>
      <c r="Z79">
        <f t="shared" si="39"/>
        <v>-1.3029999999999986E-4</v>
      </c>
      <c r="AA79">
        <f t="shared" si="40"/>
        <v>-2.072470000000004E-2</v>
      </c>
      <c r="AB79">
        <f t="shared" si="41"/>
        <v>-0.60962000000000316</v>
      </c>
      <c r="AC79">
        <f t="shared" si="47"/>
        <v>-1155.3800000000047</v>
      </c>
      <c r="AD79">
        <f t="shared" si="42"/>
        <v>81.080000000001746</v>
      </c>
      <c r="AE79">
        <f t="shared" si="43"/>
        <v>-11.787000000000035</v>
      </c>
      <c r="AF79">
        <f t="shared" si="44"/>
        <v>364.79000000000087</v>
      </c>
      <c r="AG79">
        <f t="shared" si="51"/>
        <v>-465.62165600000424</v>
      </c>
    </row>
    <row r="80" spans="2:51" x14ac:dyDescent="0.25">
      <c r="B80">
        <f t="shared" si="45"/>
        <v>29</v>
      </c>
      <c r="C80">
        <f t="shared" ref="C80:K80" si="58">IF(ISNUMBER(C14),C14,"")</f>
        <v>8.8086999999999992E-3</v>
      </c>
      <c r="D80">
        <f t="shared" si="58"/>
        <v>8.8086999999999992E-3</v>
      </c>
      <c r="E80">
        <f t="shared" si="58"/>
        <v>7.4444099999999999E-2</v>
      </c>
      <c r="F80">
        <f t="shared" si="58"/>
        <v>0.73573960000000005</v>
      </c>
      <c r="G80">
        <f t="shared" si="58"/>
        <v>17.556239999999999</v>
      </c>
      <c r="H80">
        <f t="shared" si="58"/>
        <v>45522.66</v>
      </c>
      <c r="I80">
        <f t="shared" si="58"/>
        <v>37567.93</v>
      </c>
      <c r="J80">
        <f t="shared" si="58"/>
        <v>0</v>
      </c>
      <c r="K80">
        <f t="shared" si="58"/>
        <v>44385.02</v>
      </c>
      <c r="M80">
        <f t="shared" si="28"/>
        <v>1.0740000000000055E-4</v>
      </c>
      <c r="N80">
        <f t="shared" si="29"/>
        <v>1.0740000000000055E-4</v>
      </c>
      <c r="O80">
        <f t="shared" si="30"/>
        <v>2.148000000000011E-4</v>
      </c>
      <c r="P80">
        <f t="shared" si="31"/>
        <v>-5.3710000000006808E-4</v>
      </c>
      <c r="Q80">
        <f t="shared" si="32"/>
        <v>-4.6199999999998909E-2</v>
      </c>
      <c r="R80">
        <f t="shared" si="33"/>
        <v>-204.2100000000064</v>
      </c>
      <c r="S80">
        <f t="shared" si="34"/>
        <v>-265.43000000000029</v>
      </c>
      <c r="T80">
        <f t="shared" si="35"/>
        <v>588.8854</v>
      </c>
      <c r="U80">
        <f t="shared" si="36"/>
        <v>-560.32999999999447</v>
      </c>
      <c r="V80">
        <f t="shared" si="50"/>
        <v>-1627.0999359999932</v>
      </c>
      <c r="X80">
        <f t="shared" si="37"/>
        <v>-2.1479999999999937E-4</v>
      </c>
      <c r="Y80">
        <f t="shared" si="38"/>
        <v>-2.1479999999999937E-4</v>
      </c>
      <c r="Z80">
        <f t="shared" si="39"/>
        <v>-2.148000000000011E-4</v>
      </c>
      <c r="AA80">
        <f t="shared" si="40"/>
        <v>-2.7929999999999344E-3</v>
      </c>
      <c r="AB80">
        <f t="shared" si="41"/>
        <v>9.9899999999983891E-3</v>
      </c>
      <c r="AC80">
        <f t="shared" si="47"/>
        <v>-233.11999999999534</v>
      </c>
      <c r="AD80">
        <f t="shared" si="42"/>
        <v>-402.38999999999942</v>
      </c>
      <c r="AE80">
        <f t="shared" si="43"/>
        <v>-8.378400000000056</v>
      </c>
      <c r="AF80">
        <f t="shared" si="44"/>
        <v>-702.25</v>
      </c>
      <c r="AG80">
        <f t="shared" si="51"/>
        <v>-287.97325600000011</v>
      </c>
    </row>
    <row r="81" spans="2:33" x14ac:dyDescent="0.25">
      <c r="B81">
        <f t="shared" si="45"/>
        <v>30</v>
      </c>
      <c r="C81">
        <f t="shared" ref="C81:K81" si="59">IF(ISNUMBER(C15),C15,"")</f>
        <v>1.1494300000000001E-2</v>
      </c>
      <c r="D81">
        <f t="shared" si="59"/>
        <v>1.1494300000000001E-2</v>
      </c>
      <c r="E81">
        <f t="shared" si="59"/>
        <v>8.0996899999999997E-2</v>
      </c>
      <c r="F81">
        <f t="shared" si="59"/>
        <v>0.7621656</v>
      </c>
      <c r="G81">
        <f t="shared" si="59"/>
        <v>18.171880000000002</v>
      </c>
      <c r="H81">
        <f t="shared" si="59"/>
        <v>49256.67</v>
      </c>
      <c r="I81">
        <f t="shared" si="59"/>
        <v>38902.129999999997</v>
      </c>
      <c r="J81">
        <f t="shared" si="59"/>
        <v>0</v>
      </c>
      <c r="K81">
        <f t="shared" si="59"/>
        <v>53671.69</v>
      </c>
      <c r="M81">
        <f t="shared" si="28"/>
        <v>4.2959999999999873E-4</v>
      </c>
      <c r="N81">
        <f t="shared" si="29"/>
        <v>4.2959999999999873E-4</v>
      </c>
      <c r="O81">
        <f t="shared" si="30"/>
        <v>-1.0739999999999361E-4</v>
      </c>
      <c r="P81">
        <f t="shared" si="31"/>
        <v>-2.1479999999995947E-4</v>
      </c>
      <c r="Q81">
        <f t="shared" si="32"/>
        <v>7.5000000000002842E-4</v>
      </c>
      <c r="R81">
        <f t="shared" si="33"/>
        <v>195.9800000000032</v>
      </c>
      <c r="S81">
        <f t="shared" si="34"/>
        <v>-223.83999999999651</v>
      </c>
      <c r="T81">
        <f t="shared" si="35"/>
        <v>699.88729999999998</v>
      </c>
      <c r="U81">
        <f t="shared" si="36"/>
        <v>-1112.1399999999994</v>
      </c>
      <c r="V81">
        <f t="shared" si="50"/>
        <v>-1907.1672359999934</v>
      </c>
      <c r="X81">
        <f t="shared" si="37"/>
        <v>-1.0739999999999882E-4</v>
      </c>
      <c r="Y81">
        <f t="shared" si="38"/>
        <v>-1.0739999999999882E-4</v>
      </c>
      <c r="Z81">
        <f t="shared" si="39"/>
        <v>1.0739999999999361E-4</v>
      </c>
      <c r="AA81">
        <f t="shared" si="40"/>
        <v>-5.2637000000000933E-3</v>
      </c>
      <c r="AB81">
        <f t="shared" si="41"/>
        <v>2.5569999999998316E-2</v>
      </c>
      <c r="AC81">
        <f t="shared" si="47"/>
        <v>-167.55000000000291</v>
      </c>
      <c r="AD81">
        <f t="shared" si="42"/>
        <v>-426.30999999999767</v>
      </c>
      <c r="AE81">
        <f t="shared" si="43"/>
        <v>-8.7463000000000193</v>
      </c>
      <c r="AF81">
        <f t="shared" si="44"/>
        <v>-513.30000000000291</v>
      </c>
      <c r="AG81">
        <f t="shared" si="51"/>
        <v>-20.466956000005325</v>
      </c>
    </row>
    <row r="82" spans="2:33" x14ac:dyDescent="0.25">
      <c r="B82">
        <f t="shared" si="45"/>
        <v>31</v>
      </c>
      <c r="C82">
        <f t="shared" ref="C82:K82" si="60">IF(ISNUMBER(C16),C16,"")</f>
        <v>1.3642700000000001E-2</v>
      </c>
      <c r="D82">
        <f t="shared" si="60"/>
        <v>1.3642700000000001E-2</v>
      </c>
      <c r="E82">
        <f t="shared" si="60"/>
        <v>8.6045800000000006E-2</v>
      </c>
      <c r="F82">
        <f t="shared" si="60"/>
        <v>0.76195080000000004</v>
      </c>
      <c r="G82">
        <f t="shared" si="60"/>
        <v>18.297879999999999</v>
      </c>
      <c r="H82">
        <f t="shared" si="60"/>
        <v>51678.01</v>
      </c>
      <c r="I82">
        <f t="shared" si="60"/>
        <v>39742.980000000003</v>
      </c>
      <c r="J82">
        <f t="shared" si="60"/>
        <v>0</v>
      </c>
      <c r="K82">
        <f t="shared" si="60"/>
        <v>64779.79</v>
      </c>
      <c r="M82">
        <f t="shared" si="28"/>
        <v>-2.148000000000011E-4</v>
      </c>
      <c r="N82">
        <f t="shared" si="29"/>
        <v>-2.148000000000011E-4</v>
      </c>
      <c r="O82">
        <f t="shared" si="30"/>
        <v>-1.0750000000001037E-4</v>
      </c>
      <c r="P82">
        <f t="shared" si="31"/>
        <v>-2.1480000000007049E-4</v>
      </c>
      <c r="Q82">
        <f t="shared" si="32"/>
        <v>-4.1460000000000719E-2</v>
      </c>
      <c r="R82">
        <f t="shared" si="33"/>
        <v>119.75</v>
      </c>
      <c r="S82">
        <f t="shared" si="34"/>
        <v>-284.86000000000058</v>
      </c>
      <c r="T82">
        <f t="shared" si="35"/>
        <v>801.82190000000003</v>
      </c>
      <c r="U82">
        <f t="shared" si="36"/>
        <v>-1382.3000000000029</v>
      </c>
      <c r="V82">
        <f t="shared" si="50"/>
        <v>-2304.3791359999927</v>
      </c>
      <c r="X82">
        <f t="shared" si="37"/>
        <v>-1.0749999999999996E-4</v>
      </c>
      <c r="Y82">
        <f t="shared" si="38"/>
        <v>-1.0749999999999996E-4</v>
      </c>
      <c r="Z82">
        <f t="shared" si="39"/>
        <v>-3.2219999999999471E-4</v>
      </c>
      <c r="AA82">
        <f t="shared" si="40"/>
        <v>-5.8008999999999977E-3</v>
      </c>
      <c r="AB82">
        <f t="shared" si="41"/>
        <v>-6.9799999999986539E-3</v>
      </c>
      <c r="AC82">
        <f t="shared" si="47"/>
        <v>-153.47000000000116</v>
      </c>
      <c r="AD82">
        <f t="shared" si="42"/>
        <v>-423.26000000000204</v>
      </c>
      <c r="AE82">
        <f t="shared" si="43"/>
        <v>-17.11220000000003</v>
      </c>
      <c r="AF82">
        <f t="shared" si="44"/>
        <v>-217.54999999999563</v>
      </c>
      <c r="AG82">
        <f t="shared" si="51"/>
        <v>266.43524399999558</v>
      </c>
    </row>
    <row r="83" spans="2:33" x14ac:dyDescent="0.25">
      <c r="B83">
        <f t="shared" si="45"/>
        <v>32</v>
      </c>
      <c r="C83">
        <f t="shared" ref="C83:K83" si="61">IF(ISNUMBER(C17),C17,"")</f>
        <v>1.53615E-2</v>
      </c>
      <c r="D83">
        <f t="shared" si="61"/>
        <v>1.53615E-2</v>
      </c>
      <c r="E83">
        <f t="shared" si="61"/>
        <v>8.7334800000000004E-2</v>
      </c>
      <c r="F83">
        <f t="shared" si="61"/>
        <v>0.7779568</v>
      </c>
      <c r="G83">
        <f t="shared" si="61"/>
        <v>18.240629999999999</v>
      </c>
      <c r="H83">
        <f t="shared" si="61"/>
        <v>53654.74</v>
      </c>
      <c r="I83">
        <f t="shared" si="61"/>
        <v>41201.35</v>
      </c>
      <c r="J83">
        <f t="shared" si="61"/>
        <v>0</v>
      </c>
      <c r="K83">
        <f t="shared" si="61"/>
        <v>77014.66</v>
      </c>
      <c r="M83">
        <f t="shared" si="28"/>
        <v>4.2969999999999814E-4</v>
      </c>
      <c r="N83">
        <f t="shared" si="29"/>
        <v>4.2969999999999814E-4</v>
      </c>
      <c r="O83">
        <f t="shared" si="30"/>
        <v>-4.2970000000000508E-4</v>
      </c>
      <c r="P83">
        <f t="shared" si="31"/>
        <v>2.1484999999999976E-3</v>
      </c>
      <c r="Q83">
        <f t="shared" si="32"/>
        <v>3.1040000000000845E-2</v>
      </c>
      <c r="R83">
        <f t="shared" si="33"/>
        <v>165.84999999999854</v>
      </c>
      <c r="S83">
        <f t="shared" si="34"/>
        <v>-382.91999999999825</v>
      </c>
      <c r="T83">
        <f t="shared" si="35"/>
        <v>884.26310000000001</v>
      </c>
      <c r="U83">
        <f t="shared" si="36"/>
        <v>-1771.070000000007</v>
      </c>
      <c r="V83">
        <f t="shared" si="50"/>
        <v>-2639.8722359999961</v>
      </c>
      <c r="X83">
        <f t="shared" si="37"/>
        <v>-5.3709999999999869E-4</v>
      </c>
      <c r="Y83">
        <f t="shared" si="38"/>
        <v>-5.3709999999999869E-4</v>
      </c>
      <c r="Z83">
        <f t="shared" si="39"/>
        <v>-3.2219999999999471E-4</v>
      </c>
      <c r="AA83">
        <f t="shared" si="40"/>
        <v>-7.949300000000048E-3</v>
      </c>
      <c r="AB83">
        <f t="shared" si="41"/>
        <v>7.605999999999824E-2</v>
      </c>
      <c r="AC83">
        <f t="shared" si="47"/>
        <v>-123.79999999999563</v>
      </c>
      <c r="AD83">
        <f t="shared" si="42"/>
        <v>-674.30000000000291</v>
      </c>
      <c r="AE83">
        <f t="shared" si="43"/>
        <v>4.1613999999999578</v>
      </c>
      <c r="AF83">
        <f t="shared" si="44"/>
        <v>71.059999999997672</v>
      </c>
      <c r="AG83">
        <f t="shared" si="51"/>
        <v>812.7738440000029</v>
      </c>
    </row>
    <row r="84" spans="2:33" x14ac:dyDescent="0.25">
      <c r="B84">
        <f t="shared" si="45"/>
        <v>33</v>
      </c>
      <c r="C84">
        <f t="shared" ref="C84:K84" si="62">IF(ISNUMBER(C18),C18,"")</f>
        <v>1.5683699999999998E-2</v>
      </c>
      <c r="D84">
        <f t="shared" si="62"/>
        <v>1.5683699999999998E-2</v>
      </c>
      <c r="E84">
        <f t="shared" si="62"/>
        <v>9.0342699999999998E-2</v>
      </c>
      <c r="F84">
        <f t="shared" si="62"/>
        <v>0.74035879999999998</v>
      </c>
      <c r="G84">
        <f t="shared" si="62"/>
        <v>17.586210000000001</v>
      </c>
      <c r="H84">
        <f t="shared" si="62"/>
        <v>53793.14</v>
      </c>
      <c r="I84">
        <f t="shared" si="62"/>
        <v>43982.879999999997</v>
      </c>
      <c r="J84">
        <f t="shared" si="62"/>
        <v>0</v>
      </c>
      <c r="K84">
        <f t="shared" si="62"/>
        <v>89835.88</v>
      </c>
      <c r="M84">
        <f t="shared" si="28"/>
        <v>5.3720000000000157E-4</v>
      </c>
      <c r="N84">
        <f t="shared" si="29"/>
        <v>5.3720000000000157E-4</v>
      </c>
      <c r="O84">
        <f t="shared" si="30"/>
        <v>-4.296999999999912E-4</v>
      </c>
      <c r="P84">
        <f t="shared" si="31"/>
        <v>1.9335999999999798E-3</v>
      </c>
      <c r="Q84">
        <f t="shared" si="32"/>
        <v>0.13308999999999926</v>
      </c>
      <c r="R84">
        <f t="shared" si="33"/>
        <v>347.29000000000087</v>
      </c>
      <c r="S84">
        <f t="shared" si="34"/>
        <v>-362.14999999999418</v>
      </c>
      <c r="T84">
        <f t="shared" si="35"/>
        <v>904.55889999999999</v>
      </c>
      <c r="U84">
        <f t="shared" si="36"/>
        <v>-2105.6900000000023</v>
      </c>
      <c r="V84">
        <f t="shared" si="50"/>
        <v>-2834.991136000001</v>
      </c>
      <c r="X84">
        <f t="shared" si="37"/>
        <v>3.2220000000000165E-4</v>
      </c>
      <c r="Y84">
        <f t="shared" si="38"/>
        <v>3.2220000000000165E-4</v>
      </c>
      <c r="Z84">
        <f t="shared" si="39"/>
        <v>-4.2970000000000508E-4</v>
      </c>
      <c r="AA84">
        <f t="shared" si="40"/>
        <v>-3.0078000000000049E-3</v>
      </c>
      <c r="AB84">
        <f t="shared" si="41"/>
        <v>-1.0310000000000485E-2</v>
      </c>
      <c r="AC84">
        <f t="shared" si="47"/>
        <v>209.41999999999825</v>
      </c>
      <c r="AD84">
        <f t="shared" si="42"/>
        <v>-861.89000000000669</v>
      </c>
      <c r="AE84">
        <f t="shared" si="43"/>
        <v>-3.0538000000000238</v>
      </c>
      <c r="AF84">
        <f t="shared" si="44"/>
        <v>622.59999999999127</v>
      </c>
      <c r="AG84">
        <f t="shared" si="51"/>
        <v>1887.1376440000081</v>
      </c>
    </row>
    <row r="85" spans="2:33" x14ac:dyDescent="0.25">
      <c r="B85">
        <f t="shared" si="45"/>
        <v>34</v>
      </c>
      <c r="C85">
        <f t="shared" ref="C85:K85" si="63">IF(ISNUMBER(C19),C19,"")</f>
        <v>1.8584199999999999E-2</v>
      </c>
      <c r="D85">
        <f t="shared" si="63"/>
        <v>1.8584199999999999E-2</v>
      </c>
      <c r="E85">
        <f t="shared" si="63"/>
        <v>8.8301599999999994E-2</v>
      </c>
      <c r="F85">
        <f t="shared" si="63"/>
        <v>0.71962619999999999</v>
      </c>
      <c r="G85">
        <f t="shared" si="63"/>
        <v>17.039750000000002</v>
      </c>
      <c r="H85">
        <f t="shared" si="63"/>
        <v>53706.05</v>
      </c>
      <c r="I85">
        <f t="shared" si="63"/>
        <v>46849.43</v>
      </c>
      <c r="J85">
        <f t="shared" si="63"/>
        <v>0</v>
      </c>
      <c r="K85">
        <f t="shared" si="63"/>
        <v>99879.95</v>
      </c>
      <c r="M85">
        <f t="shared" si="28"/>
        <v>-2.1489999999999704E-4</v>
      </c>
      <c r="N85">
        <f t="shared" si="29"/>
        <v>-2.1489999999999704E-4</v>
      </c>
      <c r="O85">
        <f t="shared" si="30"/>
        <v>-3.2219999999999471E-4</v>
      </c>
      <c r="P85">
        <f t="shared" si="31"/>
        <v>3.4374999999999822E-3</v>
      </c>
      <c r="Q85">
        <f t="shared" si="32"/>
        <v>9.5169999999999533E-2</v>
      </c>
      <c r="R85">
        <f t="shared" si="33"/>
        <v>314.65999999999622</v>
      </c>
      <c r="S85">
        <f t="shared" si="34"/>
        <v>-286.66999999999825</v>
      </c>
      <c r="T85">
        <f t="shared" si="35"/>
        <v>888.37929999999994</v>
      </c>
      <c r="U85">
        <f t="shared" si="36"/>
        <v>-2306.8399999999965</v>
      </c>
      <c r="V85">
        <f t="shared" si="50"/>
        <v>-3122.0404360000066</v>
      </c>
      <c r="X85">
        <f t="shared" si="37"/>
        <v>-5.3710000000000216E-4</v>
      </c>
      <c r="Y85">
        <f t="shared" si="38"/>
        <v>-5.3710000000000216E-4</v>
      </c>
      <c r="Z85">
        <f t="shared" si="39"/>
        <v>-1.0739999999999361E-4</v>
      </c>
      <c r="AA85">
        <f t="shared" si="40"/>
        <v>-6.8751000000000229E-3</v>
      </c>
      <c r="AB85">
        <f t="shared" si="41"/>
        <v>2.4169999999998026E-2</v>
      </c>
      <c r="AC85">
        <f t="shared" si="47"/>
        <v>170.70000000000437</v>
      </c>
      <c r="AD85">
        <f t="shared" si="42"/>
        <v>-995.17000000000553</v>
      </c>
      <c r="AE85">
        <f t="shared" si="43"/>
        <v>13.005000000000109</v>
      </c>
      <c r="AF85">
        <f t="shared" si="44"/>
        <v>1789.1000000000058</v>
      </c>
      <c r="AG85">
        <f t="shared" si="51"/>
        <v>3040.0026440000179</v>
      </c>
    </row>
    <row r="86" spans="2:33" x14ac:dyDescent="0.25">
      <c r="B86">
        <f t="shared" si="45"/>
        <v>35</v>
      </c>
      <c r="C86">
        <f t="shared" ref="C86:K86" si="64">IF(ISNUMBER(C20),C20,"")</f>
        <v>2.1592E-2</v>
      </c>
      <c r="D86">
        <f t="shared" si="64"/>
        <v>2.1592E-2</v>
      </c>
      <c r="E86">
        <f t="shared" si="64"/>
        <v>0.103878</v>
      </c>
      <c r="F86">
        <f t="shared" si="64"/>
        <v>0.72027070000000004</v>
      </c>
      <c r="G86">
        <f t="shared" si="64"/>
        <v>17.316469999999999</v>
      </c>
      <c r="H86">
        <f t="shared" si="64"/>
        <v>53853.41</v>
      </c>
      <c r="I86">
        <f t="shared" si="64"/>
        <v>49853.23</v>
      </c>
      <c r="J86">
        <f t="shared" si="64"/>
        <v>0</v>
      </c>
      <c r="K86">
        <f t="shared" si="64"/>
        <v>106922.8</v>
      </c>
      <c r="M86">
        <f t="shared" si="28"/>
        <v>4.2970000000000161E-4</v>
      </c>
      <c r="N86">
        <f t="shared" si="29"/>
        <v>4.2970000000000161E-4</v>
      </c>
      <c r="O86">
        <f t="shared" si="30"/>
        <v>-2.1490000000000398E-4</v>
      </c>
      <c r="P86">
        <f t="shared" si="31"/>
        <v>-1.1816000000000049E-3</v>
      </c>
      <c r="Q86">
        <f t="shared" si="32"/>
        <v>-1.8259999999997945E-2</v>
      </c>
      <c r="R86">
        <f t="shared" si="33"/>
        <v>360.29999999999563</v>
      </c>
      <c r="S86">
        <f t="shared" si="34"/>
        <v>-323.15000000000146</v>
      </c>
      <c r="T86">
        <f t="shared" si="35"/>
        <v>923.20759999999996</v>
      </c>
      <c r="U86">
        <f t="shared" si="36"/>
        <v>-2430.8000000000029</v>
      </c>
      <c r="V86">
        <f t="shared" si="50"/>
        <v>-3361.7980360000092</v>
      </c>
      <c r="X86">
        <f t="shared" si="37"/>
        <v>-1.2891000000000014E-3</v>
      </c>
      <c r="Y86">
        <f t="shared" si="38"/>
        <v>-1.2891000000000014E-3</v>
      </c>
      <c r="Z86">
        <f t="shared" si="39"/>
        <v>1.0740000000000749E-4</v>
      </c>
      <c r="AA86">
        <f t="shared" si="40"/>
        <v>-1.3857600000000025E-2</v>
      </c>
      <c r="AB86">
        <f t="shared" ref="AB86:AB131" si="65">IF(AND(ISNUMBER(AB20),ISNUMBER(Q20)),AB20-Q20,"")</f>
        <v>-0.15672999999999959</v>
      </c>
      <c r="AC86">
        <f t="shared" si="47"/>
        <v>-132.77999999999884</v>
      </c>
      <c r="AD86">
        <f t="shared" si="42"/>
        <v>-668.59999999999854</v>
      </c>
      <c r="AE86">
        <f t="shared" si="43"/>
        <v>-24.409899999999993</v>
      </c>
      <c r="AF86">
        <f t="shared" si="44"/>
        <v>2973.8999999999942</v>
      </c>
      <c r="AG86">
        <f t="shared" si="51"/>
        <v>3600.2325440000177</v>
      </c>
    </row>
    <row r="87" spans="2:33" x14ac:dyDescent="0.25">
      <c r="B87">
        <f t="shared" si="45"/>
        <v>36</v>
      </c>
      <c r="C87">
        <f t="shared" ref="C87:K87" si="66">IF(ISNUMBER(C21),C21,"")</f>
        <v>2.5137E-2</v>
      </c>
      <c r="D87">
        <f t="shared" si="66"/>
        <v>2.5137E-2</v>
      </c>
      <c r="E87">
        <f t="shared" si="66"/>
        <v>0.1162316</v>
      </c>
      <c r="F87">
        <f t="shared" si="66"/>
        <v>0.76463639999999999</v>
      </c>
      <c r="G87">
        <f t="shared" si="66"/>
        <v>20.105810000000002</v>
      </c>
      <c r="H87">
        <f t="shared" si="66"/>
        <v>56907.4</v>
      </c>
      <c r="I87">
        <f t="shared" si="66"/>
        <v>41851.32</v>
      </c>
      <c r="J87">
        <f t="shared" si="66"/>
        <v>0</v>
      </c>
      <c r="K87">
        <f t="shared" si="66"/>
        <v>110924.7</v>
      </c>
      <c r="M87">
        <f t="shared" si="28"/>
        <v>-7.519999999999992E-4</v>
      </c>
      <c r="N87">
        <f t="shared" si="29"/>
        <v>-7.519999999999992E-4</v>
      </c>
      <c r="O87">
        <f t="shared" si="30"/>
        <v>-6.4450000000000618E-4</v>
      </c>
      <c r="P87">
        <f t="shared" si="31"/>
        <v>-8.5939999999995464E-4</v>
      </c>
      <c r="Q87">
        <f t="shared" si="32"/>
        <v>-4.8120000000000829E-2</v>
      </c>
      <c r="R87">
        <f t="shared" si="33"/>
        <v>766.73999999999796</v>
      </c>
      <c r="S87">
        <f t="shared" si="34"/>
        <v>-134.38999999999942</v>
      </c>
      <c r="T87">
        <f t="shared" si="35"/>
        <v>1079.0730000000001</v>
      </c>
      <c r="U87">
        <f t="shared" si="36"/>
        <v>-2587.8000000000029</v>
      </c>
      <c r="V87">
        <f t="shared" si="50"/>
        <v>-3539.7410360000122</v>
      </c>
      <c r="X87">
        <f t="shared" si="37"/>
        <v>7.519999999999992E-4</v>
      </c>
      <c r="Y87">
        <f t="shared" si="38"/>
        <v>7.519999999999992E-4</v>
      </c>
      <c r="Z87">
        <f t="shared" si="39"/>
        <v>8.5930000000000728E-4</v>
      </c>
      <c r="AA87">
        <f t="shared" si="40"/>
        <v>-4.86626E-2</v>
      </c>
      <c r="AB87">
        <f t="shared" si="65"/>
        <v>-0.90386000000000166</v>
      </c>
      <c r="AC87">
        <f t="shared" si="47"/>
        <v>-1269.4599999999991</v>
      </c>
      <c r="AD87">
        <f t="shared" si="42"/>
        <v>-331.91999999999825</v>
      </c>
      <c r="AE87">
        <f t="shared" si="43"/>
        <v>-80.999500000000126</v>
      </c>
      <c r="AF87">
        <f t="shared" si="44"/>
        <v>3444</v>
      </c>
      <c r="AG87">
        <f t="shared" si="51"/>
        <v>2743.6920440000167</v>
      </c>
    </row>
    <row r="88" spans="2:33" x14ac:dyDescent="0.25">
      <c r="B88">
        <f t="shared" si="45"/>
        <v>37</v>
      </c>
      <c r="C88">
        <f t="shared" ref="C88:K88" si="67">IF(ISNUMBER(C22),C22,"")</f>
        <v>2.4385E-2</v>
      </c>
      <c r="D88">
        <f t="shared" si="67"/>
        <v>2.4385E-2</v>
      </c>
      <c r="E88">
        <f t="shared" si="67"/>
        <v>0.11590930000000001</v>
      </c>
      <c r="F88">
        <f t="shared" si="67"/>
        <v>0.73670639999999998</v>
      </c>
      <c r="G88">
        <f t="shared" si="67"/>
        <v>19.202380000000002</v>
      </c>
      <c r="H88">
        <f t="shared" si="67"/>
        <v>58866.53</v>
      </c>
      <c r="I88">
        <f t="shared" si="67"/>
        <v>41211.82</v>
      </c>
      <c r="J88">
        <f t="shared" si="67"/>
        <v>0</v>
      </c>
      <c r="K88">
        <f t="shared" si="67"/>
        <v>125963.2</v>
      </c>
      <c r="M88">
        <f t="shared" si="28"/>
        <v>-8.5939999999999975E-4</v>
      </c>
      <c r="N88">
        <f t="shared" si="29"/>
        <v>-8.5939999999999975E-4</v>
      </c>
      <c r="O88">
        <f t="shared" si="30"/>
        <v>2.148999999999901E-4</v>
      </c>
      <c r="P88">
        <f t="shared" si="31"/>
        <v>-2.9004000000000252E-3</v>
      </c>
      <c r="Q88">
        <f t="shared" si="32"/>
        <v>-6.0470000000002244E-2</v>
      </c>
      <c r="R88">
        <f t="shared" si="33"/>
        <v>49.610000000000582</v>
      </c>
      <c r="S88">
        <f t="shared" si="34"/>
        <v>-310.11000000000058</v>
      </c>
      <c r="T88">
        <f t="shared" si="35"/>
        <v>1035.816</v>
      </c>
      <c r="U88">
        <f t="shared" si="36"/>
        <v>-2776</v>
      </c>
      <c r="V88">
        <f t="shared" si="50"/>
        <v>-4215.8370360000108</v>
      </c>
      <c r="X88">
        <f t="shared" si="37"/>
        <v>-3.2220000000000165E-4</v>
      </c>
      <c r="Y88">
        <f t="shared" si="38"/>
        <v>-3.2220000000000165E-4</v>
      </c>
      <c r="Z88">
        <f t="shared" si="39"/>
        <v>-1.0739999999999361E-4</v>
      </c>
      <c r="AA88">
        <f t="shared" si="40"/>
        <v>-1.289099999999932E-3</v>
      </c>
      <c r="AB88">
        <f t="shared" si="65"/>
        <v>0.12353000000000236</v>
      </c>
      <c r="AC88">
        <f t="shared" si="47"/>
        <v>89.169999999998254</v>
      </c>
      <c r="AD88">
        <f t="shared" si="42"/>
        <v>-266.45999999999913</v>
      </c>
      <c r="AE88">
        <f t="shared" si="43"/>
        <v>9.8849999999999909</v>
      </c>
      <c r="AF88">
        <f t="shared" si="44"/>
        <v>2577.8000000000029</v>
      </c>
      <c r="AG88">
        <f t="shared" si="51"/>
        <v>3089.4370440000139</v>
      </c>
    </row>
    <row r="89" spans="2:33" x14ac:dyDescent="0.25">
      <c r="B89">
        <f t="shared" si="45"/>
        <v>38</v>
      </c>
      <c r="C89">
        <f t="shared" ref="C89:K89" si="68">IF(ISNUMBER(C23),C23,"")</f>
        <v>2.69632E-2</v>
      </c>
      <c r="D89">
        <f t="shared" si="68"/>
        <v>2.69632E-2</v>
      </c>
      <c r="E89">
        <f t="shared" si="68"/>
        <v>0.12117310000000001</v>
      </c>
      <c r="F89">
        <f t="shared" si="68"/>
        <v>0.74777099999999996</v>
      </c>
      <c r="G89">
        <f t="shared" si="68"/>
        <v>19.57246</v>
      </c>
      <c r="H89">
        <f t="shared" si="68"/>
        <v>59558.67</v>
      </c>
      <c r="I89">
        <f t="shared" si="68"/>
        <v>41352.42</v>
      </c>
      <c r="J89">
        <f t="shared" si="68"/>
        <v>0</v>
      </c>
      <c r="K89">
        <f t="shared" si="68"/>
        <v>143667.1</v>
      </c>
      <c r="M89">
        <f t="shared" si="28"/>
        <v>-9.668999999999997E-4</v>
      </c>
      <c r="N89">
        <f t="shared" si="29"/>
        <v>-9.668999999999997E-4</v>
      </c>
      <c r="O89">
        <f t="shared" si="30"/>
        <v>-3.2230000000001147E-4</v>
      </c>
      <c r="P89">
        <f t="shared" si="31"/>
        <v>-1.0739999999997973E-4</v>
      </c>
      <c r="Q89">
        <f t="shared" si="32"/>
        <v>-3.0509999999999593E-2</v>
      </c>
      <c r="R89">
        <f t="shared" si="33"/>
        <v>283.69000000000233</v>
      </c>
      <c r="S89">
        <f t="shared" si="34"/>
        <v>-255.79000000000087</v>
      </c>
      <c r="T89">
        <f t="shared" si="35"/>
        <v>919.34310000000005</v>
      </c>
      <c r="U89">
        <f t="shared" si="36"/>
        <v>-3467</v>
      </c>
      <c r="V89">
        <f t="shared" si="50"/>
        <v>-4595.7001360000077</v>
      </c>
      <c r="X89">
        <f t="shared" si="37"/>
        <v>-1.503899999999999E-3</v>
      </c>
      <c r="Y89">
        <f t="shared" si="38"/>
        <v>-1.503899999999999E-3</v>
      </c>
      <c r="Z89">
        <f t="shared" si="39"/>
        <v>-1.1816999999999939E-3</v>
      </c>
      <c r="AA89">
        <f t="shared" si="40"/>
        <v>-1.1816599999999955E-2</v>
      </c>
      <c r="AB89">
        <f t="shared" si="65"/>
        <v>-0.13889999999999958</v>
      </c>
      <c r="AC89">
        <f t="shared" si="47"/>
        <v>-265.51000000000204</v>
      </c>
      <c r="AD89">
        <f t="shared" si="42"/>
        <v>-282.63999999999942</v>
      </c>
      <c r="AE89">
        <f t="shared" si="43"/>
        <v>2.4904999999999973</v>
      </c>
      <c r="AF89">
        <f t="shared" si="44"/>
        <v>2931.7999999999884</v>
      </c>
      <c r="AG89">
        <f t="shared" si="51"/>
        <v>3104.0765440000114</v>
      </c>
    </row>
    <row r="90" spans="2:33" x14ac:dyDescent="0.25">
      <c r="B90">
        <f t="shared" si="45"/>
        <v>39</v>
      </c>
      <c r="C90">
        <f t="shared" ref="C90:K90" si="69">IF(ISNUMBER(C24),C24,"")</f>
        <v>2.9756100000000001E-2</v>
      </c>
      <c r="D90">
        <f t="shared" si="69"/>
        <v>2.9756100000000001E-2</v>
      </c>
      <c r="E90">
        <f t="shared" si="69"/>
        <v>0.1203137</v>
      </c>
      <c r="F90">
        <f t="shared" si="69"/>
        <v>0.74132560000000003</v>
      </c>
      <c r="G90">
        <f t="shared" si="69"/>
        <v>19.6831</v>
      </c>
      <c r="H90">
        <f t="shared" si="69"/>
        <v>60431.51</v>
      </c>
      <c r="I90">
        <f t="shared" si="69"/>
        <v>41794.1</v>
      </c>
      <c r="J90">
        <f t="shared" si="69"/>
        <v>0</v>
      </c>
      <c r="K90">
        <f t="shared" si="69"/>
        <v>161977.20000000001</v>
      </c>
      <c r="M90">
        <f t="shared" si="28"/>
        <v>-3.2220000000000165E-4</v>
      </c>
      <c r="N90">
        <f t="shared" si="29"/>
        <v>-3.2220000000000165E-4</v>
      </c>
      <c r="O90">
        <f t="shared" si="30"/>
        <v>-1.0743000000000003E-3</v>
      </c>
      <c r="P90">
        <f t="shared" si="31"/>
        <v>-2.6856000000000657E-3</v>
      </c>
      <c r="Q90">
        <f t="shared" si="32"/>
        <v>-5.3059999999998553E-2</v>
      </c>
      <c r="R90">
        <f t="shared" si="33"/>
        <v>185.95999999999913</v>
      </c>
      <c r="S90">
        <f t="shared" si="34"/>
        <v>-180.87999999999738</v>
      </c>
      <c r="T90">
        <f t="shared" si="35"/>
        <v>902.88520000000005</v>
      </c>
      <c r="U90">
        <f t="shared" si="36"/>
        <v>-3877.5</v>
      </c>
      <c r="V90">
        <f t="shared" si="50"/>
        <v>-5131.7453360000109</v>
      </c>
      <c r="X90">
        <f t="shared" si="37"/>
        <v>-4.2968999999999993E-3</v>
      </c>
      <c r="Y90">
        <f t="shared" si="38"/>
        <v>-4.2968999999999993E-3</v>
      </c>
      <c r="Z90">
        <f t="shared" si="39"/>
        <v>2.1490000000000398E-4</v>
      </c>
      <c r="AA90">
        <f t="shared" si="40"/>
        <v>-1.2783299999999942E-2</v>
      </c>
      <c r="AB90">
        <f t="shared" si="65"/>
        <v>-0.18832000000000093</v>
      </c>
      <c r="AC90">
        <f t="shared" si="47"/>
        <v>-161.05999999999767</v>
      </c>
      <c r="AD90">
        <f t="shared" si="42"/>
        <v>-449.01000000000204</v>
      </c>
      <c r="AE90">
        <f t="shared" si="43"/>
        <v>3.5647999999999911</v>
      </c>
      <c r="AF90">
        <f t="shared" si="44"/>
        <v>2963.0999999999767</v>
      </c>
      <c r="AG90">
        <f t="shared" si="51"/>
        <v>3388.4617440000156</v>
      </c>
    </row>
    <row r="91" spans="2:33" x14ac:dyDescent="0.25">
      <c r="B91">
        <f t="shared" si="45"/>
        <v>40</v>
      </c>
      <c r="C91">
        <f t="shared" ref="C91:K91" si="70">IF(ISNUMBER(C25),C25,"")</f>
        <v>3.0078400000000002E-2</v>
      </c>
      <c r="D91">
        <f t="shared" si="70"/>
        <v>3.0078400000000002E-2</v>
      </c>
      <c r="E91">
        <f t="shared" si="70"/>
        <v>0.1203137</v>
      </c>
      <c r="F91">
        <f t="shared" si="70"/>
        <v>0.72585670000000002</v>
      </c>
      <c r="G91">
        <f t="shared" si="70"/>
        <v>19.53368</v>
      </c>
      <c r="H91">
        <f t="shared" si="70"/>
        <v>60774.06</v>
      </c>
      <c r="I91">
        <f t="shared" si="70"/>
        <v>42252.49</v>
      </c>
      <c r="J91">
        <f t="shared" si="70"/>
        <v>0</v>
      </c>
      <c r="K91">
        <f t="shared" si="70"/>
        <v>180636.1</v>
      </c>
      <c r="M91">
        <f t="shared" si="28"/>
        <v>-3.0078000000000014E-3</v>
      </c>
      <c r="N91">
        <f t="shared" si="29"/>
        <v>-3.0078000000000014E-3</v>
      </c>
      <c r="O91">
        <f t="shared" si="30"/>
        <v>-1.0739999999999361E-4</v>
      </c>
      <c r="P91">
        <f t="shared" si="31"/>
        <v>-8.5937999999999848E-3</v>
      </c>
      <c r="Q91">
        <f t="shared" si="32"/>
        <v>-7.9170000000001295E-2</v>
      </c>
      <c r="R91">
        <f t="shared" si="33"/>
        <v>1.1399999999994179</v>
      </c>
      <c r="S91">
        <f t="shared" si="34"/>
        <v>-244.43000000000029</v>
      </c>
      <c r="T91">
        <f t="shared" si="35"/>
        <v>805.00059999999996</v>
      </c>
      <c r="U91">
        <f t="shared" si="36"/>
        <v>-4414</v>
      </c>
      <c r="V91">
        <f t="shared" si="50"/>
        <v>-5691.1759360000115</v>
      </c>
      <c r="X91">
        <f t="shared" si="37"/>
        <v>-1.8262E-3</v>
      </c>
      <c r="Y91">
        <f t="shared" si="38"/>
        <v>-1.8262E-3</v>
      </c>
      <c r="Z91">
        <f t="shared" si="39"/>
        <v>-3.2229999999999759E-4</v>
      </c>
      <c r="AA91">
        <f t="shared" si="40"/>
        <v>-6.7677000000000431E-3</v>
      </c>
      <c r="AB91">
        <f t="shared" si="65"/>
        <v>-7.669999999999888E-2</v>
      </c>
      <c r="AC91">
        <f t="shared" si="47"/>
        <v>178.01000000000204</v>
      </c>
      <c r="AD91">
        <f t="shared" si="42"/>
        <v>-528.7699999999968</v>
      </c>
      <c r="AE91">
        <f t="shared" si="43"/>
        <v>7.0798000000000911</v>
      </c>
      <c r="AF91">
        <f t="shared" si="44"/>
        <v>3250.2999999999884</v>
      </c>
      <c r="AG91">
        <f t="shared" si="51"/>
        <v>4088.1619440000145</v>
      </c>
    </row>
    <row r="92" spans="2:33" x14ac:dyDescent="0.25">
      <c r="B92">
        <f t="shared" si="45"/>
        <v>41</v>
      </c>
      <c r="C92">
        <f t="shared" ref="C92:K92" si="71">IF(ISNUMBER(C26),C26,"")</f>
        <v>2.9004200000000001E-2</v>
      </c>
      <c r="D92">
        <f t="shared" si="71"/>
        <v>2.9004200000000001E-2</v>
      </c>
      <c r="E92">
        <f t="shared" si="71"/>
        <v>0.1223547</v>
      </c>
      <c r="F92">
        <f t="shared" si="71"/>
        <v>0.70566119999999999</v>
      </c>
      <c r="G92">
        <f t="shared" si="71"/>
        <v>19.42765</v>
      </c>
      <c r="H92">
        <f t="shared" si="71"/>
        <v>61720.11</v>
      </c>
      <c r="I92">
        <f t="shared" si="71"/>
        <v>42409.7</v>
      </c>
      <c r="J92">
        <f t="shared" si="71"/>
        <v>0</v>
      </c>
      <c r="K92">
        <f t="shared" si="71"/>
        <v>199360.5</v>
      </c>
      <c r="M92">
        <f t="shared" si="28"/>
        <v>-8.5939999999999975E-4</v>
      </c>
      <c r="N92">
        <f t="shared" si="29"/>
        <v>-8.5939999999999975E-4</v>
      </c>
      <c r="O92">
        <f t="shared" si="30"/>
        <v>-2.148000000000011E-4</v>
      </c>
      <c r="P92">
        <f t="shared" si="31"/>
        <v>-5.3712000000000204E-3</v>
      </c>
      <c r="Q92">
        <f t="shared" si="32"/>
        <v>-3.9100000000001245E-2</v>
      </c>
      <c r="R92">
        <f t="shared" si="33"/>
        <v>252.70999999999913</v>
      </c>
      <c r="S92">
        <f t="shared" si="34"/>
        <v>-266.84999999999854</v>
      </c>
      <c r="T92">
        <f t="shared" si="35"/>
        <v>632.19680000000005</v>
      </c>
      <c r="U92">
        <f t="shared" si="36"/>
        <v>-4999.6000000000058</v>
      </c>
      <c r="V92">
        <f t="shared" si="50"/>
        <v>-5803.8127360000135</v>
      </c>
      <c r="X92">
        <f t="shared" si="37"/>
        <v>-4.2970000000000161E-4</v>
      </c>
      <c r="Y92">
        <f t="shared" si="38"/>
        <v>-4.2970000000000161E-4</v>
      </c>
      <c r="Z92">
        <f t="shared" si="39"/>
        <v>-5.3709999999999869E-4</v>
      </c>
      <c r="AA92">
        <f t="shared" si="40"/>
        <v>-1.5468900000000008E-2</v>
      </c>
      <c r="AB92">
        <f t="shared" si="65"/>
        <v>-0.24212999999999951</v>
      </c>
      <c r="AC92">
        <f t="shared" si="47"/>
        <v>-188.65000000000146</v>
      </c>
      <c r="AD92">
        <f t="shared" si="42"/>
        <v>-438.47999999999593</v>
      </c>
      <c r="AE92">
        <f t="shared" si="43"/>
        <v>4.1848999999999705</v>
      </c>
      <c r="AF92">
        <f t="shared" si="44"/>
        <v>3961.6000000000058</v>
      </c>
      <c r="AG92">
        <f t="shared" si="51"/>
        <v>4333.8070440000092</v>
      </c>
    </row>
    <row r="93" spans="2:33" x14ac:dyDescent="0.25">
      <c r="B93">
        <f t="shared" si="45"/>
        <v>42</v>
      </c>
      <c r="C93">
        <f t="shared" ref="C93:K93" si="72">IF(ISNUMBER(C27),C27,"")</f>
        <v>2.9004200000000001E-2</v>
      </c>
      <c r="D93">
        <f t="shared" si="72"/>
        <v>2.9004200000000001E-2</v>
      </c>
      <c r="E93">
        <f t="shared" si="72"/>
        <v>0.12751100000000001</v>
      </c>
      <c r="F93">
        <f t="shared" si="72"/>
        <v>0.67418630000000002</v>
      </c>
      <c r="G93">
        <f t="shared" si="72"/>
        <v>19.37555</v>
      </c>
      <c r="H93">
        <f t="shared" si="72"/>
        <v>62714.34</v>
      </c>
      <c r="I93">
        <f t="shared" si="72"/>
        <v>42418.03</v>
      </c>
      <c r="J93">
        <f t="shared" si="72"/>
        <v>0</v>
      </c>
      <c r="K93">
        <f t="shared" si="72"/>
        <v>218453.8</v>
      </c>
      <c r="M93">
        <f t="shared" si="28"/>
        <v>-8.5939999999999975E-4</v>
      </c>
      <c r="N93">
        <f t="shared" si="29"/>
        <v>-8.5939999999999975E-4</v>
      </c>
      <c r="O93">
        <f t="shared" si="30"/>
        <v>-3.2230000000002534E-4</v>
      </c>
      <c r="P93">
        <f t="shared" si="31"/>
        <v>-6.4459999999999518E-4</v>
      </c>
      <c r="Q93">
        <f t="shared" si="32"/>
        <v>-4.2429999999999524E-2</v>
      </c>
      <c r="R93">
        <f t="shared" si="33"/>
        <v>207.06000000000495</v>
      </c>
      <c r="S93">
        <f t="shared" si="34"/>
        <v>-164.59999999999854</v>
      </c>
      <c r="T93">
        <f t="shared" si="35"/>
        <v>488.65320000000003</v>
      </c>
      <c r="U93">
        <f t="shared" si="36"/>
        <v>-5120.8999999999942</v>
      </c>
      <c r="V93">
        <f t="shared" si="50"/>
        <v>-5920.8059360000098</v>
      </c>
      <c r="X93">
        <f t="shared" si="37"/>
        <v>-9.668000000000003E-4</v>
      </c>
      <c r="Y93">
        <f t="shared" si="38"/>
        <v>-9.668000000000003E-4</v>
      </c>
      <c r="Z93">
        <f t="shared" si="39"/>
        <v>5.3720000000001544E-4</v>
      </c>
      <c r="AA93">
        <f t="shared" si="40"/>
        <v>-1.342779999999999E-2</v>
      </c>
      <c r="AB93">
        <f t="shared" si="65"/>
        <v>-0.18917000000000073</v>
      </c>
      <c r="AC93">
        <f t="shared" si="47"/>
        <v>121.80999999999767</v>
      </c>
      <c r="AD93">
        <f t="shared" si="42"/>
        <v>-452.44000000000233</v>
      </c>
      <c r="AE93">
        <f t="shared" si="43"/>
        <v>3.2280999999999835</v>
      </c>
      <c r="AF93">
        <f t="shared" si="44"/>
        <v>4244.1000000000058</v>
      </c>
      <c r="AG93">
        <f t="shared" si="51"/>
        <v>4904.828944000009</v>
      </c>
    </row>
    <row r="94" spans="2:33" x14ac:dyDescent="0.25">
      <c r="B94">
        <f t="shared" si="45"/>
        <v>43</v>
      </c>
      <c r="C94">
        <f t="shared" ref="C94:K94" si="73">IF(ISNUMBER(C28),C28,"")</f>
        <v>2.8574499999999999E-2</v>
      </c>
      <c r="D94">
        <f t="shared" si="73"/>
        <v>2.8574499999999999E-2</v>
      </c>
      <c r="E94">
        <f t="shared" si="73"/>
        <v>0.13105600000000001</v>
      </c>
      <c r="F94">
        <f t="shared" si="73"/>
        <v>0.6450747</v>
      </c>
      <c r="G94">
        <f t="shared" si="73"/>
        <v>19.448920000000001</v>
      </c>
      <c r="H94">
        <f t="shared" si="73"/>
        <v>63191.81</v>
      </c>
      <c r="I94">
        <f t="shared" si="73"/>
        <v>42373.34</v>
      </c>
      <c r="J94">
        <f t="shared" si="73"/>
        <v>0</v>
      </c>
      <c r="K94">
        <f t="shared" si="73"/>
        <v>238883.4</v>
      </c>
      <c r="M94">
        <f t="shared" si="28"/>
        <v>-4.2969999999999814E-4</v>
      </c>
      <c r="N94">
        <f t="shared" si="29"/>
        <v>-4.2969999999999814E-4</v>
      </c>
      <c r="O94">
        <f t="shared" si="30"/>
        <v>-5.3710000000001257E-4</v>
      </c>
      <c r="P94">
        <f t="shared" si="31"/>
        <v>-6.6602999999999524E-3</v>
      </c>
      <c r="Q94">
        <f t="shared" si="32"/>
        <v>-0.15437000000000012</v>
      </c>
      <c r="R94">
        <f t="shared" si="33"/>
        <v>168.43000000000029</v>
      </c>
      <c r="S94">
        <f t="shared" si="34"/>
        <v>-64.189999999995052</v>
      </c>
      <c r="T94">
        <f t="shared" si="35"/>
        <v>416.72019999999998</v>
      </c>
      <c r="U94">
        <f t="shared" si="36"/>
        <v>-5262.5</v>
      </c>
      <c r="V94">
        <f t="shared" si="50"/>
        <v>-6104.9061360000142</v>
      </c>
      <c r="X94">
        <f t="shared" si="37"/>
        <v>-5.3710000000000216E-4</v>
      </c>
      <c r="Y94">
        <f t="shared" si="38"/>
        <v>-5.3710000000000216E-4</v>
      </c>
      <c r="Z94">
        <f t="shared" si="39"/>
        <v>5.3710000000001257E-4</v>
      </c>
      <c r="AA94">
        <f t="shared" si="40"/>
        <v>-2.3633000000000681E-3</v>
      </c>
      <c r="AB94">
        <f t="shared" si="65"/>
        <v>9.5069999999999766E-2</v>
      </c>
      <c r="AC94">
        <f t="shared" si="47"/>
        <v>562.34999999999854</v>
      </c>
      <c r="AD94">
        <f t="shared" si="42"/>
        <v>-487.69000000000233</v>
      </c>
      <c r="AE94">
        <f t="shared" si="43"/>
        <v>16.00120000000004</v>
      </c>
      <c r="AF94">
        <f t="shared" si="44"/>
        <v>4718.8999999999942</v>
      </c>
      <c r="AG94">
        <f t="shared" si="51"/>
        <v>5938.8677440000101</v>
      </c>
    </row>
    <row r="95" spans="2:33" x14ac:dyDescent="0.25">
      <c r="B95">
        <f t="shared" si="45"/>
        <v>44</v>
      </c>
      <c r="C95">
        <f t="shared" ref="C95:K95" si="74">IF(ISNUMBER(C29),C29,"")</f>
        <v>3.1689799999999997E-2</v>
      </c>
      <c r="D95">
        <f t="shared" si="74"/>
        <v>3.1689799999999997E-2</v>
      </c>
      <c r="E95">
        <f t="shared" si="74"/>
        <v>0.12998170000000001</v>
      </c>
      <c r="F95">
        <f t="shared" si="74"/>
        <v>0.61746699999999999</v>
      </c>
      <c r="G95">
        <f t="shared" si="74"/>
        <v>19.650659999999998</v>
      </c>
      <c r="H95">
        <f t="shared" si="74"/>
        <v>65027.83</v>
      </c>
      <c r="I95">
        <f t="shared" si="74"/>
        <v>42781.65</v>
      </c>
      <c r="J95">
        <f t="shared" si="74"/>
        <v>0</v>
      </c>
      <c r="K95">
        <f t="shared" si="74"/>
        <v>259781.9</v>
      </c>
      <c r="M95">
        <f t="shared" si="28"/>
        <v>-2.1489999999999704E-4</v>
      </c>
      <c r="N95">
        <f t="shared" si="29"/>
        <v>-2.1489999999999704E-4</v>
      </c>
      <c r="O95">
        <f t="shared" si="30"/>
        <v>-1.0740000000000749E-4</v>
      </c>
      <c r="P95">
        <f t="shared" si="31"/>
        <v>-3.5450000000000204E-3</v>
      </c>
      <c r="Q95">
        <f t="shared" si="32"/>
        <v>-2.2449999999999193E-2</v>
      </c>
      <c r="R95">
        <f t="shared" si="33"/>
        <v>267.48999999999796</v>
      </c>
      <c r="S95">
        <f t="shared" si="34"/>
        <v>-124.62000000000262</v>
      </c>
      <c r="T95">
        <f t="shared" si="35"/>
        <v>367.0154</v>
      </c>
      <c r="U95">
        <f t="shared" si="36"/>
        <v>-5497.1000000000058</v>
      </c>
      <c r="V95">
        <f t="shared" si="50"/>
        <v>-6079.8115360000138</v>
      </c>
      <c r="X95">
        <f t="shared" si="37"/>
        <v>-9.668000000000003E-4</v>
      </c>
      <c r="Y95">
        <f t="shared" si="38"/>
        <v>-9.668000000000003E-4</v>
      </c>
      <c r="Z95">
        <f t="shared" si="39"/>
        <v>-4.2970000000000508E-4</v>
      </c>
      <c r="AA95">
        <f t="shared" si="40"/>
        <v>-6.5527999999999142E-3</v>
      </c>
      <c r="AB95">
        <f t="shared" si="65"/>
        <v>-0.12772999999999968</v>
      </c>
      <c r="AC95">
        <f t="shared" si="47"/>
        <v>-176.62999999999738</v>
      </c>
      <c r="AD95">
        <f t="shared" si="42"/>
        <v>-424.7699999999968</v>
      </c>
      <c r="AE95">
        <f t="shared" si="43"/>
        <v>0.52679999999998017</v>
      </c>
      <c r="AF95">
        <f t="shared" si="44"/>
        <v>5753.3000000000175</v>
      </c>
      <c r="AG95">
        <f t="shared" si="51"/>
        <v>6186.4809440000099</v>
      </c>
    </row>
    <row r="96" spans="2:33" x14ac:dyDescent="0.25">
      <c r="B96">
        <f t="shared" si="45"/>
        <v>45</v>
      </c>
      <c r="C96">
        <f t="shared" ref="C96:K96" si="75">IF(ISNUMBER(C30),C30,"")</f>
        <v>3.2656600000000001E-2</v>
      </c>
      <c r="D96">
        <f t="shared" si="75"/>
        <v>3.2656600000000001E-2</v>
      </c>
      <c r="E96">
        <f t="shared" si="75"/>
        <v>0.1449135</v>
      </c>
      <c r="F96">
        <f t="shared" si="75"/>
        <v>0.54431200000000002</v>
      </c>
      <c r="G96">
        <f t="shared" si="75"/>
        <v>19.46611</v>
      </c>
      <c r="H96">
        <f t="shared" si="75"/>
        <v>65338.19</v>
      </c>
      <c r="I96">
        <f t="shared" si="75"/>
        <v>43216.98</v>
      </c>
      <c r="J96">
        <f t="shared" si="75"/>
        <v>0</v>
      </c>
      <c r="K96">
        <f t="shared" si="75"/>
        <v>282066.09999999998</v>
      </c>
      <c r="M96">
        <f t="shared" si="28"/>
        <v>-4.2969999999999814E-4</v>
      </c>
      <c r="N96">
        <f t="shared" si="29"/>
        <v>-4.2969999999999814E-4</v>
      </c>
      <c r="O96">
        <f t="shared" si="30"/>
        <v>-4.2970000000000508E-4</v>
      </c>
      <c r="P96">
        <f t="shared" si="31"/>
        <v>-3.4376000000000406E-3</v>
      </c>
      <c r="Q96">
        <f t="shared" si="32"/>
        <v>-6.6500000000001336E-2</v>
      </c>
      <c r="R96">
        <f t="shared" si="33"/>
        <v>294.88000000000466</v>
      </c>
      <c r="S96">
        <f t="shared" si="34"/>
        <v>-102.80000000000291</v>
      </c>
      <c r="T96">
        <f t="shared" si="35"/>
        <v>287.60120000000001</v>
      </c>
      <c r="U96">
        <f t="shared" si="36"/>
        <v>-5471.8999999999651</v>
      </c>
      <c r="V96">
        <f t="shared" si="50"/>
        <v>-5969.7327360000063</v>
      </c>
      <c r="X96">
        <f t="shared" si="37"/>
        <v>-8.5940000000000322E-4</v>
      </c>
      <c r="Y96">
        <f t="shared" si="38"/>
        <v>-8.5940000000000322E-4</v>
      </c>
      <c r="Z96">
        <f t="shared" si="39"/>
        <v>-8.593999999999824E-4</v>
      </c>
      <c r="AA96">
        <f t="shared" si="40"/>
        <v>-9.4531999999999394E-3</v>
      </c>
      <c r="AB96">
        <f t="shared" si="65"/>
        <v>-0.23901000000000039</v>
      </c>
      <c r="AC96">
        <f t="shared" si="47"/>
        <v>-312.68000000000757</v>
      </c>
      <c r="AD96">
        <f t="shared" si="42"/>
        <v>-617.02999999999884</v>
      </c>
      <c r="AE96">
        <f t="shared" si="43"/>
        <v>-4.3099000000000274</v>
      </c>
      <c r="AF96">
        <f t="shared" si="44"/>
        <v>6035.2999999999884</v>
      </c>
      <c r="AG96">
        <f t="shared" si="51"/>
        <v>6495.1408440000014</v>
      </c>
    </row>
    <row r="97" spans="2:33" x14ac:dyDescent="0.25">
      <c r="B97">
        <f t="shared" si="45"/>
        <v>46</v>
      </c>
      <c r="C97">
        <f t="shared" ref="C97:K97" si="76">IF(ISNUMBER(C31),C31,"")</f>
        <v>3.3086299999999999E-2</v>
      </c>
      <c r="D97">
        <f t="shared" si="76"/>
        <v>3.3086299999999999E-2</v>
      </c>
      <c r="E97">
        <f t="shared" si="76"/>
        <v>0.15232570000000001</v>
      </c>
      <c r="F97">
        <f t="shared" si="76"/>
        <v>0.54721240000000004</v>
      </c>
      <c r="G97">
        <f t="shared" si="76"/>
        <v>19.24202</v>
      </c>
      <c r="H97">
        <f t="shared" si="76"/>
        <v>65916.28</v>
      </c>
      <c r="I97">
        <f t="shared" si="76"/>
        <v>43599.08</v>
      </c>
      <c r="J97">
        <f t="shared" si="76"/>
        <v>0</v>
      </c>
      <c r="K97">
        <f t="shared" si="76"/>
        <v>303652.7</v>
      </c>
      <c r="M97">
        <f t="shared" si="28"/>
        <v>3.2220000000000165E-4</v>
      </c>
      <c r="N97">
        <f t="shared" si="29"/>
        <v>3.2220000000000165E-4</v>
      </c>
      <c r="O97">
        <f t="shared" si="30"/>
        <v>1.0739999999997973E-4</v>
      </c>
      <c r="P97">
        <f t="shared" si="31"/>
        <v>-2.9004000000000252E-3</v>
      </c>
      <c r="Q97">
        <f t="shared" si="32"/>
        <v>-6.6919999999999646E-2</v>
      </c>
      <c r="R97">
        <f t="shared" si="33"/>
        <v>433.18000000000757</v>
      </c>
      <c r="S97">
        <f t="shared" si="34"/>
        <v>-55</v>
      </c>
      <c r="T97">
        <f t="shared" si="35"/>
        <v>290.17619999999999</v>
      </c>
      <c r="U97">
        <f t="shared" si="36"/>
        <v>-5346.7999999999884</v>
      </c>
      <c r="V97">
        <f t="shared" si="50"/>
        <v>-5771.7289359999986</v>
      </c>
      <c r="X97">
        <f t="shared" si="37"/>
        <v>-7.5189999999999979E-4</v>
      </c>
      <c r="Y97">
        <f t="shared" si="38"/>
        <v>-7.5189999999999979E-4</v>
      </c>
      <c r="Z97">
        <f t="shared" si="39"/>
        <v>-4.2969999999997732E-4</v>
      </c>
      <c r="AA97">
        <f t="shared" si="40"/>
        <v>-1.1386899999999978E-2</v>
      </c>
      <c r="AB97">
        <f t="shared" si="65"/>
        <v>-0.25319999999999965</v>
      </c>
      <c r="AC97">
        <f t="shared" si="47"/>
        <v>-610.63999999999942</v>
      </c>
      <c r="AD97">
        <f t="shared" si="42"/>
        <v>-601.55000000000291</v>
      </c>
      <c r="AE97">
        <f t="shared" si="43"/>
        <v>-17.036299999999983</v>
      </c>
      <c r="AF97">
        <f t="shared" si="44"/>
        <v>6338.5</v>
      </c>
      <c r="AG97">
        <f t="shared" si="51"/>
        <v>6503.0871440000046</v>
      </c>
    </row>
    <row r="98" spans="2:33" x14ac:dyDescent="0.25">
      <c r="B98">
        <f t="shared" si="45"/>
        <v>47</v>
      </c>
      <c r="C98">
        <f t="shared" ref="C98:K98" si="77">IF(ISNUMBER(C32),C32,"")</f>
        <v>3.5449599999999998E-2</v>
      </c>
      <c r="D98">
        <f t="shared" si="77"/>
        <v>3.5449599999999998E-2</v>
      </c>
      <c r="E98">
        <f t="shared" si="77"/>
        <v>0.15651519999999999</v>
      </c>
      <c r="F98">
        <f t="shared" si="77"/>
        <v>0.54850149999999998</v>
      </c>
      <c r="G98">
        <f t="shared" si="77"/>
        <v>19.411429999999999</v>
      </c>
      <c r="H98">
        <f t="shared" si="77"/>
        <v>67135.75</v>
      </c>
      <c r="I98">
        <f t="shared" si="77"/>
        <v>43548.38</v>
      </c>
      <c r="J98">
        <f t="shared" si="77"/>
        <v>0</v>
      </c>
      <c r="K98">
        <f t="shared" si="77"/>
        <v>325770</v>
      </c>
      <c r="M98">
        <f t="shared" si="28"/>
        <v>-6.4459999999999518E-4</v>
      </c>
      <c r="N98">
        <f t="shared" si="29"/>
        <v>-6.4459999999999518E-4</v>
      </c>
      <c r="O98">
        <f t="shared" si="30"/>
        <v>2.1480000000001498E-4</v>
      </c>
      <c r="P98">
        <f t="shared" si="31"/>
        <v>-3.4375999999999296E-3</v>
      </c>
      <c r="Q98">
        <f t="shared" si="32"/>
        <v>-8.9379999999998461E-2</v>
      </c>
      <c r="R98">
        <f t="shared" si="33"/>
        <v>392.02999999999884</v>
      </c>
      <c r="S98">
        <f t="shared" si="34"/>
        <v>40.770000000004075</v>
      </c>
      <c r="T98">
        <f t="shared" si="35"/>
        <v>222.64709999999999</v>
      </c>
      <c r="U98">
        <f t="shared" si="36"/>
        <v>-5115.9000000000233</v>
      </c>
      <c r="V98">
        <f t="shared" si="50"/>
        <v>-5643.116036000004</v>
      </c>
      <c r="X98">
        <f t="shared" si="37"/>
        <v>1.0749999999999649E-4</v>
      </c>
      <c r="Y98">
        <f t="shared" si="38"/>
        <v>1.0749999999999649E-4</v>
      </c>
      <c r="Z98">
        <f t="shared" si="39"/>
        <v>-1.0741999999999974E-3</v>
      </c>
      <c r="AA98">
        <f t="shared" si="40"/>
        <v>-1.5898600000000096E-2</v>
      </c>
      <c r="AB98">
        <f t="shared" si="65"/>
        <v>-0.43474000000000146</v>
      </c>
      <c r="AC98">
        <f t="shared" si="47"/>
        <v>-695.83000000000175</v>
      </c>
      <c r="AD98">
        <f t="shared" si="42"/>
        <v>-594.65000000000146</v>
      </c>
      <c r="AE98">
        <f t="shared" si="43"/>
        <v>-8.4488999999999805</v>
      </c>
      <c r="AF98">
        <f t="shared" si="44"/>
        <v>6350.2000000000116</v>
      </c>
      <c r="AG98">
        <f t="shared" si="51"/>
        <v>6410.3560440000047</v>
      </c>
    </row>
    <row r="99" spans="2:33" x14ac:dyDescent="0.25">
      <c r="B99">
        <f t="shared" si="45"/>
        <v>48</v>
      </c>
      <c r="C99">
        <f t="shared" ref="C99:K99" si="78">IF(ISNUMBER(C33),C33,"")</f>
        <v>3.5449599999999998E-2</v>
      </c>
      <c r="D99">
        <f t="shared" si="78"/>
        <v>3.5449599999999998E-2</v>
      </c>
      <c r="E99">
        <f t="shared" si="78"/>
        <v>0.15468899999999999</v>
      </c>
      <c r="F99">
        <f t="shared" si="78"/>
        <v>0.55763240000000003</v>
      </c>
      <c r="G99">
        <f t="shared" si="78"/>
        <v>19.56354</v>
      </c>
      <c r="H99">
        <f t="shared" si="78"/>
        <v>68441.5</v>
      </c>
      <c r="I99">
        <f t="shared" si="78"/>
        <v>43753.4</v>
      </c>
      <c r="J99">
        <f t="shared" si="78"/>
        <v>0</v>
      </c>
      <c r="K99">
        <f t="shared" si="78"/>
        <v>349235.7</v>
      </c>
      <c r="M99">
        <f t="shared" si="28"/>
        <v>-1.1817000000000008E-3</v>
      </c>
      <c r="N99">
        <f t="shared" si="29"/>
        <v>-1.1817000000000008E-3</v>
      </c>
      <c r="O99">
        <f t="shared" si="30"/>
        <v>-1.1816000000000049E-3</v>
      </c>
      <c r="P99">
        <f t="shared" si="31"/>
        <v>-2.0410000000000705E-3</v>
      </c>
      <c r="Q99">
        <f t="shared" si="32"/>
        <v>-7.3370000000000601E-2</v>
      </c>
      <c r="R99">
        <f t="shared" si="33"/>
        <v>132.41000000000349</v>
      </c>
      <c r="S99">
        <f t="shared" si="34"/>
        <v>-73.330000000001746</v>
      </c>
      <c r="T99">
        <f t="shared" si="35"/>
        <v>166.63679999999999</v>
      </c>
      <c r="U99">
        <f t="shared" si="36"/>
        <v>-4974.9000000000233</v>
      </c>
      <c r="V99">
        <f t="shared" si="50"/>
        <v>-5604.012835999999</v>
      </c>
      <c r="X99">
        <f t="shared" si="37"/>
        <v>-8.5939999999999628E-4</v>
      </c>
      <c r="Y99">
        <f t="shared" si="38"/>
        <v>-8.5939999999999628E-4</v>
      </c>
      <c r="Z99">
        <f t="shared" si="39"/>
        <v>2.1480000000001498E-4</v>
      </c>
      <c r="AA99">
        <f t="shared" si="40"/>
        <v>-1.6220899999999983E-2</v>
      </c>
      <c r="AB99">
        <f t="shared" si="65"/>
        <v>-0.5411999999999999</v>
      </c>
      <c r="AC99">
        <f t="shared" si="47"/>
        <v>-462.52999999999884</v>
      </c>
      <c r="AD99">
        <f t="shared" si="42"/>
        <v>-558.68000000000029</v>
      </c>
      <c r="AE99">
        <f t="shared" si="43"/>
        <v>-13.381799999999998</v>
      </c>
      <c r="AF99">
        <f t="shared" si="44"/>
        <v>6230.1000000000349</v>
      </c>
      <c r="AG99">
        <f t="shared" si="51"/>
        <v>6519.8878440000062</v>
      </c>
    </row>
    <row r="100" spans="2:33" x14ac:dyDescent="0.25">
      <c r="B100">
        <f t="shared" si="45"/>
        <v>49</v>
      </c>
      <c r="C100">
        <f t="shared" ref="C100:K100" si="79">IF(ISNUMBER(C34),C34,"")</f>
        <v>3.1904599999999998E-2</v>
      </c>
      <c r="D100">
        <f t="shared" si="79"/>
        <v>3.1904599999999998E-2</v>
      </c>
      <c r="E100">
        <f t="shared" si="79"/>
        <v>0.1581265</v>
      </c>
      <c r="F100">
        <f t="shared" si="79"/>
        <v>0.55054250000000005</v>
      </c>
      <c r="G100">
        <f t="shared" si="79"/>
        <v>19.453320000000001</v>
      </c>
      <c r="H100">
        <f t="shared" si="79"/>
        <v>69569.289999999994</v>
      </c>
      <c r="I100">
        <f t="shared" si="79"/>
        <v>43965.99</v>
      </c>
      <c r="J100">
        <f t="shared" si="79"/>
        <v>0</v>
      </c>
      <c r="K100">
        <f t="shared" si="79"/>
        <v>373884.7</v>
      </c>
      <c r="M100">
        <f t="shared" si="28"/>
        <v>-1.3964999999999984E-3</v>
      </c>
      <c r="N100">
        <f t="shared" si="29"/>
        <v>-1.3964999999999984E-3</v>
      </c>
      <c r="O100">
        <f t="shared" si="30"/>
        <v>-7.5189999999999979E-4</v>
      </c>
      <c r="P100">
        <f t="shared" si="31"/>
        <v>-5.3710000000006808E-4</v>
      </c>
      <c r="Q100">
        <f t="shared" si="32"/>
        <v>-0.10484000000000293</v>
      </c>
      <c r="R100">
        <f t="shared" si="33"/>
        <v>172.90000000000873</v>
      </c>
      <c r="S100">
        <f t="shared" si="34"/>
        <v>-62.019999999996799</v>
      </c>
      <c r="T100">
        <f t="shared" si="35"/>
        <v>125.54730000000001</v>
      </c>
      <c r="U100">
        <f t="shared" si="36"/>
        <v>-4971.2000000000116</v>
      </c>
      <c r="V100">
        <f t="shared" si="50"/>
        <v>-5494.6401359999936</v>
      </c>
      <c r="X100">
        <f t="shared" si="37"/>
        <v>9.668000000000003E-4</v>
      </c>
      <c r="Y100">
        <f t="shared" si="38"/>
        <v>9.668000000000003E-4</v>
      </c>
      <c r="Z100">
        <f t="shared" si="39"/>
        <v>-4.2970000000000508E-4</v>
      </c>
      <c r="AA100">
        <f t="shared" si="40"/>
        <v>-1.6972899999999957E-2</v>
      </c>
      <c r="AB100">
        <f t="shared" si="65"/>
        <v>-0.45997999999999806</v>
      </c>
      <c r="AC100">
        <f t="shared" si="47"/>
        <v>-487.36999999999534</v>
      </c>
      <c r="AD100">
        <f t="shared" si="42"/>
        <v>-526.61000000000058</v>
      </c>
      <c r="AE100">
        <f t="shared" si="43"/>
        <v>-6.667900000000003</v>
      </c>
      <c r="AF100">
        <f t="shared" si="44"/>
        <v>6389</v>
      </c>
      <c r="AG100">
        <f t="shared" si="51"/>
        <v>6565.7957440000118</v>
      </c>
    </row>
    <row r="101" spans="2:33" x14ac:dyDescent="0.25">
      <c r="B101">
        <f t="shared" si="45"/>
        <v>50</v>
      </c>
      <c r="C101">
        <f t="shared" ref="C101:K101" si="80">IF(ISNUMBER(C35),C35,"")</f>
        <v>3.3408500000000001E-2</v>
      </c>
      <c r="D101">
        <f t="shared" si="80"/>
        <v>3.3408500000000001E-2</v>
      </c>
      <c r="E101">
        <f t="shared" si="80"/>
        <v>0.17757010000000001</v>
      </c>
      <c r="F101">
        <f t="shared" si="80"/>
        <v>0.54517130000000003</v>
      </c>
      <c r="G101">
        <f t="shared" si="80"/>
        <v>19.199269999999999</v>
      </c>
      <c r="H101">
        <f t="shared" si="80"/>
        <v>69883.259999999995</v>
      </c>
      <c r="I101">
        <f t="shared" si="80"/>
        <v>44167.93</v>
      </c>
      <c r="J101">
        <f t="shared" si="80"/>
        <v>0</v>
      </c>
      <c r="K101">
        <f t="shared" si="80"/>
        <v>399113.2</v>
      </c>
      <c r="M101">
        <f t="shared" si="28"/>
        <v>-1.7187000000000036E-3</v>
      </c>
      <c r="N101">
        <f t="shared" si="29"/>
        <v>-1.7187000000000036E-3</v>
      </c>
      <c r="O101">
        <f t="shared" si="30"/>
        <v>3.2229999999999759E-4</v>
      </c>
      <c r="P101">
        <f t="shared" si="31"/>
        <v>4.2969999999997732E-4</v>
      </c>
      <c r="Q101">
        <f t="shared" si="32"/>
        <v>-1.2999999999998124E-2</v>
      </c>
      <c r="R101">
        <f t="shared" si="33"/>
        <v>326.54000000000815</v>
      </c>
      <c r="S101">
        <f t="shared" si="34"/>
        <v>-100.37999999999738</v>
      </c>
      <c r="T101">
        <f t="shared" si="35"/>
        <v>119.4978</v>
      </c>
      <c r="U101">
        <f t="shared" si="36"/>
        <v>-4846.7999999999884</v>
      </c>
      <c r="V101">
        <f t="shared" si="50"/>
        <v>-5187.2179359999882</v>
      </c>
      <c r="X101">
        <f t="shared" si="37"/>
        <v>9.6680000000000377E-4</v>
      </c>
      <c r="Y101">
        <f t="shared" si="38"/>
        <v>9.6680000000000377E-4</v>
      </c>
      <c r="Z101">
        <f t="shared" si="39"/>
        <v>-6.4459999999999518E-4</v>
      </c>
      <c r="AA101">
        <f t="shared" si="40"/>
        <v>-1.5468900000000008E-2</v>
      </c>
      <c r="AB101">
        <f t="shared" si="65"/>
        <v>-0.53399999999999892</v>
      </c>
      <c r="AC101">
        <f t="shared" si="47"/>
        <v>-751.69999999999709</v>
      </c>
      <c r="AD101">
        <f t="shared" si="42"/>
        <v>-594.36000000000058</v>
      </c>
      <c r="AE101">
        <f t="shared" si="43"/>
        <v>-16.080200000000005</v>
      </c>
      <c r="AF101">
        <f t="shared" si="44"/>
        <v>6402.5999999999767</v>
      </c>
      <c r="AG101">
        <f t="shared" si="51"/>
        <v>6424.5359440000157</v>
      </c>
    </row>
    <row r="102" spans="2:33" x14ac:dyDescent="0.25">
      <c r="B102">
        <f t="shared" si="45"/>
        <v>51</v>
      </c>
      <c r="C102">
        <f t="shared" ref="C102:K102" si="81">IF(ISNUMBER(C36),C36,"")</f>
        <v>3.51273E-2</v>
      </c>
      <c r="D102">
        <f t="shared" si="81"/>
        <v>3.51273E-2</v>
      </c>
      <c r="E102">
        <f t="shared" si="81"/>
        <v>0.18938659999999999</v>
      </c>
      <c r="F102">
        <f t="shared" si="81"/>
        <v>0.54506390000000005</v>
      </c>
      <c r="G102">
        <f t="shared" si="81"/>
        <v>19.21613</v>
      </c>
      <c r="H102">
        <f t="shared" si="81"/>
        <v>71194.929999999993</v>
      </c>
      <c r="I102">
        <f t="shared" si="81"/>
        <v>44191.95</v>
      </c>
      <c r="J102">
        <f t="shared" si="81"/>
        <v>0</v>
      </c>
      <c r="K102">
        <f t="shared" si="81"/>
        <v>424507.1</v>
      </c>
      <c r="M102">
        <f t="shared" si="28"/>
        <v>-9.6679999999999683E-4</v>
      </c>
      <c r="N102">
        <f t="shared" si="29"/>
        <v>-9.6679999999999683E-4</v>
      </c>
      <c r="O102">
        <f t="shared" si="30"/>
        <v>6.4460000000002293E-4</v>
      </c>
      <c r="P102">
        <f t="shared" si="31"/>
        <v>-2.4707000000000479E-3</v>
      </c>
      <c r="Q102">
        <f t="shared" si="32"/>
        <v>-6.057999999999808E-2</v>
      </c>
      <c r="R102">
        <f t="shared" si="33"/>
        <v>158.56000000001222</v>
      </c>
      <c r="S102">
        <f t="shared" si="34"/>
        <v>-66.25</v>
      </c>
      <c r="T102">
        <f t="shared" si="35"/>
        <v>73.518050000000002</v>
      </c>
      <c r="U102">
        <f t="shared" si="36"/>
        <v>-4523</v>
      </c>
      <c r="V102">
        <f t="shared" si="50"/>
        <v>-5035.9259859999756</v>
      </c>
      <c r="X102">
        <f t="shared" si="37"/>
        <v>9.6679999999999683E-4</v>
      </c>
      <c r="Y102">
        <f t="shared" si="38"/>
        <v>9.6679999999999683E-4</v>
      </c>
      <c r="Z102">
        <f t="shared" si="39"/>
        <v>0</v>
      </c>
      <c r="AA102">
        <f t="shared" si="40"/>
        <v>-8.5937999999999848E-3</v>
      </c>
      <c r="AB102">
        <f t="shared" si="65"/>
        <v>-0.40993000000000279</v>
      </c>
      <c r="AC102">
        <f t="shared" si="47"/>
        <v>-807.06000000001222</v>
      </c>
      <c r="AD102">
        <f t="shared" si="42"/>
        <v>-710.82999999999447</v>
      </c>
      <c r="AE102">
        <f t="shared" si="43"/>
        <v>-0.59505000000000052</v>
      </c>
      <c r="AF102">
        <f t="shared" si="44"/>
        <v>6349.2000000000116</v>
      </c>
      <c r="AG102">
        <f t="shared" si="51"/>
        <v>6328.9009939999978</v>
      </c>
    </row>
    <row r="103" spans="2:33" x14ac:dyDescent="0.25">
      <c r="B103">
        <f t="shared" si="45"/>
        <v>52</v>
      </c>
      <c r="C103">
        <f t="shared" ref="C103:K103" si="82">IF(ISNUMBER(C37),C37,"")</f>
        <v>4.1787499999999998E-2</v>
      </c>
      <c r="D103">
        <f t="shared" si="82"/>
        <v>4.1787499999999998E-2</v>
      </c>
      <c r="E103">
        <f t="shared" si="82"/>
        <v>0.19142770000000001</v>
      </c>
      <c r="F103">
        <f t="shared" si="82"/>
        <v>0.54452679999999998</v>
      </c>
      <c r="G103">
        <f t="shared" si="82"/>
        <v>19.12998</v>
      </c>
      <c r="H103">
        <f t="shared" si="82"/>
        <v>72388.600000000006</v>
      </c>
      <c r="I103">
        <f t="shared" si="82"/>
        <v>44311.37</v>
      </c>
      <c r="J103">
        <f t="shared" si="82"/>
        <v>0</v>
      </c>
      <c r="K103">
        <f t="shared" si="82"/>
        <v>451509.8</v>
      </c>
      <c r="M103">
        <f t="shared" si="28"/>
        <v>-2.1484000000000017E-3</v>
      </c>
      <c r="N103">
        <f t="shared" si="29"/>
        <v>-2.1484000000000017E-3</v>
      </c>
      <c r="O103">
        <f t="shared" si="30"/>
        <v>5.3709999999998481E-4</v>
      </c>
      <c r="P103">
        <f t="shared" si="31"/>
        <v>-3.115299999999932E-3</v>
      </c>
      <c r="Q103">
        <f t="shared" si="32"/>
        <v>2.5140000000000384E-2</v>
      </c>
      <c r="R103">
        <f t="shared" si="33"/>
        <v>343.27999999999884</v>
      </c>
      <c r="S103">
        <f t="shared" si="34"/>
        <v>-72.580000000001746</v>
      </c>
      <c r="T103">
        <f t="shared" si="35"/>
        <v>51.450369999999999</v>
      </c>
      <c r="U103">
        <f t="shared" si="36"/>
        <v>-4361.7000000000116</v>
      </c>
      <c r="V103">
        <f t="shared" si="50"/>
        <v>-4671.5163559999746</v>
      </c>
      <c r="X103">
        <f t="shared" si="37"/>
        <v>-3.2229999999999759E-4</v>
      </c>
      <c r="Y103">
        <f t="shared" si="38"/>
        <v>-3.2229999999999759E-4</v>
      </c>
      <c r="Z103">
        <f t="shared" si="39"/>
        <v>0</v>
      </c>
      <c r="AA103">
        <f t="shared" si="40"/>
        <v>-1.332040000000001E-2</v>
      </c>
      <c r="AB103">
        <f t="shared" si="65"/>
        <v>-0.45224999999999937</v>
      </c>
      <c r="AC103">
        <f t="shared" si="47"/>
        <v>-778.41999999999825</v>
      </c>
      <c r="AD103">
        <f t="shared" si="42"/>
        <v>-706.90000000000146</v>
      </c>
      <c r="AE103">
        <f t="shared" si="43"/>
        <v>-0.55120000000000147</v>
      </c>
      <c r="AF103">
        <f t="shared" si="44"/>
        <v>6285.1000000000349</v>
      </c>
      <c r="AG103">
        <f t="shared" si="51"/>
        <v>6257.9321940000009</v>
      </c>
    </row>
    <row r="104" spans="2:33" x14ac:dyDescent="0.25">
      <c r="B104">
        <f t="shared" si="45"/>
        <v>53</v>
      </c>
      <c r="C104">
        <f t="shared" ref="C104:K104" si="83">IF(ISNUMBER(C38),C38,"")</f>
        <v>3.95316E-2</v>
      </c>
      <c r="D104">
        <f t="shared" si="83"/>
        <v>3.95316E-2</v>
      </c>
      <c r="E104">
        <f t="shared" si="83"/>
        <v>0.19379099999999999</v>
      </c>
      <c r="F104">
        <f t="shared" si="83"/>
        <v>0.5404447</v>
      </c>
      <c r="G104">
        <f t="shared" si="83"/>
        <v>18.933509999999998</v>
      </c>
      <c r="H104">
        <f t="shared" si="83"/>
        <v>73569.36</v>
      </c>
      <c r="I104">
        <f t="shared" si="83"/>
        <v>44441.3</v>
      </c>
      <c r="J104">
        <f t="shared" si="83"/>
        <v>0</v>
      </c>
      <c r="K104">
        <f t="shared" si="83"/>
        <v>479069.2</v>
      </c>
      <c r="M104">
        <f t="shared" si="28"/>
        <v>-4.2969999999999814E-4</v>
      </c>
      <c r="N104">
        <f t="shared" si="29"/>
        <v>-4.2969999999999814E-4</v>
      </c>
      <c r="O104">
        <f t="shared" si="30"/>
        <v>0</v>
      </c>
      <c r="P104">
        <f t="shared" si="31"/>
        <v>-2.4707000000000479E-3</v>
      </c>
      <c r="Q104">
        <f t="shared" si="32"/>
        <v>-9.2169999999999419E-2</v>
      </c>
      <c r="R104">
        <f t="shared" si="33"/>
        <v>187.11000000000058</v>
      </c>
      <c r="S104">
        <f t="shared" si="34"/>
        <v>-84.940000000002328</v>
      </c>
      <c r="T104">
        <f t="shared" si="35"/>
        <v>45.75215</v>
      </c>
      <c r="U104">
        <f t="shared" si="36"/>
        <v>-4033.5</v>
      </c>
      <c r="V104">
        <f t="shared" si="50"/>
        <v>-4445.218505999972</v>
      </c>
      <c r="X104">
        <f t="shared" si="37"/>
        <v>0</v>
      </c>
      <c r="Y104">
        <f t="shared" si="38"/>
        <v>0</v>
      </c>
      <c r="Z104">
        <f t="shared" si="39"/>
        <v>9.6680000000001765E-4</v>
      </c>
      <c r="AA104">
        <f t="shared" si="40"/>
        <v>-9.23839999999998E-3</v>
      </c>
      <c r="AB104">
        <f t="shared" si="65"/>
        <v>-0.34440000000000026</v>
      </c>
      <c r="AC104">
        <f t="shared" si="47"/>
        <v>-663.08000000000175</v>
      </c>
      <c r="AD104">
        <f t="shared" si="42"/>
        <v>-669.79000000000087</v>
      </c>
      <c r="AE104">
        <f t="shared" si="43"/>
        <v>0.17430999999999841</v>
      </c>
      <c r="AF104">
        <f t="shared" si="44"/>
        <v>6263.2999999999884</v>
      </c>
      <c r="AG104">
        <f t="shared" si="51"/>
        <v>6264.4678839999997</v>
      </c>
    </row>
    <row r="105" spans="2:33" x14ac:dyDescent="0.25">
      <c r="B105">
        <f t="shared" si="45"/>
        <v>54</v>
      </c>
      <c r="C105">
        <f t="shared" ref="C105:K105" si="84">IF(ISNUMBER(C39),C39,"")</f>
        <v>3.7597999999999999E-2</v>
      </c>
      <c r="D105">
        <f t="shared" si="84"/>
        <v>3.7597999999999999E-2</v>
      </c>
      <c r="E105">
        <f t="shared" si="84"/>
        <v>0.19293160000000001</v>
      </c>
      <c r="F105">
        <f t="shared" si="84"/>
        <v>0.53657750000000004</v>
      </c>
      <c r="G105">
        <f t="shared" si="84"/>
        <v>19.082930000000001</v>
      </c>
      <c r="H105">
        <f t="shared" si="84"/>
        <v>75319.960000000006</v>
      </c>
      <c r="I105">
        <f t="shared" si="84"/>
        <v>44383.06</v>
      </c>
      <c r="J105">
        <f t="shared" si="84"/>
        <v>0</v>
      </c>
      <c r="K105">
        <f t="shared" si="84"/>
        <v>508034.1</v>
      </c>
      <c r="M105">
        <f t="shared" si="28"/>
        <v>1.0740000000000055E-4</v>
      </c>
      <c r="N105">
        <f t="shared" si="29"/>
        <v>1.0740000000000055E-4</v>
      </c>
      <c r="O105">
        <f t="shared" si="30"/>
        <v>2.1479999999998722E-4</v>
      </c>
      <c r="P105">
        <f t="shared" si="31"/>
        <v>-3.8672000000000706E-3</v>
      </c>
      <c r="Q105">
        <f t="shared" si="32"/>
        <v>-0.16457000000000122</v>
      </c>
      <c r="R105">
        <f t="shared" si="33"/>
        <v>350.21999999998661</v>
      </c>
      <c r="S105">
        <f t="shared" si="34"/>
        <v>-57.739999999997963</v>
      </c>
      <c r="T105">
        <f t="shared" si="35"/>
        <v>40.044199999999996</v>
      </c>
      <c r="U105">
        <f t="shared" si="36"/>
        <v>-3756</v>
      </c>
      <c r="V105">
        <f t="shared" si="50"/>
        <v>-4077.3027059999872</v>
      </c>
      <c r="X105">
        <f t="shared" si="37"/>
        <v>-6.4449999999999924E-4</v>
      </c>
      <c r="Y105">
        <f t="shared" si="38"/>
        <v>-6.4449999999999924E-4</v>
      </c>
      <c r="Z105">
        <f t="shared" si="39"/>
        <v>2.1490000000001785E-4</v>
      </c>
      <c r="AA105">
        <f t="shared" si="40"/>
        <v>-5.3712000000000204E-3</v>
      </c>
      <c r="AB105">
        <f t="shared" si="65"/>
        <v>-0.2246200000000016</v>
      </c>
      <c r="AC105">
        <f t="shared" si="47"/>
        <v>-411.16999999999825</v>
      </c>
      <c r="AD105">
        <f t="shared" si="42"/>
        <v>-681.95999999999913</v>
      </c>
      <c r="AE105">
        <f t="shared" si="43"/>
        <v>-4.2345099999999931</v>
      </c>
      <c r="AF105">
        <f t="shared" si="44"/>
        <v>6254.6000000000349</v>
      </c>
      <c r="AG105">
        <f t="shared" si="51"/>
        <v>6539.4923940000008</v>
      </c>
    </row>
    <row r="106" spans="2:33" x14ac:dyDescent="0.25">
      <c r="B106">
        <f t="shared" si="45"/>
        <v>55</v>
      </c>
      <c r="C106">
        <f t="shared" ref="C106:K106" si="85">IF(ISNUMBER(C40),C40,"")</f>
        <v>3.68461E-2</v>
      </c>
      <c r="D106">
        <f t="shared" si="85"/>
        <v>3.68461E-2</v>
      </c>
      <c r="E106">
        <f t="shared" si="85"/>
        <v>0.19078310000000001</v>
      </c>
      <c r="F106">
        <f t="shared" si="85"/>
        <v>0.52454610000000002</v>
      </c>
      <c r="G106">
        <f t="shared" si="85"/>
        <v>18.804279999999999</v>
      </c>
      <c r="H106">
        <f t="shared" si="85"/>
        <v>76054.42</v>
      </c>
      <c r="I106">
        <f t="shared" si="85"/>
        <v>44589.77</v>
      </c>
      <c r="J106">
        <f t="shared" si="85"/>
        <v>0</v>
      </c>
      <c r="K106">
        <f t="shared" si="85"/>
        <v>538287.19999999995</v>
      </c>
      <c r="M106">
        <f t="shared" si="28"/>
        <v>1.0740000000000055E-4</v>
      </c>
      <c r="N106">
        <f t="shared" si="29"/>
        <v>1.0740000000000055E-4</v>
      </c>
      <c r="O106">
        <f t="shared" si="30"/>
        <v>1.0739999999997973E-4</v>
      </c>
      <c r="P106">
        <f t="shared" si="31"/>
        <v>-1.1816000000000049E-3</v>
      </c>
      <c r="Q106">
        <f t="shared" si="32"/>
        <v>2.3310000000002162E-2</v>
      </c>
      <c r="R106">
        <f t="shared" si="33"/>
        <v>192.85000000000582</v>
      </c>
      <c r="S106">
        <f t="shared" si="34"/>
        <v>-109.5</v>
      </c>
      <c r="T106">
        <f t="shared" si="35"/>
        <v>33.260390000000001</v>
      </c>
      <c r="U106">
        <f t="shared" si="36"/>
        <v>-3385.7999999999302</v>
      </c>
      <c r="V106">
        <f t="shared" si="50"/>
        <v>-3808.2130959999813</v>
      </c>
      <c r="X106">
        <f t="shared" si="37"/>
        <v>-1.0741999999999974E-3</v>
      </c>
      <c r="Y106">
        <f t="shared" si="38"/>
        <v>-1.0741999999999974E-3</v>
      </c>
      <c r="Z106">
        <f t="shared" si="39"/>
        <v>4.2970000000000508E-4</v>
      </c>
      <c r="AA106">
        <f t="shared" si="40"/>
        <v>-9.1310000000000002E-3</v>
      </c>
      <c r="AB106">
        <f t="shared" si="65"/>
        <v>-0.29123000000000232</v>
      </c>
      <c r="AC106">
        <f t="shared" si="47"/>
        <v>-139.85000000000582</v>
      </c>
      <c r="AD106">
        <f t="shared" si="42"/>
        <v>-642.43999999999505</v>
      </c>
      <c r="AE106">
        <f t="shared" si="43"/>
        <v>1.5902499999999975</v>
      </c>
      <c r="AF106">
        <f t="shared" si="44"/>
        <v>6505.1999999999534</v>
      </c>
      <c r="AG106">
        <f t="shared" si="51"/>
        <v>7040.4921439999898</v>
      </c>
    </row>
    <row r="107" spans="2:33" x14ac:dyDescent="0.25">
      <c r="B107">
        <f t="shared" si="45"/>
        <v>56</v>
      </c>
      <c r="C107">
        <f t="shared" ref="C107:K107" si="86">IF(ISNUMBER(C41),C41,"")</f>
        <v>3.5449599999999998E-2</v>
      </c>
      <c r="D107">
        <f t="shared" si="86"/>
        <v>3.5449599999999998E-2</v>
      </c>
      <c r="E107">
        <f t="shared" si="86"/>
        <v>0.1923945</v>
      </c>
      <c r="F107">
        <f t="shared" si="86"/>
        <v>0.51906759999999996</v>
      </c>
      <c r="G107">
        <f t="shared" si="86"/>
        <v>18.699649999999998</v>
      </c>
      <c r="H107">
        <f t="shared" si="86"/>
        <v>77054.3</v>
      </c>
      <c r="I107">
        <f t="shared" si="86"/>
        <v>44633.45</v>
      </c>
      <c r="J107">
        <f t="shared" si="86"/>
        <v>0</v>
      </c>
      <c r="K107">
        <f t="shared" si="86"/>
        <v>569150.30000000005</v>
      </c>
      <c r="M107">
        <f t="shared" si="28"/>
        <v>8.5930000000000034E-4</v>
      </c>
      <c r="N107">
        <f t="shared" si="29"/>
        <v>8.5930000000000034E-4</v>
      </c>
      <c r="O107">
        <f t="shared" si="30"/>
        <v>5.3710000000001257E-4</v>
      </c>
      <c r="P107">
        <f t="shared" si="31"/>
        <v>-2.2558999999999774E-3</v>
      </c>
      <c r="Q107">
        <f t="shared" si="32"/>
        <v>-4.8239999999999839E-2</v>
      </c>
      <c r="R107">
        <f t="shared" si="33"/>
        <v>-178.07000000000698</v>
      </c>
      <c r="S107">
        <f t="shared" si="34"/>
        <v>-112.19999999999709</v>
      </c>
      <c r="T107">
        <f t="shared" si="35"/>
        <v>33.930610000000001</v>
      </c>
      <c r="U107">
        <f t="shared" si="36"/>
        <v>-3166.6000000000931</v>
      </c>
      <c r="V107">
        <f t="shared" si="50"/>
        <v>-3908.0137059999911</v>
      </c>
      <c r="X107">
        <f t="shared" si="37"/>
        <v>-7.5189999999999979E-4</v>
      </c>
      <c r="Y107">
        <f t="shared" si="38"/>
        <v>-7.5189999999999979E-4</v>
      </c>
      <c r="Z107">
        <f t="shared" si="39"/>
        <v>-3.2229999999999759E-4</v>
      </c>
      <c r="AA107">
        <f t="shared" si="40"/>
        <v>-1.8154499999999962E-2</v>
      </c>
      <c r="AB107">
        <f t="shared" si="65"/>
        <v>-0.33999000000000024</v>
      </c>
      <c r="AC107">
        <f t="shared" si="47"/>
        <v>-456.66999999999825</v>
      </c>
      <c r="AD107">
        <f t="shared" si="42"/>
        <v>-583.87999999999738</v>
      </c>
      <c r="AE107">
        <f t="shared" si="43"/>
        <v>-3.7397000000000027</v>
      </c>
      <c r="AF107">
        <f t="shared" si="44"/>
        <v>7069.3000000000466</v>
      </c>
      <c r="AG107">
        <f t="shared" si="51"/>
        <v>7171.441843999989</v>
      </c>
    </row>
    <row r="108" spans="2:33" x14ac:dyDescent="0.25">
      <c r="B108">
        <f t="shared" si="45"/>
        <v>57</v>
      </c>
      <c r="C108">
        <f t="shared" ref="C108:K108" si="87">IF(ISNUMBER(C42),C42,"")</f>
        <v>3.3730799999999998E-2</v>
      </c>
      <c r="D108">
        <f t="shared" si="87"/>
        <v>3.3730799999999998E-2</v>
      </c>
      <c r="E108">
        <f t="shared" si="87"/>
        <v>0.1954023</v>
      </c>
      <c r="F108">
        <f t="shared" si="87"/>
        <v>0.50284669999999998</v>
      </c>
      <c r="G108">
        <f t="shared" si="87"/>
        <v>18.556450000000002</v>
      </c>
      <c r="H108">
        <f t="shared" si="87"/>
        <v>78085.490000000005</v>
      </c>
      <c r="I108">
        <f t="shared" si="87"/>
        <v>44656.77</v>
      </c>
      <c r="J108">
        <f t="shared" si="87"/>
        <v>0</v>
      </c>
      <c r="K108">
        <f t="shared" si="87"/>
        <v>600890.5</v>
      </c>
      <c r="M108">
        <f t="shared" si="28"/>
        <v>9.6680000000000377E-4</v>
      </c>
      <c r="N108">
        <f t="shared" si="29"/>
        <v>9.6680000000000377E-4</v>
      </c>
      <c r="O108">
        <f t="shared" si="30"/>
        <v>1.0740000000000749E-4</v>
      </c>
      <c r="P108">
        <f t="shared" si="31"/>
        <v>-1.6112999999999822E-3</v>
      </c>
      <c r="Q108">
        <f t="shared" si="32"/>
        <v>-2.5780000000001024E-2</v>
      </c>
      <c r="R108">
        <f t="shared" si="33"/>
        <v>177.29999999998836</v>
      </c>
      <c r="S108">
        <f t="shared" si="34"/>
        <v>-41.309999999997672</v>
      </c>
      <c r="T108">
        <f t="shared" si="35"/>
        <v>21.057300000000001</v>
      </c>
      <c r="U108">
        <f t="shared" si="36"/>
        <v>-3308.1999999999534</v>
      </c>
      <c r="V108">
        <f t="shared" si="50"/>
        <v>-3710.461006000005</v>
      </c>
      <c r="X108">
        <f t="shared" si="37"/>
        <v>1.1817000000000008E-3</v>
      </c>
      <c r="Y108">
        <f t="shared" si="38"/>
        <v>1.1817000000000008E-3</v>
      </c>
      <c r="Z108">
        <f t="shared" si="39"/>
        <v>4.2970000000000508E-4</v>
      </c>
      <c r="AA108">
        <f t="shared" si="40"/>
        <v>-1.9013899999999972E-2</v>
      </c>
      <c r="AB108">
        <f t="shared" si="65"/>
        <v>-0.57128000000000156</v>
      </c>
      <c r="AC108">
        <f t="shared" si="47"/>
        <v>-946.83999999999651</v>
      </c>
      <c r="AD108">
        <f t="shared" si="42"/>
        <v>-521.81999999999971</v>
      </c>
      <c r="AE108">
        <f t="shared" si="43"/>
        <v>0.20392999999999972</v>
      </c>
      <c r="AF108">
        <f t="shared" si="44"/>
        <v>7155.8999999999069</v>
      </c>
      <c r="AG108">
        <f t="shared" si="51"/>
        <v>6746.2179139999926</v>
      </c>
    </row>
    <row r="109" spans="2:33" x14ac:dyDescent="0.25">
      <c r="B109">
        <f t="shared" si="45"/>
        <v>58</v>
      </c>
      <c r="C109">
        <f t="shared" ref="C109:K109" si="88">IF(ISNUMBER(C43),C43,"")</f>
        <v>3.4590200000000002E-2</v>
      </c>
      <c r="D109">
        <f t="shared" si="88"/>
        <v>3.4590200000000002E-2</v>
      </c>
      <c r="E109">
        <f t="shared" si="88"/>
        <v>0.1979804</v>
      </c>
      <c r="F109">
        <f t="shared" si="88"/>
        <v>0.48641099999999998</v>
      </c>
      <c r="G109">
        <f t="shared" si="88"/>
        <v>18.271889999999999</v>
      </c>
      <c r="H109">
        <f t="shared" si="88"/>
        <v>79249.97</v>
      </c>
      <c r="I109">
        <f t="shared" si="88"/>
        <v>44662.99</v>
      </c>
      <c r="J109">
        <f t="shared" si="88"/>
        <v>0</v>
      </c>
      <c r="K109">
        <f t="shared" si="88"/>
        <v>633800.30000000005</v>
      </c>
      <c r="M109">
        <f t="shared" si="28"/>
        <v>-2.1490000000000398E-4</v>
      </c>
      <c r="N109">
        <f t="shared" si="29"/>
        <v>-2.1490000000000398E-4</v>
      </c>
      <c r="O109">
        <f t="shared" si="30"/>
        <v>1.0750000000001037E-4</v>
      </c>
      <c r="P109">
        <f t="shared" si="31"/>
        <v>-2.6855999999999547E-3</v>
      </c>
      <c r="Q109">
        <f t="shared" si="32"/>
        <v>-6.4129999999998688E-2</v>
      </c>
      <c r="R109">
        <f t="shared" si="33"/>
        <v>164.66000000000349</v>
      </c>
      <c r="S109">
        <f t="shared" si="34"/>
        <v>-53.769999999996799</v>
      </c>
      <c r="T109">
        <f t="shared" si="35"/>
        <v>7.4466479999999997</v>
      </c>
      <c r="U109">
        <f t="shared" si="36"/>
        <v>-2864</v>
      </c>
      <c r="V109">
        <f t="shared" si="50"/>
        <v>-3499.4776540000048</v>
      </c>
      <c r="X109">
        <f t="shared" si="37"/>
        <v>2.3633000000000057E-3</v>
      </c>
      <c r="Y109">
        <f t="shared" si="38"/>
        <v>2.3633000000000057E-3</v>
      </c>
      <c r="Z109">
        <f t="shared" si="39"/>
        <v>0</v>
      </c>
      <c r="AA109">
        <f t="shared" si="40"/>
        <v>-1.8261900000000053E-2</v>
      </c>
      <c r="AB109">
        <f t="shared" si="65"/>
        <v>-0.41638000000000019</v>
      </c>
      <c r="AC109">
        <f t="shared" si="47"/>
        <v>-1143.4700000000012</v>
      </c>
      <c r="AD109">
        <f t="shared" si="42"/>
        <v>-602.06999999999971</v>
      </c>
      <c r="AE109">
        <f t="shared" si="43"/>
        <v>-0.63493499999999958</v>
      </c>
      <c r="AF109">
        <f t="shared" si="44"/>
        <v>6566.5</v>
      </c>
      <c r="AG109">
        <f t="shared" si="51"/>
        <v>6205.4528489999911</v>
      </c>
    </row>
    <row r="110" spans="2:33" x14ac:dyDescent="0.25">
      <c r="B110">
        <f t="shared" si="45"/>
        <v>59</v>
      </c>
      <c r="C110">
        <f t="shared" ref="C110:K110" si="89">IF(ISNUMBER(C44),C44,"")</f>
        <v>3.4590200000000002E-2</v>
      </c>
      <c r="D110">
        <f t="shared" si="89"/>
        <v>3.4590200000000002E-2</v>
      </c>
      <c r="E110">
        <f t="shared" si="89"/>
        <v>0.19658400000000001</v>
      </c>
      <c r="F110">
        <f t="shared" si="89"/>
        <v>0.47126440000000003</v>
      </c>
      <c r="G110">
        <f t="shared" si="89"/>
        <v>18.430230000000002</v>
      </c>
      <c r="H110">
        <f t="shared" si="89"/>
        <v>81302.17</v>
      </c>
      <c r="I110">
        <f t="shared" si="89"/>
        <v>44573.69</v>
      </c>
      <c r="J110">
        <f t="shared" si="89"/>
        <v>0</v>
      </c>
      <c r="K110">
        <f t="shared" si="89"/>
        <v>668059.1</v>
      </c>
      <c r="M110">
        <f t="shared" si="28"/>
        <v>-8.5940000000000322E-4</v>
      </c>
      <c r="N110">
        <f t="shared" si="29"/>
        <v>-8.5940000000000322E-4</v>
      </c>
      <c r="O110">
        <f t="shared" si="30"/>
        <v>-3.2229999999999759E-4</v>
      </c>
      <c r="P110">
        <f t="shared" si="31"/>
        <v>-1.289100000000043E-3</v>
      </c>
      <c r="Q110">
        <f t="shared" si="32"/>
        <v>-2.9220000000002244E-2</v>
      </c>
      <c r="R110">
        <f t="shared" si="33"/>
        <v>365.86999999999534</v>
      </c>
      <c r="S110">
        <f t="shared" si="34"/>
        <v>-41.069999999999709</v>
      </c>
      <c r="T110">
        <f t="shared" si="35"/>
        <v>4.7081559999999998</v>
      </c>
      <c r="U110">
        <f t="shared" si="36"/>
        <v>-2635.9000000000233</v>
      </c>
      <c r="V110">
        <f t="shared" si="50"/>
        <v>-3097.2458100000099</v>
      </c>
      <c r="X110">
        <f t="shared" si="37"/>
        <v>1.0742000000000043E-3</v>
      </c>
      <c r="Y110">
        <f t="shared" si="38"/>
        <v>1.0742000000000043E-3</v>
      </c>
      <c r="Z110">
        <f t="shared" si="39"/>
        <v>-5.3710000000001257E-4</v>
      </c>
      <c r="AA110">
        <f t="shared" si="40"/>
        <v>-1.7187699999999972E-2</v>
      </c>
      <c r="AB110">
        <f t="shared" si="65"/>
        <v>-0.41122000000000014</v>
      </c>
      <c r="AC110">
        <f t="shared" si="47"/>
        <v>-1614.8099999999977</v>
      </c>
      <c r="AD110">
        <f t="shared" si="42"/>
        <v>-571.06999999999971</v>
      </c>
      <c r="AE110">
        <f t="shared" si="43"/>
        <v>-0.13543299999999991</v>
      </c>
      <c r="AF110">
        <f t="shared" si="44"/>
        <v>5948.5</v>
      </c>
      <c r="AG110">
        <f t="shared" si="51"/>
        <v>5161.8482819999936</v>
      </c>
    </row>
    <row r="111" spans="2:33" x14ac:dyDescent="0.25">
      <c r="B111">
        <f t="shared" si="45"/>
        <v>60</v>
      </c>
      <c r="C111">
        <f t="shared" ref="C111:K111" si="90">IF(ISNUMBER(C45),C45,"")</f>
        <v>3.33011E-2</v>
      </c>
      <c r="D111">
        <f t="shared" si="90"/>
        <v>3.33011E-2</v>
      </c>
      <c r="E111">
        <f t="shared" si="90"/>
        <v>0.1884198</v>
      </c>
      <c r="F111">
        <f t="shared" si="90"/>
        <v>0.4409711</v>
      </c>
      <c r="G111">
        <f t="shared" si="90"/>
        <v>18.136749999999999</v>
      </c>
      <c r="H111">
        <f t="shared" si="90"/>
        <v>81849.64</v>
      </c>
      <c r="I111">
        <f t="shared" si="90"/>
        <v>44462.44</v>
      </c>
      <c r="J111">
        <f t="shared" si="90"/>
        <v>0</v>
      </c>
      <c r="K111">
        <f t="shared" si="90"/>
        <v>703481.7</v>
      </c>
      <c r="M111">
        <f t="shared" si="28"/>
        <v>-3.2229999999999759E-4</v>
      </c>
      <c r="N111">
        <f t="shared" si="29"/>
        <v>-3.2229999999999759E-4</v>
      </c>
      <c r="O111">
        <f t="shared" si="30"/>
        <v>1.0740000000000749E-4</v>
      </c>
      <c r="P111">
        <f t="shared" si="31"/>
        <v>-3.2227000000000228E-3</v>
      </c>
      <c r="Q111">
        <f t="shared" si="32"/>
        <v>-0.10603000000000051</v>
      </c>
      <c r="R111">
        <f t="shared" si="33"/>
        <v>83.430000000007567</v>
      </c>
      <c r="S111">
        <f t="shared" si="34"/>
        <v>-108.76000000000204</v>
      </c>
      <c r="T111">
        <f t="shared" si="35"/>
        <v>3.1368860000000001</v>
      </c>
      <c r="U111">
        <f t="shared" si="36"/>
        <v>-2331.1999999999534</v>
      </c>
      <c r="V111">
        <f t="shared" si="50"/>
        <v>-2908.1926960000001</v>
      </c>
      <c r="X111">
        <f t="shared" si="37"/>
        <v>4.2969999999999814E-4</v>
      </c>
      <c r="Y111">
        <f t="shared" si="38"/>
        <v>4.2969999999999814E-4</v>
      </c>
      <c r="Z111">
        <f t="shared" si="39"/>
        <v>-5.3710000000001257E-4</v>
      </c>
      <c r="AA111">
        <f t="shared" si="40"/>
        <v>-1.3857499999999967E-2</v>
      </c>
      <c r="AB111">
        <f t="shared" si="65"/>
        <v>-0.36189999999999856</v>
      </c>
      <c r="AC111">
        <f t="shared" si="47"/>
        <v>-1537.7200000000012</v>
      </c>
      <c r="AD111">
        <f t="shared" si="42"/>
        <v>-486.81999999999971</v>
      </c>
      <c r="AE111">
        <f t="shared" si="43"/>
        <v>-0.90805999999999987</v>
      </c>
      <c r="AF111">
        <f t="shared" si="44"/>
        <v>4936.3000000000466</v>
      </c>
      <c r="AG111">
        <f t="shared" si="51"/>
        <v>4111.8563419999919</v>
      </c>
    </row>
    <row r="112" spans="2:33" x14ac:dyDescent="0.25">
      <c r="B112">
        <f t="shared" si="45"/>
        <v>61</v>
      </c>
      <c r="C112">
        <f t="shared" ref="C112:K112" si="91">IF(ISNUMBER(C46),C46,"")</f>
        <v>2.9863600000000001E-2</v>
      </c>
      <c r="D112">
        <f t="shared" si="91"/>
        <v>2.9863600000000001E-2</v>
      </c>
      <c r="E112">
        <f t="shared" si="91"/>
        <v>0.1906757</v>
      </c>
      <c r="F112">
        <f t="shared" si="91"/>
        <v>0.41293370000000001</v>
      </c>
      <c r="G112">
        <f t="shared" si="91"/>
        <v>18.13664</v>
      </c>
      <c r="H112">
        <f t="shared" si="91"/>
        <v>83001.25</v>
      </c>
      <c r="I112">
        <f t="shared" si="91"/>
        <v>44373.56</v>
      </c>
      <c r="J112">
        <f t="shared" si="91"/>
        <v>0</v>
      </c>
      <c r="K112">
        <f t="shared" si="91"/>
        <v>740299.7</v>
      </c>
      <c r="M112">
        <f t="shared" si="28"/>
        <v>0</v>
      </c>
      <c r="N112">
        <f t="shared" si="29"/>
        <v>0</v>
      </c>
      <c r="O112">
        <f t="shared" si="30"/>
        <v>-2.148999999999901E-4</v>
      </c>
      <c r="P112">
        <f t="shared" si="31"/>
        <v>-2.3633000000000126E-3</v>
      </c>
      <c r="Q112">
        <f t="shared" si="32"/>
        <v>-0.10655999999999821</v>
      </c>
      <c r="R112">
        <f t="shared" si="33"/>
        <v>397.9600000000064</v>
      </c>
      <c r="S112">
        <f t="shared" si="34"/>
        <v>-81.720000000001164</v>
      </c>
      <c r="T112">
        <f t="shared" si="35"/>
        <v>1.5751980000000001</v>
      </c>
      <c r="U112">
        <f t="shared" si="36"/>
        <v>-2244.5999999999767</v>
      </c>
      <c r="V112">
        <f t="shared" si="50"/>
        <v>-2430.0878939999925</v>
      </c>
      <c r="X112">
        <f t="shared" si="37"/>
        <v>1.7187000000000001E-3</v>
      </c>
      <c r="Y112">
        <f t="shared" si="38"/>
        <v>1.7187000000000001E-3</v>
      </c>
      <c r="Z112">
        <f t="shared" si="39"/>
        <v>1.0749999999998261E-4</v>
      </c>
      <c r="AA112">
        <f t="shared" si="40"/>
        <v>-1.6865399999999975E-2</v>
      </c>
      <c r="AB112">
        <f t="shared" si="65"/>
        <v>-0.26340000000000074</v>
      </c>
      <c r="AC112">
        <f t="shared" si="47"/>
        <v>-1539.3600000000006</v>
      </c>
      <c r="AD112">
        <f t="shared" si="42"/>
        <v>-588.31999999999971</v>
      </c>
      <c r="AE112">
        <f t="shared" si="43"/>
        <v>-7.3435000000000139E-2</v>
      </c>
      <c r="AF112">
        <f t="shared" si="44"/>
        <v>4084.8000000000466</v>
      </c>
      <c r="AG112">
        <f t="shared" si="51"/>
        <v>3160.8897769999912</v>
      </c>
    </row>
    <row r="113" spans="2:33" x14ac:dyDescent="0.25">
      <c r="B113">
        <f t="shared" si="45"/>
        <v>62</v>
      </c>
      <c r="C113">
        <f t="shared" ref="C113:K113" si="92">IF(ISNUMBER(C47),C47,"")</f>
        <v>3.31937E-2</v>
      </c>
      <c r="D113">
        <f t="shared" si="92"/>
        <v>3.31937E-2</v>
      </c>
      <c r="E113">
        <f t="shared" si="92"/>
        <v>0.1931464</v>
      </c>
      <c r="F113">
        <f t="shared" si="92"/>
        <v>0.38178109999999998</v>
      </c>
      <c r="G113">
        <f t="shared" si="92"/>
        <v>17.963909999999998</v>
      </c>
      <c r="H113">
        <f t="shared" si="92"/>
        <v>83721.61</v>
      </c>
      <c r="I113">
        <f t="shared" si="92"/>
        <v>44289.21</v>
      </c>
      <c r="J113">
        <f t="shared" si="92"/>
        <v>0</v>
      </c>
      <c r="K113">
        <f t="shared" si="92"/>
        <v>778449.3</v>
      </c>
      <c r="M113">
        <f t="shared" si="28"/>
        <v>-9.6679999999999683E-4</v>
      </c>
      <c r="N113">
        <f t="shared" si="29"/>
        <v>-9.6679999999999683E-4</v>
      </c>
      <c r="O113">
        <f t="shared" si="30"/>
        <v>-3.2229999999999759E-4</v>
      </c>
      <c r="P113">
        <f t="shared" si="31"/>
        <v>-1.9335999999999798E-3</v>
      </c>
      <c r="Q113">
        <f t="shared" si="32"/>
        <v>-8.7019999999998987E-2</v>
      </c>
      <c r="R113">
        <f t="shared" si="33"/>
        <v>420.67999999999302</v>
      </c>
      <c r="S113">
        <f t="shared" si="34"/>
        <v>-31.470000000001164</v>
      </c>
      <c r="T113">
        <f t="shared" si="35"/>
        <v>0.8182758</v>
      </c>
      <c r="U113">
        <f t="shared" si="36"/>
        <v>-1727.5</v>
      </c>
      <c r="V113">
        <f t="shared" si="50"/>
        <v>-1978.7561697999984</v>
      </c>
      <c r="X113">
        <f t="shared" si="37"/>
        <v>8.5939999999999628E-4</v>
      </c>
      <c r="Y113">
        <f t="shared" si="38"/>
        <v>8.5939999999999628E-4</v>
      </c>
      <c r="Z113">
        <f t="shared" si="39"/>
        <v>-1.0740000000000749E-4</v>
      </c>
      <c r="AA113">
        <f t="shared" si="40"/>
        <v>-1.6328300000000018E-2</v>
      </c>
      <c r="AB113">
        <f t="shared" si="65"/>
        <v>-0.42656999999999812</v>
      </c>
      <c r="AC113">
        <f t="shared" si="47"/>
        <v>-1818.5499999999884</v>
      </c>
      <c r="AD113">
        <f t="shared" si="42"/>
        <v>-611.43000000000029</v>
      </c>
      <c r="AE113">
        <f t="shared" si="43"/>
        <v>-8.5710300000000017E-2</v>
      </c>
      <c r="AF113">
        <f t="shared" si="44"/>
        <v>3097</v>
      </c>
      <c r="AG113">
        <f t="shared" si="51"/>
        <v>1953.8554873000032</v>
      </c>
    </row>
    <row r="114" spans="2:33" x14ac:dyDescent="0.25">
      <c r="B114">
        <f t="shared" si="45"/>
        <v>63</v>
      </c>
      <c r="C114">
        <f t="shared" ref="C114:K114" si="93">IF(ISNUMBER(C48),C48,"")</f>
        <v>3.5664399999999999E-2</v>
      </c>
      <c r="D114">
        <f t="shared" si="93"/>
        <v>3.5664399999999999E-2</v>
      </c>
      <c r="E114">
        <f t="shared" si="93"/>
        <v>0.1967988</v>
      </c>
      <c r="F114">
        <f t="shared" si="93"/>
        <v>0.34536470000000002</v>
      </c>
      <c r="G114">
        <f t="shared" si="93"/>
        <v>17.749700000000001</v>
      </c>
      <c r="H114">
        <f t="shared" si="93"/>
        <v>84538.71</v>
      </c>
      <c r="I114">
        <f t="shared" si="93"/>
        <v>44069.07</v>
      </c>
      <c r="J114">
        <f t="shared" si="93"/>
        <v>0</v>
      </c>
      <c r="K114">
        <f t="shared" si="93"/>
        <v>816635.3</v>
      </c>
      <c r="M114">
        <f t="shared" si="28"/>
        <v>-1.0741999999999974E-3</v>
      </c>
      <c r="N114">
        <f t="shared" si="29"/>
        <v>-1.0741999999999974E-3</v>
      </c>
      <c r="O114">
        <f t="shared" si="30"/>
        <v>0</v>
      </c>
      <c r="P114">
        <f t="shared" si="31"/>
        <v>-3.2227000000000228E-3</v>
      </c>
      <c r="Q114">
        <f t="shared" si="32"/>
        <v>-0.14866999999999919</v>
      </c>
      <c r="R114">
        <f t="shared" si="33"/>
        <v>142.21999999998661</v>
      </c>
      <c r="S114">
        <f t="shared" si="34"/>
        <v>-95.930000000000291</v>
      </c>
      <c r="T114">
        <f t="shared" si="35"/>
        <v>1.5422560000000001</v>
      </c>
      <c r="U114">
        <f t="shared" si="36"/>
        <v>-1229.2000000000698</v>
      </c>
      <c r="V114">
        <f t="shared" si="50"/>
        <v>-1742.1484258000114</v>
      </c>
      <c r="X114">
        <f t="shared" si="37"/>
        <v>6.4449999999999924E-4</v>
      </c>
      <c r="Y114">
        <f t="shared" si="38"/>
        <v>6.4449999999999924E-4</v>
      </c>
      <c r="Z114">
        <f t="shared" si="39"/>
        <v>-3.2229999999999759E-4</v>
      </c>
      <c r="AA114">
        <f t="shared" si="40"/>
        <v>-1.5361500000000028E-2</v>
      </c>
      <c r="AB114">
        <f t="shared" si="65"/>
        <v>-0.23235000000000028</v>
      </c>
      <c r="AC114">
        <f t="shared" si="47"/>
        <v>-1493.0199999999895</v>
      </c>
      <c r="AD114">
        <f t="shared" si="42"/>
        <v>-555.19999999999709</v>
      </c>
      <c r="AE114">
        <f t="shared" si="43"/>
        <v>-0.62720240000000005</v>
      </c>
      <c r="AF114">
        <f t="shared" si="44"/>
        <v>1886.2000000000698</v>
      </c>
      <c r="AG114">
        <f t="shared" si="51"/>
        <v>1016.6626897000108</v>
      </c>
    </row>
    <row r="115" spans="2:33" x14ac:dyDescent="0.25">
      <c r="B115">
        <f t="shared" si="45"/>
        <v>64</v>
      </c>
      <c r="C115">
        <f t="shared" ref="C115:K115" si="94">IF(ISNUMBER(C49),C49,"")</f>
        <v>3.4805000000000003E-2</v>
      </c>
      <c r="D115">
        <f t="shared" si="94"/>
        <v>3.4805000000000003E-2</v>
      </c>
      <c r="E115">
        <f t="shared" si="94"/>
        <v>0.20442579999999999</v>
      </c>
      <c r="F115">
        <f t="shared" si="94"/>
        <v>0.30465140000000002</v>
      </c>
      <c r="G115">
        <f t="shared" si="94"/>
        <v>17.371469999999999</v>
      </c>
      <c r="H115">
        <f t="shared" si="94"/>
        <v>84358.59</v>
      </c>
      <c r="I115">
        <f t="shared" si="94"/>
        <v>43823</v>
      </c>
      <c r="J115">
        <f t="shared" si="94"/>
        <v>0</v>
      </c>
      <c r="K115">
        <f t="shared" si="94"/>
        <v>855785.2</v>
      </c>
      <c r="M115">
        <f t="shared" si="28"/>
        <v>6.4459999999999518E-4</v>
      </c>
      <c r="N115">
        <f t="shared" si="29"/>
        <v>6.4459999999999518E-4</v>
      </c>
      <c r="O115">
        <f t="shared" si="30"/>
        <v>-4.2969999999997732E-4</v>
      </c>
      <c r="P115">
        <f t="shared" si="31"/>
        <v>-3.5449000000000175E-3</v>
      </c>
      <c r="Q115">
        <f t="shared" si="32"/>
        <v>-0.10419999999999874</v>
      </c>
      <c r="R115">
        <f t="shared" si="33"/>
        <v>341.16999999999825</v>
      </c>
      <c r="S115">
        <f t="shared" si="34"/>
        <v>-54.849999999998545</v>
      </c>
      <c r="T115">
        <f t="shared" si="35"/>
        <v>1.5000579999999999</v>
      </c>
      <c r="U115">
        <f t="shared" si="36"/>
        <v>-977.39999999990687</v>
      </c>
      <c r="V115">
        <f t="shared" si="50"/>
        <v>-1347.6284838000147</v>
      </c>
      <c r="X115">
        <f t="shared" si="37"/>
        <v>-4.2969999999999814E-4</v>
      </c>
      <c r="Y115">
        <f t="shared" si="38"/>
        <v>-4.2969999999999814E-4</v>
      </c>
      <c r="Z115">
        <f t="shared" si="39"/>
        <v>1.396499999999995E-3</v>
      </c>
      <c r="AA115">
        <f t="shared" si="40"/>
        <v>-1.289079999999998E-2</v>
      </c>
      <c r="AB115">
        <f t="shared" si="65"/>
        <v>-3.27699999999993E-2</v>
      </c>
      <c r="AC115">
        <f t="shared" si="47"/>
        <v>-1700.0800000000017</v>
      </c>
      <c r="AD115">
        <f t="shared" si="42"/>
        <v>-632.52000000000407</v>
      </c>
      <c r="AE115">
        <f t="shared" si="43"/>
        <v>1.1920010000000001</v>
      </c>
      <c r="AF115">
        <f t="shared" si="44"/>
        <v>1099.3999999999069</v>
      </c>
      <c r="AG115">
        <f t="shared" si="51"/>
        <v>-52.089311299986775</v>
      </c>
    </row>
    <row r="116" spans="2:33" x14ac:dyDescent="0.25">
      <c r="B116">
        <f t="shared" si="45"/>
        <v>65</v>
      </c>
      <c r="C116">
        <f t="shared" ref="C116:K116" si="95">IF(ISNUMBER(C50),C50,"")</f>
        <v>3.7060900000000001E-2</v>
      </c>
      <c r="D116">
        <f t="shared" si="95"/>
        <v>8.7549699999999994E-2</v>
      </c>
      <c r="E116">
        <f t="shared" si="95"/>
        <v>0.20324420000000001</v>
      </c>
      <c r="F116">
        <f t="shared" si="95"/>
        <v>0.26597920000000003</v>
      </c>
      <c r="G116">
        <f t="shared" si="95"/>
        <v>16.743580000000001</v>
      </c>
      <c r="H116">
        <f t="shared" si="95"/>
        <v>85411.35</v>
      </c>
      <c r="I116">
        <f t="shared" si="95"/>
        <v>43703.37</v>
      </c>
      <c r="J116">
        <f t="shared" si="95"/>
        <v>0</v>
      </c>
      <c r="K116">
        <f t="shared" si="95"/>
        <v>894778.3</v>
      </c>
      <c r="M116">
        <f t="shared" si="28"/>
        <v>-7.5200000000000267E-4</v>
      </c>
      <c r="N116">
        <f t="shared" si="29"/>
        <v>-2.148999999999901E-4</v>
      </c>
      <c r="O116">
        <f t="shared" si="30"/>
        <v>-6.4460000000002293E-4</v>
      </c>
      <c r="P116">
        <f t="shared" si="31"/>
        <v>-4.9415000000000431E-3</v>
      </c>
      <c r="Q116">
        <f t="shared" si="32"/>
        <v>-0.18670000000000186</v>
      </c>
      <c r="R116">
        <f t="shared" si="33"/>
        <v>-13.639999999999418</v>
      </c>
      <c r="S116">
        <f t="shared" si="34"/>
        <v>-103.31000000000495</v>
      </c>
      <c r="T116">
        <f t="shared" si="35"/>
        <v>107.1444</v>
      </c>
      <c r="U116">
        <f t="shared" si="36"/>
        <v>-718.80000000004657</v>
      </c>
      <c r="V116">
        <f t="shared" si="50"/>
        <v>-1365.1028838000091</v>
      </c>
      <c r="X116">
        <f t="shared" si="37"/>
        <v>-2.148000000000011E-4</v>
      </c>
      <c r="Y116">
        <f t="shared" si="38"/>
        <v>8.5939999999999628E-4</v>
      </c>
      <c r="Z116">
        <f t="shared" si="39"/>
        <v>1.1817000000000077E-3</v>
      </c>
      <c r="AA116">
        <f t="shared" si="40"/>
        <v>-1.546889999999998E-2</v>
      </c>
      <c r="AB116">
        <f t="shared" si="65"/>
        <v>-0.56536999999999971</v>
      </c>
      <c r="AC116">
        <f t="shared" si="47"/>
        <v>-2274.9100000000035</v>
      </c>
      <c r="AD116">
        <f t="shared" si="42"/>
        <v>-616.86999999999534</v>
      </c>
      <c r="AE116">
        <f t="shared" si="43"/>
        <v>4.7306999999999988</v>
      </c>
      <c r="AF116">
        <f t="shared" si="44"/>
        <v>-66.5</v>
      </c>
      <c r="AG116">
        <f t="shared" si="51"/>
        <v>-1714.860011299995</v>
      </c>
    </row>
    <row r="117" spans="2:33" x14ac:dyDescent="0.25">
      <c r="B117">
        <f t="shared" si="45"/>
        <v>66</v>
      </c>
      <c r="C117">
        <f t="shared" ref="C117:K117" si="96">IF(ISNUMBER(C51),C51,"")</f>
        <v>3.8135099999999998E-2</v>
      </c>
      <c r="D117">
        <f t="shared" si="96"/>
        <v>0.1239661</v>
      </c>
      <c r="E117">
        <f t="shared" si="96"/>
        <v>0.20184769999999999</v>
      </c>
      <c r="F117">
        <f t="shared" si="96"/>
        <v>0.23536360000000001</v>
      </c>
      <c r="G117">
        <f t="shared" si="96"/>
        <v>16.448920000000001</v>
      </c>
      <c r="H117">
        <f t="shared" si="96"/>
        <v>86054.45</v>
      </c>
      <c r="I117">
        <f t="shared" si="96"/>
        <v>43506.12</v>
      </c>
      <c r="J117">
        <f t="shared" si="96"/>
        <v>0</v>
      </c>
      <c r="K117">
        <f t="shared" si="96"/>
        <v>934841.1</v>
      </c>
      <c r="M117">
        <f t="shared" si="28"/>
        <v>-2.148000000000011E-4</v>
      </c>
      <c r="N117">
        <f t="shared" si="29"/>
        <v>5.3709999999999869E-4</v>
      </c>
      <c r="O117">
        <f t="shared" si="30"/>
        <v>-7.5200000000000267E-4</v>
      </c>
      <c r="P117">
        <f t="shared" si="31"/>
        <v>-4.1895000000000127E-3</v>
      </c>
      <c r="Q117">
        <f t="shared" si="32"/>
        <v>-0.38823000000000008</v>
      </c>
      <c r="R117">
        <f t="shared" si="33"/>
        <v>-118.83999999999651</v>
      </c>
      <c r="S117">
        <f t="shared" si="34"/>
        <v>-150.74000000000524</v>
      </c>
      <c r="T117">
        <f t="shared" si="35"/>
        <v>214.12299999999999</v>
      </c>
      <c r="U117">
        <f t="shared" si="36"/>
        <v>-940.5</v>
      </c>
      <c r="V117">
        <f t="shared" si="50"/>
        <v>-1547.3258838000004</v>
      </c>
      <c r="X117">
        <f t="shared" si="37"/>
        <v>4.2970000000000508E-4</v>
      </c>
      <c r="Y117">
        <f t="shared" si="38"/>
        <v>1.0742000000000113E-3</v>
      </c>
      <c r="Z117">
        <f t="shared" si="39"/>
        <v>5.3710000000001257E-4</v>
      </c>
      <c r="AA117">
        <f t="shared" si="40"/>
        <v>-2.3847900000000005E-2</v>
      </c>
      <c r="AB117">
        <f t="shared" si="65"/>
        <v>-1.0412500000000016</v>
      </c>
      <c r="AC117">
        <f t="shared" si="47"/>
        <v>-2540.6499999999942</v>
      </c>
      <c r="AD117">
        <f t="shared" si="42"/>
        <v>-540.45999999999913</v>
      </c>
      <c r="AE117">
        <f t="shared" si="43"/>
        <v>1.616500000000002</v>
      </c>
      <c r="AF117">
        <f t="shared" si="44"/>
        <v>-1607.5999999999767</v>
      </c>
      <c r="AG117">
        <f t="shared" si="51"/>
        <v>-3716.6665112999899</v>
      </c>
    </row>
    <row r="118" spans="2:33" x14ac:dyDescent="0.25">
      <c r="B118">
        <f t="shared" si="45"/>
        <v>67</v>
      </c>
      <c r="C118">
        <f t="shared" ref="C118:K118" si="97">IF(ISNUMBER(C52),C52,"")</f>
        <v>4.0498399999999997E-2</v>
      </c>
      <c r="D118">
        <f t="shared" si="97"/>
        <v>0.1220324</v>
      </c>
      <c r="E118">
        <f t="shared" si="97"/>
        <v>0.20507040000000001</v>
      </c>
      <c r="F118">
        <f t="shared" si="97"/>
        <v>0.20464070000000001</v>
      </c>
      <c r="G118">
        <f t="shared" si="97"/>
        <v>15.803419999999999</v>
      </c>
      <c r="H118">
        <f t="shared" si="97"/>
        <v>88629.63</v>
      </c>
      <c r="I118">
        <f t="shared" si="97"/>
        <v>42611.47</v>
      </c>
      <c r="J118">
        <f t="shared" si="97"/>
        <v>0</v>
      </c>
      <c r="K118">
        <f t="shared" si="97"/>
        <v>973910</v>
      </c>
      <c r="M118">
        <f t="shared" si="28"/>
        <v>7.5200000000000267E-4</v>
      </c>
      <c r="N118">
        <f t="shared" si="29"/>
        <v>2.1490000000000398E-4</v>
      </c>
      <c r="O118">
        <f t="shared" si="30"/>
        <v>-1.0743000000000003E-3</v>
      </c>
      <c r="P118">
        <f t="shared" si="31"/>
        <v>-3.3301000000000025E-3</v>
      </c>
      <c r="Q118">
        <f t="shared" si="32"/>
        <v>-0.25856999999999886</v>
      </c>
      <c r="R118">
        <f t="shared" si="33"/>
        <v>83.519999999989523</v>
      </c>
      <c r="S118">
        <f t="shared" si="34"/>
        <v>-66.989999999997963</v>
      </c>
      <c r="T118">
        <f t="shared" si="35"/>
        <v>245.33029999999999</v>
      </c>
      <c r="U118">
        <f t="shared" si="36"/>
        <v>-1272.3000000000466</v>
      </c>
      <c r="V118">
        <f t="shared" si="50"/>
        <v>-1642.146183800013</v>
      </c>
      <c r="X118">
        <f t="shared" si="37"/>
        <v>1.0741999999999974E-3</v>
      </c>
      <c r="Y118">
        <f t="shared" si="38"/>
        <v>9.6679999999998989E-4</v>
      </c>
      <c r="Z118">
        <f t="shared" si="39"/>
        <v>1.396499999999995E-3</v>
      </c>
      <c r="AA118">
        <f t="shared" si="40"/>
        <v>-2.1914299999999998E-2</v>
      </c>
      <c r="AB118">
        <f t="shared" si="65"/>
        <v>-1.1089300000000009</v>
      </c>
      <c r="AC118">
        <f t="shared" si="47"/>
        <v>-3282.7999999999884</v>
      </c>
      <c r="AD118">
        <f t="shared" si="42"/>
        <v>-569.60000000000582</v>
      </c>
      <c r="AE118">
        <f t="shared" si="43"/>
        <v>2.7686999999999955</v>
      </c>
      <c r="AF118">
        <f t="shared" si="44"/>
        <v>-3562.2999999999302</v>
      </c>
      <c r="AG118">
        <f t="shared" si="51"/>
        <v>-6432.6352112999721</v>
      </c>
    </row>
    <row r="119" spans="2:33" x14ac:dyDescent="0.25">
      <c r="B119">
        <f t="shared" si="45"/>
        <v>68</v>
      </c>
      <c r="C119">
        <f t="shared" ref="C119:K119" si="98">IF(ISNUMBER(C53),C53,"")</f>
        <v>3.7168300000000001E-2</v>
      </c>
      <c r="D119">
        <f t="shared" si="98"/>
        <v>0.1269739</v>
      </c>
      <c r="E119">
        <f t="shared" si="98"/>
        <v>0.21753140000000001</v>
      </c>
      <c r="F119">
        <f t="shared" si="98"/>
        <v>0.1584488</v>
      </c>
      <c r="G119">
        <f t="shared" si="98"/>
        <v>15.31475</v>
      </c>
      <c r="H119">
        <f t="shared" si="98"/>
        <v>94825.45</v>
      </c>
      <c r="I119">
        <f t="shared" si="98"/>
        <v>42634.75</v>
      </c>
      <c r="J119">
        <f t="shared" si="98"/>
        <v>0</v>
      </c>
      <c r="K119">
        <f t="shared" si="98"/>
        <v>1015817</v>
      </c>
      <c r="M119">
        <f t="shared" si="28"/>
        <v>5.3709999999999869E-4</v>
      </c>
      <c r="N119">
        <f t="shared" si="29"/>
        <v>0</v>
      </c>
      <c r="O119">
        <f t="shared" si="30"/>
        <v>-2.1480000000001498E-4</v>
      </c>
      <c r="P119">
        <f t="shared" si="31"/>
        <v>-5.8007999999999948E-3</v>
      </c>
      <c r="Q119">
        <f t="shared" si="32"/>
        <v>-0.40207999999999977</v>
      </c>
      <c r="R119">
        <f t="shared" si="33"/>
        <v>513.05999999999767</v>
      </c>
      <c r="S119">
        <f t="shared" si="34"/>
        <v>-79.879999999997381</v>
      </c>
      <c r="T119">
        <f t="shared" si="35"/>
        <v>242.78980000000001</v>
      </c>
      <c r="U119">
        <f t="shared" si="36"/>
        <v>-1506</v>
      </c>
      <c r="V119">
        <f t="shared" si="50"/>
        <v>-1291.9959838000179</v>
      </c>
      <c r="X119">
        <f t="shared" si="37"/>
        <v>5.3720000000000157E-4</v>
      </c>
      <c r="Y119">
        <f t="shared" si="38"/>
        <v>1.2890999999999875E-3</v>
      </c>
      <c r="Z119">
        <f t="shared" si="39"/>
        <v>1.2890999999999875E-3</v>
      </c>
      <c r="AA119">
        <f t="shared" si="40"/>
        <v>-1.5468900000000008E-2</v>
      </c>
      <c r="AB119">
        <f t="shared" si="65"/>
        <v>-1.0081699999999998</v>
      </c>
      <c r="AC119">
        <f t="shared" si="47"/>
        <v>-3261.8499999999913</v>
      </c>
      <c r="AD119">
        <f t="shared" si="42"/>
        <v>-599.20999999999913</v>
      </c>
      <c r="AE119">
        <f t="shared" si="43"/>
        <v>5.2002999999999986</v>
      </c>
      <c r="AF119">
        <f t="shared" si="44"/>
        <v>-6303</v>
      </c>
      <c r="AG119">
        <f t="shared" si="51"/>
        <v>-9100.4755112999646</v>
      </c>
    </row>
    <row r="120" spans="2:33" x14ac:dyDescent="0.25">
      <c r="B120">
        <f t="shared" si="45"/>
        <v>69</v>
      </c>
      <c r="C120">
        <f t="shared" ref="C120:K120" si="99">IF(ISNUMBER(C54),C54,"")</f>
        <v>4.4795399999999999E-2</v>
      </c>
      <c r="D120">
        <f t="shared" si="99"/>
        <v>0.12901489999999999</v>
      </c>
      <c r="E120">
        <f t="shared" si="99"/>
        <v>0.22848859999999999</v>
      </c>
      <c r="F120">
        <f t="shared" si="99"/>
        <v>0.1251477</v>
      </c>
      <c r="G120">
        <f t="shared" si="99"/>
        <v>14.6976</v>
      </c>
      <c r="H120">
        <f t="shared" si="99"/>
        <v>95760.91</v>
      </c>
      <c r="I120">
        <f t="shared" si="99"/>
        <v>42336.3</v>
      </c>
      <c r="J120">
        <f t="shared" si="99"/>
        <v>0</v>
      </c>
      <c r="K120">
        <f t="shared" si="99"/>
        <v>1061627</v>
      </c>
      <c r="M120">
        <f t="shared" si="28"/>
        <v>1.3965000000000019E-3</v>
      </c>
      <c r="N120">
        <f t="shared" si="29"/>
        <v>7.5200000000000267E-4</v>
      </c>
      <c r="O120">
        <f t="shared" si="30"/>
        <v>-4.2969999999997732E-4</v>
      </c>
      <c r="P120">
        <f t="shared" si="31"/>
        <v>-5.9083000000000052E-3</v>
      </c>
      <c r="Q120">
        <f t="shared" si="32"/>
        <v>-0.47265999999999941</v>
      </c>
      <c r="R120">
        <f t="shared" si="33"/>
        <v>261.33000000000175</v>
      </c>
      <c r="S120">
        <f t="shared" si="34"/>
        <v>-84.069999999999709</v>
      </c>
      <c r="T120">
        <f t="shared" si="35"/>
        <v>271.02359999999999</v>
      </c>
      <c r="U120">
        <f t="shared" si="36"/>
        <v>-1259</v>
      </c>
      <c r="V120">
        <f t="shared" si="50"/>
        <v>-1217.6195838000165</v>
      </c>
      <c r="X120">
        <f t="shared" si="37"/>
        <v>3.2220000000000165E-4</v>
      </c>
      <c r="Y120">
        <f t="shared" si="38"/>
        <v>1.8262E-3</v>
      </c>
      <c r="Z120">
        <f t="shared" si="39"/>
        <v>1.6112999999999822E-3</v>
      </c>
      <c r="AA120">
        <f t="shared" si="40"/>
        <v>-1.2353599999999992E-2</v>
      </c>
      <c r="AB120">
        <f t="shared" si="65"/>
        <v>-1.0552100000000006</v>
      </c>
      <c r="AC120">
        <f t="shared" si="47"/>
        <v>-3888.1300000000047</v>
      </c>
      <c r="AD120">
        <f t="shared" si="42"/>
        <v>-588.35000000000582</v>
      </c>
      <c r="AE120">
        <f t="shared" si="43"/>
        <v>7.8616999999999848</v>
      </c>
      <c r="AF120">
        <f t="shared" si="44"/>
        <v>-8919</v>
      </c>
      <c r="AG120">
        <f t="shared" si="51"/>
        <v>-12408.117211299963</v>
      </c>
    </row>
    <row r="121" spans="2:33" x14ac:dyDescent="0.25">
      <c r="B121">
        <f t="shared" si="45"/>
        <v>70</v>
      </c>
      <c r="C121">
        <f t="shared" ref="C121:K121" si="100">IF(ISNUMBER(C55),C55,"")</f>
        <v>4.49028E-2</v>
      </c>
      <c r="D121">
        <f t="shared" si="100"/>
        <v>0.13674939999999999</v>
      </c>
      <c r="E121">
        <f t="shared" si="100"/>
        <v>0.2154904</v>
      </c>
      <c r="F121">
        <f t="shared" si="100"/>
        <v>9.4746999999999998E-2</v>
      </c>
      <c r="G121">
        <f t="shared" si="100"/>
        <v>13.71834</v>
      </c>
      <c r="H121">
        <f t="shared" si="100"/>
        <v>93872.36</v>
      </c>
      <c r="I121">
        <f t="shared" si="100"/>
        <v>41648.449999999997</v>
      </c>
      <c r="J121">
        <f t="shared" si="100"/>
        <v>0</v>
      </c>
      <c r="K121">
        <f t="shared" si="100"/>
        <v>1101714</v>
      </c>
      <c r="M121">
        <f t="shared" si="28"/>
        <v>3.1151999999999985E-3</v>
      </c>
      <c r="N121">
        <f t="shared" si="29"/>
        <v>0</v>
      </c>
      <c r="O121">
        <f t="shared" si="30"/>
        <v>2.1480000000001498E-4</v>
      </c>
      <c r="P121">
        <f t="shared" si="31"/>
        <v>-4.6192000000000039E-3</v>
      </c>
      <c r="Q121">
        <f t="shared" si="32"/>
        <v>-0.49296999999999969</v>
      </c>
      <c r="R121">
        <f t="shared" si="33"/>
        <v>360.38000000000466</v>
      </c>
      <c r="S121">
        <f t="shared" si="34"/>
        <v>-67.159999999996217</v>
      </c>
      <c r="T121">
        <f t="shared" si="35"/>
        <v>356.72399999999999</v>
      </c>
      <c r="U121">
        <f t="shared" si="36"/>
        <v>-1220</v>
      </c>
      <c r="V121">
        <f t="shared" si="50"/>
        <v>-1146.8035838000155</v>
      </c>
      <c r="X121">
        <f t="shared" si="37"/>
        <v>9.668999999999997E-4</v>
      </c>
      <c r="Y121">
        <f t="shared" si="38"/>
        <v>1.0741999999999974E-3</v>
      </c>
      <c r="Z121">
        <f t="shared" si="39"/>
        <v>9.6679999999998989E-4</v>
      </c>
      <c r="AA121">
        <f t="shared" si="40"/>
        <v>-1.2031299999999995E-2</v>
      </c>
      <c r="AB121">
        <f t="shared" si="65"/>
        <v>-1.0581099999999992</v>
      </c>
      <c r="AC121">
        <f t="shared" si="47"/>
        <v>-3298.0200000000041</v>
      </c>
      <c r="AD121">
        <f t="shared" si="42"/>
        <v>-561.16999999999825</v>
      </c>
      <c r="AE121">
        <f t="shared" si="43"/>
        <v>2.0812999999999988</v>
      </c>
      <c r="AF121">
        <f t="shared" si="44"/>
        <v>-12039</v>
      </c>
      <c r="AG121">
        <f t="shared" si="51"/>
        <v>-15147.048511299969</v>
      </c>
    </row>
    <row r="122" spans="2:33" x14ac:dyDescent="0.25">
      <c r="B122">
        <f t="shared" si="45"/>
        <v>71</v>
      </c>
      <c r="C122">
        <f t="shared" ref="C122:K122" si="101">IF(ISNUMBER(C56),C56,"")</f>
        <v>4.7051200000000001E-2</v>
      </c>
      <c r="D122">
        <f t="shared" si="101"/>
        <v>0.14577290000000001</v>
      </c>
      <c r="E122">
        <f t="shared" si="101"/>
        <v>0.20539260000000001</v>
      </c>
      <c r="F122">
        <f t="shared" si="101"/>
        <v>7.20808E-2</v>
      </c>
      <c r="G122">
        <f t="shared" si="101"/>
        <v>12.79321</v>
      </c>
      <c r="H122">
        <f t="shared" si="101"/>
        <v>92279.88</v>
      </c>
      <c r="I122">
        <f t="shared" si="101"/>
        <v>40828.080000000002</v>
      </c>
      <c r="J122">
        <f t="shared" si="101"/>
        <v>0</v>
      </c>
      <c r="K122">
        <f t="shared" si="101"/>
        <v>1128781</v>
      </c>
      <c r="M122">
        <f t="shared" si="28"/>
        <v>3.0079000000000009E-3</v>
      </c>
      <c r="N122">
        <f t="shared" si="29"/>
        <v>1.0739999999997973E-4</v>
      </c>
      <c r="O122">
        <f t="shared" si="30"/>
        <v>-5.3710000000001257E-4</v>
      </c>
      <c r="P122">
        <f t="shared" si="31"/>
        <v>-6.2304999999999999E-3</v>
      </c>
      <c r="Q122">
        <f t="shared" si="32"/>
        <v>-0.63272000000000084</v>
      </c>
      <c r="R122">
        <f t="shared" si="33"/>
        <v>177.25</v>
      </c>
      <c r="S122">
        <f t="shared" si="34"/>
        <v>-83.120000000002619</v>
      </c>
      <c r="T122">
        <f t="shared" si="35"/>
        <v>397.60570000000001</v>
      </c>
      <c r="U122">
        <f t="shared" si="36"/>
        <v>-1320</v>
      </c>
      <c r="V122">
        <f t="shared" si="50"/>
        <v>-1284.039283800013</v>
      </c>
      <c r="X122">
        <f t="shared" si="37"/>
        <v>2.1483999999999948E-3</v>
      </c>
      <c r="Y122">
        <f t="shared" si="38"/>
        <v>7.5200000000000267E-4</v>
      </c>
      <c r="Z122">
        <f t="shared" si="39"/>
        <v>1.5039000000000025E-3</v>
      </c>
      <c r="AA122">
        <f t="shared" si="40"/>
        <v>-6.875100000000002E-3</v>
      </c>
      <c r="AB122">
        <f t="shared" si="65"/>
        <v>-0.94939999999999891</v>
      </c>
      <c r="AC122">
        <f t="shared" si="47"/>
        <v>-3636.070000000007</v>
      </c>
      <c r="AD122">
        <f t="shared" si="42"/>
        <v>-488.33999999999651</v>
      </c>
      <c r="AE122">
        <f t="shared" si="43"/>
        <v>12.357799999999997</v>
      </c>
      <c r="AF122">
        <f t="shared" si="44"/>
        <v>-14724</v>
      </c>
      <c r="AG122">
        <f t="shared" si="51"/>
        <v>-18307.136311299979</v>
      </c>
    </row>
    <row r="123" spans="2:33" x14ac:dyDescent="0.25">
      <c r="B123">
        <f t="shared" si="45"/>
        <v>72</v>
      </c>
      <c r="C123">
        <f t="shared" ref="C123:K123" si="102">IF(ISNUMBER(C57),C57,"")</f>
        <v>5.0622300000000002E-2</v>
      </c>
      <c r="D123">
        <f t="shared" si="102"/>
        <v>0.15366199999999999</v>
      </c>
      <c r="E123">
        <f t="shared" si="102"/>
        <v>0.20763519999999999</v>
      </c>
      <c r="F123">
        <f t="shared" si="102"/>
        <v>5.32551E-2</v>
      </c>
      <c r="G123">
        <f t="shared" si="102"/>
        <v>11.99222</v>
      </c>
      <c r="H123">
        <f t="shared" si="102"/>
        <v>92681.16</v>
      </c>
      <c r="I123">
        <f t="shared" si="102"/>
        <v>40635.19</v>
      </c>
      <c r="J123">
        <f t="shared" si="102"/>
        <v>0</v>
      </c>
      <c r="K123">
        <f t="shared" si="102"/>
        <v>1179144</v>
      </c>
      <c r="M123">
        <f t="shared" si="28"/>
        <v>1.0770999999999975E-3</v>
      </c>
      <c r="N123">
        <f t="shared" si="29"/>
        <v>8.3779999999999966E-4</v>
      </c>
      <c r="O123">
        <f t="shared" si="30"/>
        <v>-9.5739999999999714E-4</v>
      </c>
      <c r="P123">
        <f t="shared" si="31"/>
        <v>-4.7868999999999967E-3</v>
      </c>
      <c r="Q123">
        <f t="shared" si="32"/>
        <v>-0.77249999999999908</v>
      </c>
      <c r="R123">
        <f t="shared" si="33"/>
        <v>-107.30000000000291</v>
      </c>
      <c r="S123">
        <f t="shared" si="34"/>
        <v>-87.040000000000873</v>
      </c>
      <c r="T123">
        <f t="shared" si="35"/>
        <v>379.98309999999998</v>
      </c>
      <c r="U123">
        <f t="shared" si="36"/>
        <v>-1570</v>
      </c>
      <c r="V123">
        <f t="shared" si="50"/>
        <v>-1684.2823838000149</v>
      </c>
      <c r="X123">
        <f t="shared" si="37"/>
        <v>1.6754000000000005E-3</v>
      </c>
      <c r="Y123">
        <f t="shared" si="38"/>
        <v>1.6753999999999936E-3</v>
      </c>
      <c r="Z123">
        <f t="shared" si="39"/>
        <v>1.4360999999999957E-3</v>
      </c>
      <c r="AA123">
        <f t="shared" si="40"/>
        <v>-7.3001999999999997E-3</v>
      </c>
      <c r="AB123">
        <f t="shared" si="65"/>
        <v>-1.0430799999999998</v>
      </c>
      <c r="AC123">
        <f t="shared" si="47"/>
        <v>-3811.9700000000012</v>
      </c>
      <c r="AD123">
        <f t="shared" si="42"/>
        <v>-470.94000000000233</v>
      </c>
      <c r="AE123">
        <f t="shared" si="43"/>
        <v>18.73520000000002</v>
      </c>
      <c r="AF123">
        <f t="shared" si="44"/>
        <v>-17561</v>
      </c>
      <c r="AG123">
        <f t="shared" si="51"/>
        <v>-21666.901511299977</v>
      </c>
    </row>
    <row r="124" spans="2:33" x14ac:dyDescent="0.25">
      <c r="B124">
        <f t="shared" si="45"/>
        <v>73</v>
      </c>
      <c r="C124">
        <f t="shared" ref="C124:K124" si="103">IF(ISNUMBER(C58),C58,"")</f>
        <v>5.2038000000000001E-2</v>
      </c>
      <c r="D124">
        <f t="shared" si="103"/>
        <v>0.17866850000000001</v>
      </c>
      <c r="E124">
        <f t="shared" si="103"/>
        <v>0.21440219999999999</v>
      </c>
      <c r="F124">
        <f t="shared" si="103"/>
        <v>4.21196E-2</v>
      </c>
      <c r="G124">
        <f t="shared" si="103"/>
        <v>11.058149999999999</v>
      </c>
      <c r="H124">
        <f t="shared" si="103"/>
        <v>93247.43</v>
      </c>
      <c r="I124">
        <f t="shared" si="103"/>
        <v>40536.44</v>
      </c>
      <c r="J124">
        <f t="shared" si="103"/>
        <v>0</v>
      </c>
      <c r="K124">
        <f t="shared" si="103"/>
        <v>1229838</v>
      </c>
      <c r="M124">
        <f t="shared" si="28"/>
        <v>2.8532999999999961E-3</v>
      </c>
      <c r="N124">
        <f t="shared" si="29"/>
        <v>-8.1520000000001591E-4</v>
      </c>
      <c r="O124">
        <f t="shared" si="30"/>
        <v>-1.3586999999999905E-3</v>
      </c>
      <c r="P124">
        <f t="shared" si="31"/>
        <v>-4.0760999999999992E-3</v>
      </c>
      <c r="Q124">
        <f t="shared" si="32"/>
        <v>-0.85732999999999926</v>
      </c>
      <c r="R124">
        <f t="shared" si="33"/>
        <v>-400.67999999999302</v>
      </c>
      <c r="S124">
        <f t="shared" si="34"/>
        <v>-115.49000000000524</v>
      </c>
      <c r="T124">
        <f t="shared" si="35"/>
        <v>418.6669</v>
      </c>
      <c r="U124">
        <f t="shared" si="36"/>
        <v>-2921</v>
      </c>
      <c r="V124">
        <f t="shared" si="50"/>
        <v>-2388.1392838000029</v>
      </c>
      <c r="X124">
        <f t="shared" si="37"/>
        <v>5.4350000000000231E-4</v>
      </c>
      <c r="Y124">
        <f t="shared" si="38"/>
        <v>1.7662999999999984E-3</v>
      </c>
      <c r="Z124">
        <f t="shared" si="39"/>
        <v>1.4945000000000097E-3</v>
      </c>
      <c r="AA124">
        <f t="shared" si="40"/>
        <v>-6.1142000000000002E-3</v>
      </c>
      <c r="AB124">
        <f t="shared" si="65"/>
        <v>-0.98098300000000016</v>
      </c>
      <c r="AC124">
        <f t="shared" si="47"/>
        <v>-3528.8699999999953</v>
      </c>
      <c r="AD124">
        <f t="shared" si="42"/>
        <v>-488.77999999999884</v>
      </c>
      <c r="AE124">
        <f t="shared" si="43"/>
        <v>6.6592999999999734</v>
      </c>
      <c r="AF124">
        <f t="shared" si="44"/>
        <v>-20942</v>
      </c>
      <c r="AG124">
        <f t="shared" si="51"/>
        <v>-24713.650811299973</v>
      </c>
    </row>
    <row r="125" spans="2:33" x14ac:dyDescent="0.25">
      <c r="B125">
        <f t="shared" si="45"/>
        <v>74</v>
      </c>
      <c r="C125">
        <f t="shared" ref="C125:K125" si="104">IF(ISNUMBER(C59),C59,"")</f>
        <v>4.9953499999999998E-2</v>
      </c>
      <c r="D125">
        <f t="shared" si="104"/>
        <v>0.19376360000000001</v>
      </c>
      <c r="E125">
        <f t="shared" si="104"/>
        <v>0.21222460000000001</v>
      </c>
      <c r="F125">
        <f t="shared" si="104"/>
        <v>3.8008100000000003E-2</v>
      </c>
      <c r="G125">
        <f t="shared" si="104"/>
        <v>12.22076</v>
      </c>
      <c r="H125">
        <f t="shared" si="104"/>
        <v>96946.77</v>
      </c>
      <c r="I125">
        <f t="shared" si="104"/>
        <v>40329.68</v>
      </c>
      <c r="J125">
        <f t="shared" si="104"/>
        <v>0</v>
      </c>
      <c r="K125">
        <f t="shared" si="104"/>
        <v>1274110</v>
      </c>
      <c r="M125">
        <f t="shared" si="28"/>
        <v>1.3962000000000002E-3</v>
      </c>
      <c r="N125">
        <f t="shared" si="29"/>
        <v>-6.2059999999999893E-4</v>
      </c>
      <c r="O125">
        <f t="shared" si="30"/>
        <v>-1.5510000000001911E-4</v>
      </c>
      <c r="P125">
        <f t="shared" si="31"/>
        <v>-4.9644000000000008E-3</v>
      </c>
      <c r="Q125">
        <f t="shared" si="32"/>
        <v>-1.6089099999999998</v>
      </c>
      <c r="R125">
        <f t="shared" si="33"/>
        <v>-1424.7799999999988</v>
      </c>
      <c r="S125">
        <f t="shared" si="34"/>
        <v>-288.2699999999968</v>
      </c>
      <c r="T125">
        <f t="shared" si="35"/>
        <v>439.70269999999999</v>
      </c>
      <c r="U125">
        <f t="shared" si="36"/>
        <v>-3446</v>
      </c>
      <c r="V125">
        <f t="shared" si="50"/>
        <v>-3964.3519838000047</v>
      </c>
      <c r="X125">
        <f t="shared" si="37"/>
        <v>1.0859000000000008E-3</v>
      </c>
      <c r="Y125">
        <f t="shared" si="38"/>
        <v>1.3961999999999863E-3</v>
      </c>
      <c r="Z125">
        <f t="shared" si="39"/>
        <v>1.8616000000000188E-3</v>
      </c>
      <c r="AA125">
        <f t="shared" si="40"/>
        <v>-6.2054000000000033E-3</v>
      </c>
      <c r="AB125">
        <f t="shared" si="65"/>
        <v>-1.0505720000000007</v>
      </c>
      <c r="AC125">
        <f t="shared" si="47"/>
        <v>-3771.0100000000093</v>
      </c>
      <c r="AD125">
        <f t="shared" si="42"/>
        <v>-369.63000000000466</v>
      </c>
      <c r="AE125">
        <f t="shared" si="43"/>
        <v>0.5232000000000312</v>
      </c>
      <c r="AF125">
        <f t="shared" si="44"/>
        <v>-24583</v>
      </c>
      <c r="AG125">
        <f t="shared" si="51"/>
        <v>-28115.554011299977</v>
      </c>
    </row>
    <row r="126" spans="2:33" x14ac:dyDescent="0.25">
      <c r="B126">
        <f t="shared" si="45"/>
        <v>75</v>
      </c>
      <c r="C126">
        <f t="shared" ref="C126:K126" si="105">IF(ISNUMBER(C60),C60,"")</f>
        <v>4.3486299999999999E-2</v>
      </c>
      <c r="D126">
        <f t="shared" si="105"/>
        <v>0.20888309999999999</v>
      </c>
      <c r="E126">
        <f t="shared" si="105"/>
        <v>0.1968036</v>
      </c>
      <c r="F126">
        <f t="shared" si="105"/>
        <v>3.1778500000000001E-2</v>
      </c>
      <c r="G126">
        <f t="shared" si="105"/>
        <v>13.427060000000001</v>
      </c>
      <c r="H126">
        <f t="shared" si="105"/>
        <v>100619.3</v>
      </c>
      <c r="I126">
        <f t="shared" si="105"/>
        <v>40687.279999999999</v>
      </c>
      <c r="J126">
        <f t="shared" si="105"/>
        <v>0</v>
      </c>
      <c r="K126">
        <f t="shared" si="105"/>
        <v>1342489</v>
      </c>
      <c r="M126">
        <f t="shared" si="28"/>
        <v>4.8319000000000001E-3</v>
      </c>
      <c r="N126">
        <f t="shared" si="29"/>
        <v>-9.2919999999999114E-4</v>
      </c>
      <c r="O126">
        <f t="shared" si="30"/>
        <v>5.5750000000001632E-4</v>
      </c>
      <c r="P126">
        <f t="shared" si="31"/>
        <v>-5.0176999999999999E-3</v>
      </c>
      <c r="Q126">
        <f t="shared" si="32"/>
        <v>-2.724590000000001</v>
      </c>
      <c r="R126">
        <f t="shared" si="33"/>
        <v>-2915.2100000000064</v>
      </c>
      <c r="S126">
        <f t="shared" si="34"/>
        <v>-278.61999999999534</v>
      </c>
      <c r="T126">
        <f t="shared" si="35"/>
        <v>467.49630000000002</v>
      </c>
      <c r="U126">
        <f t="shared" si="36"/>
        <v>-3158</v>
      </c>
      <c r="V126">
        <f t="shared" si="50"/>
        <v>-7068.4382838000156</v>
      </c>
      <c r="X126">
        <f t="shared" si="37"/>
        <v>2.6016999999999985E-3</v>
      </c>
      <c r="Y126">
        <f t="shared" si="38"/>
        <v>1.4867000000000075E-3</v>
      </c>
      <c r="Z126">
        <f t="shared" si="39"/>
        <v>9.2919999999999114E-4</v>
      </c>
      <c r="AA126">
        <f t="shared" si="40"/>
        <v>-5.7610000000000022E-3</v>
      </c>
      <c r="AB126">
        <f t="shared" si="65"/>
        <v>-0.84222100000000033</v>
      </c>
      <c r="AC126">
        <f t="shared" si="47"/>
        <v>-5002.9100000000035</v>
      </c>
      <c r="AD126">
        <f t="shared" si="42"/>
        <v>-269.69000000000233</v>
      </c>
      <c r="AE126">
        <f t="shared" si="43"/>
        <v>3.3399999999971897E-2</v>
      </c>
      <c r="AF126">
        <f t="shared" si="44"/>
        <v>-27297</v>
      </c>
      <c r="AG126">
        <f t="shared" si="51"/>
        <v>-32848.807411299975</v>
      </c>
    </row>
    <row r="127" spans="2:33" x14ac:dyDescent="0.25">
      <c r="B127">
        <f t="shared" si="45"/>
        <v>76</v>
      </c>
      <c r="C127">
        <f t="shared" ref="C127:K127" si="106">IF(ISNUMBER(C61),C61,"")</f>
        <v>3.6712099999999998E-2</v>
      </c>
      <c r="D127">
        <f t="shared" si="106"/>
        <v>0.21750169999999999</v>
      </c>
      <c r="E127">
        <f t="shared" si="106"/>
        <v>0.20526440000000001</v>
      </c>
      <c r="F127">
        <f t="shared" si="106"/>
        <v>1.10829E-2</v>
      </c>
      <c r="G127">
        <f t="shared" si="106"/>
        <v>1.3442620000000001</v>
      </c>
      <c r="H127">
        <f t="shared" si="106"/>
        <v>79657.63</v>
      </c>
      <c r="I127">
        <f t="shared" si="106"/>
        <v>42334.61</v>
      </c>
      <c r="J127">
        <f t="shared" si="106"/>
        <v>0</v>
      </c>
      <c r="K127">
        <f t="shared" si="106"/>
        <v>1416147</v>
      </c>
      <c r="M127">
        <f t="shared" si="28"/>
        <v>7.6195000000000013E-3</v>
      </c>
      <c r="N127">
        <f t="shared" si="29"/>
        <v>-1.1543999999999999E-3</v>
      </c>
      <c r="O127">
        <f t="shared" si="30"/>
        <v>2.3089999999997834E-4</v>
      </c>
      <c r="P127">
        <f t="shared" si="31"/>
        <v>-3.4633999999999993E-3</v>
      </c>
      <c r="Q127">
        <f t="shared" si="32"/>
        <v>-0.99122569999999999</v>
      </c>
      <c r="R127">
        <f t="shared" si="33"/>
        <v>1598.2399999999907</v>
      </c>
      <c r="S127">
        <f t="shared" si="34"/>
        <v>-150.84999999999854</v>
      </c>
      <c r="T127">
        <f t="shared" si="35"/>
        <v>629.79639999999995</v>
      </c>
      <c r="U127">
        <f t="shared" si="36"/>
        <v>-4697</v>
      </c>
      <c r="V127">
        <f t="shared" si="50"/>
        <v>-5949.1446838000265</v>
      </c>
      <c r="X127">
        <f t="shared" si="37"/>
        <v>2.7707000000000009E-3</v>
      </c>
      <c r="Y127">
        <f t="shared" si="38"/>
        <v>1.8471000000000182E-3</v>
      </c>
      <c r="Z127">
        <f t="shared" si="39"/>
        <v>6.9260000000001543E-4</v>
      </c>
      <c r="AA127">
        <f t="shared" si="40"/>
        <v>-6.9270000000000009E-4</v>
      </c>
      <c r="AB127">
        <f t="shared" si="65"/>
        <v>3.6941999999999808E-3</v>
      </c>
      <c r="AC127">
        <f t="shared" si="47"/>
        <v>-1398.7799999999988</v>
      </c>
      <c r="AD127">
        <f t="shared" si="42"/>
        <v>-497.08000000000175</v>
      </c>
      <c r="AE127">
        <f t="shared" si="43"/>
        <v>-1.8508999999999105</v>
      </c>
      <c r="AF127">
        <f t="shared" si="44"/>
        <v>-31727</v>
      </c>
      <c r="AG127">
        <f t="shared" si="51"/>
        <v>-33748.656511299974</v>
      </c>
    </row>
    <row r="128" spans="2:33" x14ac:dyDescent="0.25">
      <c r="B128">
        <f t="shared" si="45"/>
        <v>77</v>
      </c>
      <c r="C128">
        <f t="shared" ref="C128:K128" si="107">IF(ISNUMBER(C62),C62,"")</f>
        <v>4.7729899999999999E-2</v>
      </c>
      <c r="D128">
        <f t="shared" si="107"/>
        <v>0.23515720000000001</v>
      </c>
      <c r="E128">
        <f t="shared" si="107"/>
        <v>0.2110012</v>
      </c>
      <c r="F128">
        <f t="shared" si="107"/>
        <v>7.2759000000000001E-3</v>
      </c>
      <c r="G128">
        <f t="shared" si="107"/>
        <v>0.78579739999999998</v>
      </c>
      <c r="H128">
        <f t="shared" si="107"/>
        <v>79256.66</v>
      </c>
      <c r="I128">
        <f t="shared" si="107"/>
        <v>42028.39</v>
      </c>
      <c r="J128">
        <f t="shared" si="107"/>
        <v>0</v>
      </c>
      <c r="K128">
        <f t="shared" si="107"/>
        <v>1423569</v>
      </c>
      <c r="M128">
        <f t="shared" si="28"/>
        <v>3.2014000000000001E-3</v>
      </c>
      <c r="N128">
        <f t="shared" si="29"/>
        <v>5.8199999999999918E-4</v>
      </c>
      <c r="O128">
        <f t="shared" si="30"/>
        <v>8.7309999999998777E-4</v>
      </c>
      <c r="P128">
        <f t="shared" si="31"/>
        <v>-2.9104000000000005E-3</v>
      </c>
      <c r="Q128">
        <f t="shared" si="32"/>
        <v>-0.62398129999999996</v>
      </c>
      <c r="R128">
        <f t="shared" si="33"/>
        <v>2626.3399999999965</v>
      </c>
      <c r="S128">
        <f t="shared" si="34"/>
        <v>-62.029999999998836</v>
      </c>
      <c r="T128">
        <f t="shared" si="35"/>
        <v>550.52210000000002</v>
      </c>
      <c r="U128">
        <f t="shared" si="36"/>
        <v>-2700</v>
      </c>
      <c r="V128">
        <f t="shared" si="50"/>
        <v>-3811.2967838000313</v>
      </c>
      <c r="X128">
        <f t="shared" si="37"/>
        <v>2.9104000000000005E-3</v>
      </c>
      <c r="Y128">
        <f t="shared" si="38"/>
        <v>2.0372999999999919E-3</v>
      </c>
      <c r="Z128">
        <f t="shared" si="39"/>
        <v>5.8199999999999918E-4</v>
      </c>
      <c r="AA128">
        <f t="shared" si="40"/>
        <v>2.9110000000000073E-4</v>
      </c>
      <c r="AB128">
        <f t="shared" si="65"/>
        <v>1.5133800000000003E-2</v>
      </c>
      <c r="AC128">
        <f t="shared" si="47"/>
        <v>-1299.4199999999983</v>
      </c>
      <c r="AD128">
        <f t="shared" si="42"/>
        <v>-539.27000000000407</v>
      </c>
      <c r="AE128">
        <f t="shared" si="43"/>
        <v>7.0235999999999876</v>
      </c>
      <c r="AF128">
        <f t="shared" si="44"/>
        <v>-33192</v>
      </c>
      <c r="AG128">
        <f t="shared" si="51"/>
        <v>-34515.830111299969</v>
      </c>
    </row>
    <row r="129" spans="2:35" x14ac:dyDescent="0.25">
      <c r="B129">
        <f t="shared" si="45"/>
        <v>78</v>
      </c>
      <c r="C129">
        <f t="shared" ref="C129:K129" si="108">IF(ISNUMBER(C63),C63,"")</f>
        <v>4.76935E-2</v>
      </c>
      <c r="D129">
        <f t="shared" si="108"/>
        <v>0.24237690000000001</v>
      </c>
      <c r="E129">
        <f t="shared" si="108"/>
        <v>0.20289289999999999</v>
      </c>
      <c r="F129">
        <f t="shared" si="108"/>
        <v>3.9093000000000001E-3</v>
      </c>
      <c r="G129">
        <f t="shared" si="108"/>
        <v>0.52423770000000003</v>
      </c>
      <c r="H129">
        <f t="shared" si="108"/>
        <v>80066.17</v>
      </c>
      <c r="I129">
        <f t="shared" si="108"/>
        <v>42183.32</v>
      </c>
      <c r="J129">
        <f t="shared" si="108"/>
        <v>0</v>
      </c>
      <c r="K129">
        <f t="shared" si="108"/>
        <v>1459067</v>
      </c>
      <c r="M129">
        <f t="shared" si="28"/>
        <v>-1.1728000000000016E-3</v>
      </c>
      <c r="N129">
        <f t="shared" si="29"/>
        <v>7.8179999999999916E-4</v>
      </c>
      <c r="O129">
        <f t="shared" si="30"/>
        <v>3.9089999999999958E-4</v>
      </c>
      <c r="P129">
        <f t="shared" si="31"/>
        <v>-1.5636999999999999E-3</v>
      </c>
      <c r="Q129">
        <f t="shared" si="32"/>
        <v>-0.41321350000000001</v>
      </c>
      <c r="R129">
        <f t="shared" si="33"/>
        <v>2826.3699999999953</v>
      </c>
      <c r="S129">
        <f t="shared" si="34"/>
        <v>-32.610000000000582</v>
      </c>
      <c r="T129">
        <f t="shared" si="35"/>
        <v>674.4796</v>
      </c>
      <c r="U129">
        <f t="shared" si="36"/>
        <v>-781</v>
      </c>
      <c r="V129">
        <f t="shared" si="50"/>
        <v>-1626.7963838000355</v>
      </c>
      <c r="X129">
        <f t="shared" si="37"/>
        <v>3.1275000000000053E-3</v>
      </c>
      <c r="Y129">
        <f t="shared" si="38"/>
        <v>7.8190000000000204E-4</v>
      </c>
      <c r="Z129">
        <f t="shared" si="39"/>
        <v>1.9547000000000037E-3</v>
      </c>
      <c r="AA129">
        <f t="shared" si="40"/>
        <v>3.9089999999999958E-4</v>
      </c>
      <c r="AB129">
        <f t="shared" si="65"/>
        <v>7.4276999999999954E-3</v>
      </c>
      <c r="AC129">
        <f t="shared" si="47"/>
        <v>-1370.179999999993</v>
      </c>
      <c r="AD129">
        <f t="shared" si="42"/>
        <v>-555.80999999999767</v>
      </c>
      <c r="AE129">
        <f t="shared" si="43"/>
        <v>6.9478000000000293</v>
      </c>
      <c r="AF129">
        <f t="shared" si="44"/>
        <v>-33340</v>
      </c>
      <c r="AG129">
        <f t="shared" si="51"/>
        <v>-35337.147911299966</v>
      </c>
    </row>
    <row r="130" spans="2:35" x14ac:dyDescent="0.25">
      <c r="B130">
        <f t="shared" si="45"/>
        <v>79</v>
      </c>
      <c r="C130">
        <f t="shared" ref="C130:K130" si="109">IF(ISNUMBER(C64),C64,"")</f>
        <v>5.1939899999999997E-2</v>
      </c>
      <c r="D130">
        <f t="shared" si="109"/>
        <v>0.2496871</v>
      </c>
      <c r="E130">
        <f t="shared" si="109"/>
        <v>0.20963699999999999</v>
      </c>
      <c r="F130">
        <f t="shared" si="109"/>
        <v>1.2516000000000001E-3</v>
      </c>
      <c r="G130">
        <f t="shared" si="109"/>
        <v>0.39612019999999998</v>
      </c>
      <c r="H130">
        <f t="shared" si="109"/>
        <v>80075.199999999997</v>
      </c>
      <c r="I130">
        <f t="shared" si="109"/>
        <v>41821.07</v>
      </c>
      <c r="J130">
        <f t="shared" si="109"/>
        <v>0</v>
      </c>
      <c r="K130">
        <f t="shared" si="109"/>
        <v>1465470</v>
      </c>
      <c r="M130">
        <f t="shared" si="28"/>
        <v>-1.2514999999999957E-3</v>
      </c>
      <c r="N130">
        <f t="shared" si="29"/>
        <v>6.2580000000000968E-4</v>
      </c>
      <c r="O130">
        <f t="shared" si="30"/>
        <v>6.2580000000000968E-4</v>
      </c>
      <c r="P130">
        <f t="shared" si="31"/>
        <v>0</v>
      </c>
      <c r="Q130">
        <f t="shared" si="32"/>
        <v>-0.29474349999999999</v>
      </c>
      <c r="R130">
        <f t="shared" si="33"/>
        <v>3089.0200000000041</v>
      </c>
      <c r="S130">
        <f t="shared" si="34"/>
        <v>97.980000000003201</v>
      </c>
      <c r="T130">
        <f t="shared" si="35"/>
        <v>556.70669999999996</v>
      </c>
      <c r="U130">
        <f t="shared" si="36"/>
        <v>2806</v>
      </c>
      <c r="V130">
        <f t="shared" si="50"/>
        <v>807.53691619996562</v>
      </c>
      <c r="X130">
        <f t="shared" si="37"/>
        <v>1.8772999999999984E-3</v>
      </c>
      <c r="Y130">
        <f t="shared" si="38"/>
        <v>-1.2515999999999916E-3</v>
      </c>
      <c r="Z130">
        <f t="shared" si="39"/>
        <v>2.503200000000011E-3</v>
      </c>
      <c r="AA130">
        <f t="shared" si="40"/>
        <v>0</v>
      </c>
      <c r="AB130">
        <f t="shared" si="65"/>
        <v>-6.2577999999999939E-3</v>
      </c>
      <c r="AC130">
        <f t="shared" si="47"/>
        <v>-939.50999999999476</v>
      </c>
      <c r="AD130">
        <f t="shared" si="42"/>
        <v>-733.45000000000437</v>
      </c>
      <c r="AE130">
        <f t="shared" si="43"/>
        <v>-8.9823999999999842</v>
      </c>
      <c r="AF130">
        <f t="shared" si="44"/>
        <v>-37178</v>
      </c>
      <c r="AG130">
        <f t="shared" si="51"/>
        <v>-35534.225511299956</v>
      </c>
    </row>
    <row r="131" spans="2:35" x14ac:dyDescent="0.25">
      <c r="B131">
        <f t="shared" si="45"/>
        <v>80</v>
      </c>
      <c r="C131">
        <f t="shared" ref="C131:K131" si="110">IF(ISNUMBER(C65),C65,"")</f>
        <v>4.8342499999999997E-2</v>
      </c>
      <c r="D131">
        <f t="shared" si="110"/>
        <v>0.27486189999999999</v>
      </c>
      <c r="E131">
        <f t="shared" si="110"/>
        <v>0.21546960000000001</v>
      </c>
      <c r="F131">
        <f t="shared" si="110"/>
        <v>0</v>
      </c>
      <c r="G131">
        <f t="shared" si="110"/>
        <v>0.1229282</v>
      </c>
      <c r="H131">
        <f t="shared" si="110"/>
        <v>81102.25</v>
      </c>
      <c r="I131">
        <f t="shared" si="110"/>
        <v>41854.410000000003</v>
      </c>
      <c r="J131">
        <f t="shared" si="110"/>
        <v>0</v>
      </c>
      <c r="K131">
        <f t="shared" si="110"/>
        <v>1497980</v>
      </c>
      <c r="M131">
        <f t="shared" si="28"/>
        <v>2.7625000000000011E-3</v>
      </c>
      <c r="N131">
        <f t="shared" si="29"/>
        <v>1.3812000000000269E-3</v>
      </c>
      <c r="O131">
        <f t="shared" si="30"/>
        <v>4.1437000000000002E-3</v>
      </c>
      <c r="P131">
        <f t="shared" si="31"/>
        <v>0</v>
      </c>
      <c r="Q131">
        <f t="shared" si="32"/>
        <v>-8.14917E-2</v>
      </c>
      <c r="R131">
        <f t="shared" si="33"/>
        <v>3788.1600000000035</v>
      </c>
      <c r="S131">
        <f t="shared" si="34"/>
        <v>360.5</v>
      </c>
      <c r="T131">
        <f t="shared" si="35"/>
        <v>1013.884</v>
      </c>
      <c r="U131">
        <f t="shared" si="36"/>
        <v>7961</v>
      </c>
      <c r="V131">
        <f t="shared" si="50"/>
        <v>3221.3129161999691</v>
      </c>
      <c r="X131">
        <f t="shared" si="37"/>
        <v>-1.3811999999999991E-3</v>
      </c>
      <c r="Y131">
        <f t="shared" si="38"/>
        <v>-2.7623999999999982E-3</v>
      </c>
      <c r="Z131">
        <f t="shared" si="39"/>
        <v>-1.381300000000002E-3</v>
      </c>
      <c r="AA131">
        <f t="shared" si="40"/>
        <v>0</v>
      </c>
      <c r="AB131">
        <f t="shared" si="65"/>
        <v>0</v>
      </c>
      <c r="AC131">
        <f t="shared" si="47"/>
        <v>-698.61000000000058</v>
      </c>
      <c r="AD131">
        <f t="shared" si="42"/>
        <v>-681.33000000000175</v>
      </c>
      <c r="AE131">
        <f t="shared" si="43"/>
        <v>-19.962999999999965</v>
      </c>
      <c r="AF131">
        <f t="shared" si="44"/>
        <v>-29651</v>
      </c>
      <c r="AG131">
        <f t="shared" si="51"/>
        <v>-35531.542511299951</v>
      </c>
    </row>
    <row r="134" spans="2:35" x14ac:dyDescent="0.25">
      <c r="B134" t="s">
        <v>25</v>
      </c>
      <c r="C134">
        <f>AVERAGE(C80:C86)</f>
        <v>1.5023871428571428E-2</v>
      </c>
      <c r="D134">
        <f t="shared" ref="D134:K134" si="111">AVERAGE(D80:D86)</f>
        <v>1.5023871428571428E-2</v>
      </c>
      <c r="E134">
        <f t="shared" si="111"/>
        <v>8.7334842857142866E-2</v>
      </c>
      <c r="F134">
        <f t="shared" si="111"/>
        <v>0.74543835714285733</v>
      </c>
      <c r="G134">
        <f t="shared" si="111"/>
        <v>17.744151428571431</v>
      </c>
      <c r="H134">
        <f t="shared" si="111"/>
        <v>51637.811428571418</v>
      </c>
      <c r="I134">
        <f t="shared" si="111"/>
        <v>42585.704285714288</v>
      </c>
      <c r="J134">
        <f t="shared" si="111"/>
        <v>0</v>
      </c>
      <c r="K134">
        <f t="shared" si="111"/>
        <v>76641.398571428581</v>
      </c>
      <c r="L134" s="11" t="s">
        <v>25</v>
      </c>
      <c r="M134">
        <f>AVERAGE(M80:M86)</f>
        <v>2.1484285714285751E-4</v>
      </c>
      <c r="N134">
        <f t="shared" ref="N134:V134" si="112">AVERAGE(N80:N86)</f>
        <v>2.1484285714285751E-4</v>
      </c>
      <c r="O134">
        <f t="shared" si="112"/>
        <v>-1.995142857142854E-4</v>
      </c>
      <c r="P134">
        <f t="shared" si="112"/>
        <v>7.6732857142855092E-4</v>
      </c>
      <c r="Q134">
        <f t="shared" si="112"/>
        <v>2.2018571428571727E-2</v>
      </c>
      <c r="R134">
        <f>AVERAGE(R80:R86)</f>
        <v>185.65999999999829</v>
      </c>
      <c r="S134">
        <f t="shared" si="112"/>
        <v>-304.14571428571281</v>
      </c>
      <c r="T134">
        <f t="shared" si="112"/>
        <v>813.00049999999999</v>
      </c>
      <c r="U134">
        <f t="shared" si="112"/>
        <v>-1667.0242857142864</v>
      </c>
      <c r="V134">
        <f t="shared" si="112"/>
        <v>-2542.4783074285701</v>
      </c>
      <c r="W134" s="11" t="s">
        <v>25</v>
      </c>
      <c r="X134">
        <f>AVERAGE(X80:X86)</f>
        <v>-3.5297142857142839E-4</v>
      </c>
      <c r="Y134">
        <f t="shared" ref="Y134:AG134" si="113">AVERAGE(Y80:Y86)</f>
        <v>-3.5297142857142839E-4</v>
      </c>
      <c r="Z134">
        <f t="shared" si="113"/>
        <v>-1.687857142857126E-4</v>
      </c>
      <c r="AA134">
        <f t="shared" si="113"/>
        <v>-6.5067714285714463E-3</v>
      </c>
      <c r="AB134">
        <f t="shared" si="113"/>
        <v>-5.4614285714293942E-3</v>
      </c>
      <c r="AC134">
        <f t="shared" si="113"/>
        <v>-61.514285714284469</v>
      </c>
      <c r="AD134">
        <f t="shared" si="113"/>
        <v>-635.98857142857321</v>
      </c>
      <c r="AE134">
        <f t="shared" si="113"/>
        <v>-6.3620285714285796</v>
      </c>
      <c r="AF134">
        <f t="shared" si="113"/>
        <v>574.79428571428434</v>
      </c>
      <c r="AG134">
        <f t="shared" si="113"/>
        <v>1328.3059582857193</v>
      </c>
      <c r="AI134">
        <f>(T134/(H134+R134))</f>
        <v>1.5687881911202402E-2</v>
      </c>
    </row>
    <row r="135" spans="2:35" x14ac:dyDescent="0.25">
      <c r="B135" t="s">
        <v>26</v>
      </c>
      <c r="C135">
        <f>AVERAGE(C87:C91)</f>
        <v>2.7263940000000004E-2</v>
      </c>
      <c r="D135">
        <f t="shared" ref="D135:K135" si="114">AVERAGE(D87:D91)</f>
        <v>2.7263940000000004E-2</v>
      </c>
      <c r="E135">
        <f t="shared" si="114"/>
        <v>0.11878828</v>
      </c>
      <c r="F135">
        <f t="shared" si="114"/>
        <v>0.74325922</v>
      </c>
      <c r="G135">
        <f t="shared" si="114"/>
        <v>19.619486000000002</v>
      </c>
      <c r="H135">
        <f t="shared" si="114"/>
        <v>59307.633999999998</v>
      </c>
      <c r="I135">
        <f t="shared" si="114"/>
        <v>41692.43</v>
      </c>
      <c r="J135">
        <f t="shared" si="114"/>
        <v>0</v>
      </c>
      <c r="K135">
        <f t="shared" si="114"/>
        <v>144633.65999999997</v>
      </c>
      <c r="L135" s="11" t="s">
        <v>26</v>
      </c>
      <c r="M135">
        <f>AVERAGE(M87:M91)</f>
        <v>-1.1816600000000004E-3</v>
      </c>
      <c r="N135">
        <f t="shared" ref="N135:V135" si="115">AVERAGE(N87:N91)</f>
        <v>-1.1816600000000004E-3</v>
      </c>
      <c r="O135">
        <f t="shared" si="115"/>
        <v>-3.8672000000000429E-4</v>
      </c>
      <c r="P135">
        <f t="shared" si="115"/>
        <v>-3.029320000000002E-3</v>
      </c>
      <c r="Q135">
        <f t="shared" si="115"/>
        <v>-5.4266000000000501E-2</v>
      </c>
      <c r="R135">
        <f t="shared" si="115"/>
        <v>257.42799999999988</v>
      </c>
      <c r="S135">
        <f t="shared" si="115"/>
        <v>-225.11999999999972</v>
      </c>
      <c r="T135">
        <f t="shared" si="115"/>
        <v>948.42358000000002</v>
      </c>
      <c r="U135">
        <f t="shared" si="115"/>
        <v>-3424.4600000000005</v>
      </c>
      <c r="V135">
        <f t="shared" si="115"/>
        <v>-4634.8398960000104</v>
      </c>
      <c r="W135" s="11" t="s">
        <v>26</v>
      </c>
      <c r="X135">
        <f>AVERAGE(X87:X91)</f>
        <v>-1.4394400000000002E-3</v>
      </c>
      <c r="Y135">
        <f t="shared" ref="Y135:AG135" si="116">AVERAGE(Y87:Y91)</f>
        <v>-1.4394400000000002E-3</v>
      </c>
      <c r="Z135">
        <f t="shared" si="116"/>
        <v>-1.0743999999999476E-4</v>
      </c>
      <c r="AA135">
        <f t="shared" si="116"/>
        <v>-1.6263859999999974E-2</v>
      </c>
      <c r="AB135">
        <f t="shared" si="116"/>
        <v>-0.23684999999999973</v>
      </c>
      <c r="AC135">
        <f t="shared" si="116"/>
        <v>-285.7699999999997</v>
      </c>
      <c r="AD135">
        <f t="shared" si="116"/>
        <v>-371.75999999999914</v>
      </c>
      <c r="AE135">
        <f t="shared" si="116"/>
        <v>-11.595880000000012</v>
      </c>
      <c r="AF135">
        <f t="shared" si="116"/>
        <v>3033.3999999999915</v>
      </c>
      <c r="AG135">
        <f t="shared" si="116"/>
        <v>3282.7658640000141</v>
      </c>
      <c r="AI135">
        <f t="shared" ref="AI135:AI140" si="117">(T135/(H135+R135))</f>
        <v>1.592248120215169E-2</v>
      </c>
    </row>
    <row r="136" spans="2:35" x14ac:dyDescent="0.25">
      <c r="B136" t="s">
        <v>15</v>
      </c>
      <c r="C136">
        <f>AVERAGE(C92:C101)</f>
        <v>3.2022790000000002E-2</v>
      </c>
      <c r="D136">
        <f t="shared" ref="D136:K136" si="118">AVERAGE(D92:D101)</f>
        <v>3.2022790000000002E-2</v>
      </c>
      <c r="E136">
        <f t="shared" si="118"/>
        <v>0.14550434000000001</v>
      </c>
      <c r="F136">
        <f t="shared" si="118"/>
        <v>0.59357612999999998</v>
      </c>
      <c r="G136">
        <f t="shared" si="118"/>
        <v>19.423847000000002</v>
      </c>
      <c r="H136">
        <f t="shared" si="118"/>
        <v>65893.83600000001</v>
      </c>
      <c r="I136">
        <f t="shared" si="118"/>
        <v>43223.448000000004</v>
      </c>
      <c r="J136">
        <f t="shared" si="118"/>
        <v>0</v>
      </c>
      <c r="K136">
        <f t="shared" si="118"/>
        <v>295020.20000000007</v>
      </c>
      <c r="L136" s="11" t="s">
        <v>15</v>
      </c>
      <c r="M136">
        <f>AVERAGE(M92:M101)</f>
        <v>-7.4123999999999891E-4</v>
      </c>
      <c r="N136">
        <f t="shared" ref="N136:V136" si="119">AVERAGE(N92:N101)</f>
        <v>-7.4123999999999891E-4</v>
      </c>
      <c r="O136">
        <f t="shared" si="119"/>
        <v>-2.9003000000000638E-4</v>
      </c>
      <c r="P136">
        <f t="shared" si="119"/>
        <v>-2.8145100000000144E-3</v>
      </c>
      <c r="Q136">
        <f t="shared" si="119"/>
        <v>-6.7236000000000115E-2</v>
      </c>
      <c r="R136">
        <f t="shared" si="119"/>
        <v>264.76300000000339</v>
      </c>
      <c r="S136">
        <f t="shared" si="119"/>
        <v>-97.301999999998955</v>
      </c>
      <c r="T136">
        <f t="shared" si="119"/>
        <v>311.66919999999999</v>
      </c>
      <c r="U136">
        <f t="shared" si="119"/>
        <v>-5160.76</v>
      </c>
      <c r="V136">
        <f t="shared" si="119"/>
        <v>-5757.9784960000052</v>
      </c>
      <c r="W136" s="11" t="s">
        <v>15</v>
      </c>
      <c r="X136">
        <f>AVERAGE(X92:X101)</f>
        <v>-3.3300000000000029E-4</v>
      </c>
      <c r="Y136">
        <f t="shared" ref="Y136:AG136" si="120">AVERAGE(Y92:Y101)</f>
        <v>-3.3300000000000029E-4</v>
      </c>
      <c r="Z136">
        <f t="shared" si="120"/>
        <v>-3.1152999999999184E-4</v>
      </c>
      <c r="AA136">
        <f t="shared" si="120"/>
        <v>-1.2321419999999994E-2</v>
      </c>
      <c r="AB136">
        <f t="shared" si="120"/>
        <v>-0.29260899999999984</v>
      </c>
      <c r="AC136">
        <f t="shared" si="120"/>
        <v>-300.18700000000024</v>
      </c>
      <c r="AD136">
        <f t="shared" si="120"/>
        <v>-529.6260000000002</v>
      </c>
      <c r="AE136">
        <f t="shared" si="120"/>
        <v>-4.1984000000000021</v>
      </c>
      <c r="AF136">
        <f t="shared" si="120"/>
        <v>5642.3600000000033</v>
      </c>
      <c r="AG136">
        <f t="shared" si="120"/>
        <v>6028.2788240000082</v>
      </c>
      <c r="AI136">
        <f t="shared" si="117"/>
        <v>4.7109401455130559E-3</v>
      </c>
    </row>
    <row r="137" spans="2:35" x14ac:dyDescent="0.25">
      <c r="B137" t="s">
        <v>22</v>
      </c>
      <c r="C137">
        <f>AVERAGE(C102:C106)</f>
        <v>3.81781E-2</v>
      </c>
      <c r="D137">
        <f t="shared" ref="D137:K137" si="121">AVERAGE(D102:D106)</f>
        <v>3.81781E-2</v>
      </c>
      <c r="E137">
        <f t="shared" si="121"/>
        <v>0.191664</v>
      </c>
      <c r="F137">
        <f t="shared" si="121"/>
        <v>0.53823179999999993</v>
      </c>
      <c r="G137">
        <f t="shared" si="121"/>
        <v>19.033366000000001</v>
      </c>
      <c r="H137">
        <f t="shared" si="121"/>
        <v>73705.453999999998</v>
      </c>
      <c r="I137">
        <f t="shared" si="121"/>
        <v>44383.49</v>
      </c>
      <c r="J137">
        <f t="shared" si="121"/>
        <v>0</v>
      </c>
      <c r="K137">
        <f t="shared" si="121"/>
        <v>480281.47999999986</v>
      </c>
      <c r="L137" s="11" t="s">
        <v>22</v>
      </c>
      <c r="M137">
        <f>AVERAGE(M102:M106)</f>
        <v>-6.6601999999999916E-4</v>
      </c>
      <c r="N137">
        <f t="shared" ref="N137:V137" si="122">AVERAGE(N102:N106)</f>
        <v>-6.6601999999999916E-4</v>
      </c>
      <c r="O137">
        <f t="shared" si="122"/>
        <v>3.0077999999999496E-4</v>
      </c>
      <c r="P137">
        <f t="shared" si="122"/>
        <v>-2.6211000000000207E-3</v>
      </c>
      <c r="Q137">
        <f t="shared" si="122"/>
        <v>-5.3773999999999232E-2</v>
      </c>
      <c r="R137">
        <f t="shared" si="122"/>
        <v>246.40400000000082</v>
      </c>
      <c r="S137">
        <f t="shared" si="122"/>
        <v>-78.20200000000041</v>
      </c>
      <c r="T137">
        <f t="shared" si="122"/>
        <v>48.805031999999997</v>
      </c>
      <c r="U137">
        <f t="shared" si="122"/>
        <v>-4011.9999999999882</v>
      </c>
      <c r="V137">
        <f t="shared" si="122"/>
        <v>-4407.6353299999782</v>
      </c>
      <c r="W137" s="11" t="s">
        <v>22</v>
      </c>
      <c r="X137">
        <f>AVERAGE(X102:X106)</f>
        <v>-2.1483999999999948E-4</v>
      </c>
      <c r="Y137">
        <f t="shared" ref="Y137:AG137" si="123">AVERAGE(Y102:Y106)</f>
        <v>-2.1483999999999948E-4</v>
      </c>
      <c r="Z137">
        <f t="shared" si="123"/>
        <v>3.2228000000000812E-4</v>
      </c>
      <c r="AA137">
        <f t="shared" si="123"/>
        <v>-9.1309599999999987E-3</v>
      </c>
      <c r="AB137">
        <f t="shared" si="123"/>
        <v>-0.34448600000000129</v>
      </c>
      <c r="AC137">
        <f t="shared" si="123"/>
        <v>-559.91600000000324</v>
      </c>
      <c r="AD137">
        <f t="shared" si="123"/>
        <v>-682.3839999999982</v>
      </c>
      <c r="AE137">
        <f t="shared" si="123"/>
        <v>-0.72323999999999988</v>
      </c>
      <c r="AF137">
        <f t="shared" si="123"/>
        <v>6331.480000000005</v>
      </c>
      <c r="AG137">
        <f t="shared" si="123"/>
        <v>6486.2571219999973</v>
      </c>
      <c r="AI137">
        <f t="shared" si="117"/>
        <v>6.5995680595340824E-4</v>
      </c>
    </row>
    <row r="138" spans="2:35" x14ac:dyDescent="0.25">
      <c r="B138" t="s">
        <v>23</v>
      </c>
      <c r="C138">
        <f>AVERAGE(C107:C111)</f>
        <v>3.4332380000000003E-2</v>
      </c>
      <c r="D138">
        <f t="shared" ref="D138:K138" si="124">AVERAGE(D107:D111)</f>
        <v>3.4332380000000003E-2</v>
      </c>
      <c r="E138">
        <f t="shared" si="124"/>
        <v>0.1941562</v>
      </c>
      <c r="F138">
        <f t="shared" si="124"/>
        <v>0.48411216000000001</v>
      </c>
      <c r="G138">
        <f t="shared" si="124"/>
        <v>18.418994000000005</v>
      </c>
      <c r="H138">
        <f t="shared" si="124"/>
        <v>79508.313999999998</v>
      </c>
      <c r="I138">
        <f t="shared" si="124"/>
        <v>44597.868000000002</v>
      </c>
      <c r="J138">
        <f t="shared" si="124"/>
        <v>0</v>
      </c>
      <c r="K138">
        <f t="shared" si="124"/>
        <v>635076.38000000012</v>
      </c>
      <c r="L138" s="11" t="s">
        <v>23</v>
      </c>
      <c r="M138">
        <f>AVERAGE(M107:M111)</f>
        <v>8.5899999999999865E-5</v>
      </c>
      <c r="N138">
        <f t="shared" ref="N138:V138" si="125">AVERAGE(N107:N111)</f>
        <v>8.5899999999999865E-5</v>
      </c>
      <c r="O138">
        <f t="shared" si="125"/>
        <v>1.0742000000000806E-4</v>
      </c>
      <c r="P138">
        <f t="shared" si="125"/>
        <v>-2.2129199999999958E-3</v>
      </c>
      <c r="Q138">
        <f t="shared" si="125"/>
        <v>-5.4680000000000464E-2</v>
      </c>
      <c r="R138">
        <f t="shared" si="125"/>
        <v>122.63799999999756</v>
      </c>
      <c r="S138">
        <f t="shared" si="125"/>
        <v>-71.421999999998661</v>
      </c>
      <c r="T138">
        <f>AVERAGE(T107:T111)</f>
        <v>14.05592</v>
      </c>
      <c r="U138">
        <f t="shared" si="125"/>
        <v>-2861.1800000000048</v>
      </c>
      <c r="V138">
        <f t="shared" si="125"/>
        <v>-3424.6781744000023</v>
      </c>
      <c r="W138" s="11" t="s">
        <v>23</v>
      </c>
      <c r="X138">
        <f>AVERAGE(X107:X111)</f>
        <v>8.5940000000000181E-4</v>
      </c>
      <c r="Y138">
        <f t="shared" ref="Y138:AG138" si="126">AVERAGE(Y107:Y111)</f>
        <v>8.5940000000000181E-4</v>
      </c>
      <c r="Z138">
        <f t="shared" si="126"/>
        <v>-1.9336000000000353E-4</v>
      </c>
      <c r="AA138">
        <f t="shared" si="126"/>
        <v>-1.7295099999999987E-2</v>
      </c>
      <c r="AB138">
        <f t="shared" si="126"/>
        <v>-0.42015400000000014</v>
      </c>
      <c r="AC138">
        <f t="shared" si="126"/>
        <v>-1139.9019999999989</v>
      </c>
      <c r="AD138">
        <f t="shared" si="126"/>
        <v>-553.13199999999927</v>
      </c>
      <c r="AE138">
        <f t="shared" si="126"/>
        <v>-1.0428396000000004</v>
      </c>
      <c r="AF138">
        <f t="shared" si="126"/>
        <v>6335.3</v>
      </c>
      <c r="AG138">
        <f t="shared" si="126"/>
        <v>5879.3634461999918</v>
      </c>
      <c r="AI138">
        <f t="shared" si="117"/>
        <v>1.7651327338143592E-4</v>
      </c>
    </row>
    <row r="139" spans="2:35" x14ac:dyDescent="0.25">
      <c r="B139" t="s">
        <v>24</v>
      </c>
      <c r="C139">
        <f>AVERAGE(C112:C116)</f>
        <v>3.4117519999999998E-2</v>
      </c>
      <c r="D139">
        <f t="shared" ref="D139:K139" si="127">AVERAGE(D112:D116)</f>
        <v>4.4215280000000003E-2</v>
      </c>
      <c r="E139">
        <f t="shared" si="127"/>
        <v>0.19765817999999999</v>
      </c>
      <c r="F139">
        <f t="shared" si="127"/>
        <v>0.34214201999999999</v>
      </c>
      <c r="G139">
        <f t="shared" si="127"/>
        <v>17.593060000000001</v>
      </c>
      <c r="H139">
        <f t="shared" si="127"/>
        <v>84206.301999999996</v>
      </c>
      <c r="I139">
        <f t="shared" si="127"/>
        <v>44051.642</v>
      </c>
      <c r="J139">
        <f t="shared" si="127"/>
        <v>0</v>
      </c>
      <c r="K139">
        <f t="shared" si="127"/>
        <v>817189.55999999994</v>
      </c>
      <c r="L139" s="11" t="s">
        <v>24</v>
      </c>
      <c r="M139">
        <f>AVERAGE(M112:M116)</f>
        <v>-4.2968000000000032E-4</v>
      </c>
      <c r="N139">
        <f t="shared" ref="N139:V139" si="128">AVERAGE(N112:N116)</f>
        <v>-3.2225999999999783E-4</v>
      </c>
      <c r="O139">
        <f t="shared" si="128"/>
        <v>-3.2229999999999759E-4</v>
      </c>
      <c r="P139">
        <f t="shared" si="128"/>
        <v>-3.2012000000000151E-3</v>
      </c>
      <c r="Q139">
        <f t="shared" si="128"/>
        <v>-0.12662999999999941</v>
      </c>
      <c r="R139">
        <f t="shared" si="128"/>
        <v>257.67799999999698</v>
      </c>
      <c r="S139">
        <f t="shared" si="128"/>
        <v>-73.456000000001225</v>
      </c>
      <c r="T139">
        <f t="shared" si="128"/>
        <v>22.516037560000001</v>
      </c>
      <c r="U139">
        <f t="shared" si="128"/>
        <v>-1379.5</v>
      </c>
      <c r="V139">
        <f t="shared" si="128"/>
        <v>-1772.7447714400053</v>
      </c>
      <c r="W139" s="11" t="s">
        <v>24</v>
      </c>
      <c r="X139">
        <f>AVERAGE(X112:X116)</f>
        <v>5.156199999999993E-4</v>
      </c>
      <c r="Y139">
        <f t="shared" ref="Y139:AG139" si="129">AVERAGE(Y112:Y116)</f>
        <v>7.3045999999999875E-4</v>
      </c>
      <c r="Z139">
        <f t="shared" si="129"/>
        <v>4.5119999999999606E-4</v>
      </c>
      <c r="AA139">
        <f t="shared" si="129"/>
        <v>-1.5382979999999996E-2</v>
      </c>
      <c r="AB139">
        <f t="shared" si="129"/>
        <v>-0.30409199999999964</v>
      </c>
      <c r="AC139">
        <f t="shared" si="129"/>
        <v>-1765.1839999999968</v>
      </c>
      <c r="AD139">
        <f t="shared" si="129"/>
        <v>-600.86799999999926</v>
      </c>
      <c r="AE139">
        <f t="shared" si="129"/>
        <v>1.0272706599999997</v>
      </c>
      <c r="AF139">
        <f t="shared" si="129"/>
        <v>2020.1800000000046</v>
      </c>
      <c r="AG139">
        <f t="shared" si="129"/>
        <v>872.89172628000472</v>
      </c>
      <c r="AI139">
        <f t="shared" si="117"/>
        <v>2.6657561673035061E-4</v>
      </c>
    </row>
    <row r="140" spans="2:35" x14ac:dyDescent="0.25">
      <c r="B140" t="s">
        <v>60</v>
      </c>
      <c r="C140">
        <f>AVERAGE(C117:C122)</f>
        <v>4.2091866666666665E-2</v>
      </c>
      <c r="D140">
        <f t="shared" ref="D140:K140" si="130">AVERAGE(D117:D122)</f>
        <v>0.1307516</v>
      </c>
      <c r="E140">
        <f t="shared" si="130"/>
        <v>0.21230351666666666</v>
      </c>
      <c r="F140">
        <f t="shared" si="130"/>
        <v>0.14840476666666666</v>
      </c>
      <c r="G140">
        <f t="shared" si="130"/>
        <v>14.796040000000003</v>
      </c>
      <c r="H140">
        <f t="shared" si="130"/>
        <v>91903.780000000013</v>
      </c>
      <c r="I140">
        <f t="shared" si="130"/>
        <v>42260.861666666671</v>
      </c>
      <c r="J140">
        <f t="shared" si="130"/>
        <v>0</v>
      </c>
      <c r="K140">
        <f t="shared" si="130"/>
        <v>1036115.0166666666</v>
      </c>
      <c r="L140" s="11" t="s">
        <v>60</v>
      </c>
      <c r="M140">
        <f>AVERAGE(M117:M122)</f>
        <v>1.4323166666666669E-3</v>
      </c>
      <c r="N140">
        <f t="shared" ref="N140:AG140" si="131">AVERAGE(N117:N122)</f>
        <v>2.6856666666666418E-4</v>
      </c>
      <c r="O140">
        <f t="shared" si="131"/>
        <v>-4.6551666666666547E-4</v>
      </c>
      <c r="P140">
        <f t="shared" si="131"/>
        <v>-5.0130666666666698E-3</v>
      </c>
      <c r="Q140">
        <f t="shared" si="131"/>
        <v>-0.44120499999999979</v>
      </c>
      <c r="R140">
        <f t="shared" si="131"/>
        <v>212.78333333333285</v>
      </c>
      <c r="S140">
        <f t="shared" si="131"/>
        <v>-88.659999999999854</v>
      </c>
      <c r="T140">
        <f t="shared" si="131"/>
        <v>287.93273333333337</v>
      </c>
      <c r="U140">
        <f t="shared" si="131"/>
        <v>-1252.9666666666744</v>
      </c>
      <c r="V140">
        <f t="shared" si="131"/>
        <v>-1354.988417133346</v>
      </c>
      <c r="W140" s="11" t="s">
        <v>60</v>
      </c>
      <c r="X140">
        <f t="shared" si="131"/>
        <v>9.1310000000000002E-4</v>
      </c>
      <c r="Y140">
        <f t="shared" si="131"/>
        <v>1.1637499999999981E-3</v>
      </c>
      <c r="Z140">
        <f t="shared" si="131"/>
        <v>1.2174499999999949E-3</v>
      </c>
      <c r="AA140">
        <f t="shared" si="131"/>
        <v>-1.5415183333333332E-2</v>
      </c>
      <c r="AB140">
        <f t="shared" si="131"/>
        <v>-1.0368450000000002</v>
      </c>
      <c r="AC140">
        <f t="shared" si="131"/>
        <v>-3317.9199999999983</v>
      </c>
      <c r="AD140">
        <f t="shared" si="131"/>
        <v>-557.85500000000081</v>
      </c>
      <c r="AE140">
        <f t="shared" si="131"/>
        <v>5.3143833333333292</v>
      </c>
      <c r="AF140">
        <f t="shared" si="131"/>
        <v>-7859.1499999999842</v>
      </c>
      <c r="AG140">
        <f t="shared" si="131"/>
        <v>-10852.013211299973</v>
      </c>
      <c r="AI140">
        <f t="shared" si="117"/>
        <v>3.1257433290408248E-3</v>
      </c>
    </row>
    <row r="156" spans="10:35" x14ac:dyDescent="0.25">
      <c r="L156" s="3"/>
      <c r="M156" s="6" t="s">
        <v>25</v>
      </c>
      <c r="N156" s="6" t="s">
        <v>26</v>
      </c>
      <c r="O156" s="6" t="s">
        <v>15</v>
      </c>
      <c r="P156" s="6" t="s">
        <v>22</v>
      </c>
      <c r="Q156" s="6" t="s">
        <v>23</v>
      </c>
      <c r="R156" s="6" t="s">
        <v>24</v>
      </c>
      <c r="S156" s="6" t="s">
        <v>60</v>
      </c>
    </row>
    <row r="157" spans="10:35" x14ac:dyDescent="0.25">
      <c r="L157" s="4" t="s">
        <v>28</v>
      </c>
      <c r="M157" s="4"/>
      <c r="N157" s="4"/>
      <c r="O157" s="4"/>
      <c r="P157" s="4"/>
      <c r="Q157" s="4"/>
      <c r="R157" s="4"/>
      <c r="S157" s="4"/>
    </row>
    <row r="158" spans="10:35" x14ac:dyDescent="0.25">
      <c r="J158">
        <v>2</v>
      </c>
      <c r="L158" t="s">
        <v>2</v>
      </c>
      <c r="M158" s="7">
        <f t="shared" ref="M158:M165" si="132">VLOOKUP(M$156,$B$134:$K$140,$J158,FALSE)</f>
        <v>1.5023871428571428E-2</v>
      </c>
      <c r="N158" s="7">
        <f t="shared" ref="N158:S162" si="133">VLOOKUP(N$156,$B$134:$K$140,$J158,FALSE)</f>
        <v>2.7263940000000004E-2</v>
      </c>
      <c r="O158" s="7">
        <f t="shared" si="133"/>
        <v>3.2022790000000002E-2</v>
      </c>
      <c r="P158" s="7">
        <f t="shared" si="133"/>
        <v>3.81781E-2</v>
      </c>
      <c r="Q158" s="7">
        <f t="shared" si="133"/>
        <v>3.4332380000000003E-2</v>
      </c>
      <c r="R158" s="7">
        <f t="shared" si="133"/>
        <v>3.4117519999999998E-2</v>
      </c>
      <c r="S158" s="7">
        <f>VLOOKUP(S$156,$B$134:$K$140,$J158,FALSE)</f>
        <v>4.2091866666666665E-2</v>
      </c>
      <c r="AC158" s="2"/>
      <c r="AD158" s="2"/>
      <c r="AE158" s="2"/>
      <c r="AF158" s="2"/>
      <c r="AG158" s="2"/>
      <c r="AH158" s="2"/>
      <c r="AI158" s="2"/>
    </row>
    <row r="159" spans="10:35" x14ac:dyDescent="0.25">
      <c r="J159">
        <v>3</v>
      </c>
      <c r="L159" t="s">
        <v>14</v>
      </c>
      <c r="M159" s="7">
        <f t="shared" si="132"/>
        <v>1.5023871428571428E-2</v>
      </c>
      <c r="N159" s="7">
        <f t="shared" si="133"/>
        <v>2.7263940000000004E-2</v>
      </c>
      <c r="O159" s="7">
        <f t="shared" si="133"/>
        <v>3.2022790000000002E-2</v>
      </c>
      <c r="P159" s="7">
        <f t="shared" si="133"/>
        <v>3.81781E-2</v>
      </c>
      <c r="Q159" s="7">
        <f t="shared" si="133"/>
        <v>3.4332380000000003E-2</v>
      </c>
      <c r="R159" s="7">
        <f t="shared" si="133"/>
        <v>4.4215280000000003E-2</v>
      </c>
      <c r="S159" s="7">
        <f t="shared" si="133"/>
        <v>0.1307516</v>
      </c>
      <c r="AC159" s="2"/>
      <c r="AD159" s="2"/>
      <c r="AE159" s="2"/>
      <c r="AF159" s="2"/>
      <c r="AG159" s="2"/>
      <c r="AH159" s="2"/>
      <c r="AI159" s="2"/>
    </row>
    <row r="160" spans="10:35" x14ac:dyDescent="0.25">
      <c r="J160">
        <v>4</v>
      </c>
      <c r="L160" t="s">
        <v>21</v>
      </c>
      <c r="M160" s="7">
        <f t="shared" si="132"/>
        <v>8.7334842857142866E-2</v>
      </c>
      <c r="N160" s="7">
        <f t="shared" si="133"/>
        <v>0.11878828</v>
      </c>
      <c r="O160" s="7">
        <f t="shared" si="133"/>
        <v>0.14550434000000001</v>
      </c>
      <c r="P160" s="7">
        <f t="shared" si="133"/>
        <v>0.191664</v>
      </c>
      <c r="Q160" s="7">
        <f t="shared" si="133"/>
        <v>0.1941562</v>
      </c>
      <c r="R160" s="7">
        <f t="shared" si="133"/>
        <v>0.19765817999999999</v>
      </c>
      <c r="S160" s="7">
        <f t="shared" si="133"/>
        <v>0.21230351666666666</v>
      </c>
      <c r="AC160" s="2"/>
      <c r="AD160" s="2"/>
      <c r="AE160" s="2"/>
      <c r="AF160" s="2"/>
      <c r="AG160" s="2"/>
      <c r="AH160" s="2"/>
      <c r="AI160" s="2"/>
    </row>
    <row r="161" spans="10:35" x14ac:dyDescent="0.25">
      <c r="J161">
        <v>5</v>
      </c>
      <c r="L161" t="s">
        <v>17</v>
      </c>
      <c r="M161" s="7">
        <f t="shared" si="132"/>
        <v>0.74543835714285733</v>
      </c>
      <c r="N161" s="7">
        <f t="shared" si="133"/>
        <v>0.74325922</v>
      </c>
      <c r="O161" s="7">
        <f t="shared" si="133"/>
        <v>0.59357612999999998</v>
      </c>
      <c r="P161" s="7">
        <f t="shared" si="133"/>
        <v>0.53823179999999993</v>
      </c>
      <c r="Q161" s="7">
        <f t="shared" si="133"/>
        <v>0.48411216000000001</v>
      </c>
      <c r="R161" s="7">
        <f t="shared" si="133"/>
        <v>0.34214201999999999</v>
      </c>
      <c r="S161" s="7">
        <f t="shared" si="133"/>
        <v>0.14840476666666666</v>
      </c>
      <c r="AC161" s="2"/>
      <c r="AD161" s="2"/>
      <c r="AE161" s="2"/>
      <c r="AF161" s="2"/>
      <c r="AG161" s="2"/>
      <c r="AH161" s="2"/>
      <c r="AI161" s="2"/>
    </row>
    <row r="162" spans="10:35" x14ac:dyDescent="0.25">
      <c r="J162">
        <v>7</v>
      </c>
      <c r="L162" t="s">
        <v>18</v>
      </c>
      <c r="M162" s="8">
        <f t="shared" si="132"/>
        <v>51637.811428571418</v>
      </c>
      <c r="N162" s="8">
        <f t="shared" si="133"/>
        <v>59307.633999999998</v>
      </c>
      <c r="O162" s="8">
        <f t="shared" si="133"/>
        <v>65893.83600000001</v>
      </c>
      <c r="P162" s="8">
        <f t="shared" si="133"/>
        <v>73705.453999999998</v>
      </c>
      <c r="Q162" s="8">
        <f t="shared" si="133"/>
        <v>79508.313999999998</v>
      </c>
      <c r="R162" s="8">
        <f t="shared" si="133"/>
        <v>84206.301999999996</v>
      </c>
      <c r="S162" s="8">
        <f t="shared" si="133"/>
        <v>91903.780000000013</v>
      </c>
      <c r="AC162" s="2"/>
      <c r="AD162" s="2"/>
      <c r="AE162" s="2"/>
      <c r="AF162" s="2"/>
      <c r="AG162" s="2"/>
      <c r="AH162" s="2"/>
      <c r="AI162" s="2"/>
    </row>
    <row r="163" spans="10:35" x14ac:dyDescent="0.25">
      <c r="J163">
        <v>9</v>
      </c>
      <c r="L163" t="s">
        <v>19</v>
      </c>
      <c r="M163" s="8">
        <f t="shared" si="132"/>
        <v>0</v>
      </c>
      <c r="N163" s="8">
        <f t="shared" ref="N163:S165" si="134">VLOOKUP(N$156,$B$134:$K$140,$J163,FALSE)</f>
        <v>0</v>
      </c>
      <c r="O163" s="8">
        <f t="shared" si="134"/>
        <v>0</v>
      </c>
      <c r="P163" s="8">
        <f t="shared" si="134"/>
        <v>0</v>
      </c>
      <c r="Q163" s="8">
        <f t="shared" si="134"/>
        <v>0</v>
      </c>
      <c r="R163" s="8">
        <f t="shared" si="134"/>
        <v>0</v>
      </c>
      <c r="S163" s="8">
        <f t="shared" si="134"/>
        <v>0</v>
      </c>
      <c r="AC163" s="2"/>
      <c r="AD163" s="2"/>
      <c r="AE163" s="2"/>
      <c r="AF163" s="2"/>
      <c r="AG163" s="2"/>
      <c r="AH163" s="2"/>
      <c r="AI163" s="2"/>
    </row>
    <row r="164" spans="10:35" x14ac:dyDescent="0.25">
      <c r="J164">
        <v>8</v>
      </c>
      <c r="L164" t="s">
        <v>6</v>
      </c>
      <c r="M164" s="8">
        <f t="shared" si="132"/>
        <v>42585.704285714288</v>
      </c>
      <c r="N164" s="8">
        <f t="shared" si="134"/>
        <v>41692.43</v>
      </c>
      <c r="O164" s="8">
        <f t="shared" si="134"/>
        <v>43223.448000000004</v>
      </c>
      <c r="P164" s="8">
        <f t="shared" si="134"/>
        <v>44383.49</v>
      </c>
      <c r="Q164" s="8">
        <f t="shared" si="134"/>
        <v>44597.868000000002</v>
      </c>
      <c r="R164" s="8">
        <f t="shared" si="134"/>
        <v>44051.642</v>
      </c>
      <c r="S164" s="8">
        <f t="shared" si="134"/>
        <v>42260.861666666671</v>
      </c>
      <c r="AC164" s="2"/>
      <c r="AD164" s="2"/>
      <c r="AE164" s="2"/>
      <c r="AF164" s="2"/>
      <c r="AG164" s="2"/>
      <c r="AH164" s="2"/>
      <c r="AI164" s="2"/>
    </row>
    <row r="165" spans="10:35" x14ac:dyDescent="0.25">
      <c r="J165">
        <v>10</v>
      </c>
      <c r="L165" t="s">
        <v>7</v>
      </c>
      <c r="M165" s="8">
        <f t="shared" si="132"/>
        <v>76641.398571428581</v>
      </c>
      <c r="N165" s="8">
        <f t="shared" si="134"/>
        <v>144633.65999999997</v>
      </c>
      <c r="O165" s="8">
        <f t="shared" si="134"/>
        <v>295020.20000000007</v>
      </c>
      <c r="P165" s="8">
        <f t="shared" si="134"/>
        <v>480281.47999999986</v>
      </c>
      <c r="Q165" s="8">
        <f t="shared" si="134"/>
        <v>635076.38000000012</v>
      </c>
      <c r="R165" s="8">
        <f t="shared" si="134"/>
        <v>817189.55999999994</v>
      </c>
      <c r="S165" s="8">
        <f t="shared" si="134"/>
        <v>1036115.0166666666</v>
      </c>
      <c r="AC165" s="2"/>
      <c r="AD165" s="2"/>
      <c r="AE165" s="2"/>
      <c r="AF165" s="2"/>
      <c r="AG165" s="2"/>
      <c r="AH165" s="2"/>
      <c r="AI165" s="2"/>
    </row>
    <row r="166" spans="10:35" x14ac:dyDescent="0.25">
      <c r="L166" s="4" t="s">
        <v>29</v>
      </c>
      <c r="M166" s="4"/>
      <c r="N166" s="4"/>
      <c r="O166" s="4"/>
      <c r="P166" s="4"/>
      <c r="Q166" s="4"/>
      <c r="R166" s="4"/>
      <c r="S166" s="4"/>
    </row>
    <row r="167" spans="10:35" x14ac:dyDescent="0.25">
      <c r="J167">
        <v>5</v>
      </c>
      <c r="L167" t="s">
        <v>17</v>
      </c>
      <c r="M167" s="7">
        <f t="shared" ref="M167:S171" si="135">VLOOKUP(M$156,$L$134:$V$140,$J167,FALSE)</f>
        <v>7.6732857142855092E-4</v>
      </c>
      <c r="N167" s="7">
        <f t="shared" si="135"/>
        <v>-3.029320000000002E-3</v>
      </c>
      <c r="O167" s="7">
        <f t="shared" si="135"/>
        <v>-2.8145100000000144E-3</v>
      </c>
      <c r="P167" s="7">
        <f t="shared" si="135"/>
        <v>-2.6211000000000207E-3</v>
      </c>
      <c r="Q167" s="7">
        <f t="shared" si="135"/>
        <v>-2.2129199999999958E-3</v>
      </c>
      <c r="R167" s="7">
        <f t="shared" si="135"/>
        <v>-3.2012000000000151E-3</v>
      </c>
      <c r="S167" s="7">
        <f t="shared" si="135"/>
        <v>-5.0130666666666698E-3</v>
      </c>
      <c r="T167" s="5"/>
    </row>
    <row r="168" spans="10:35" x14ac:dyDescent="0.25">
      <c r="J168">
        <v>7</v>
      </c>
      <c r="L168" t="s">
        <v>18</v>
      </c>
      <c r="M168" s="8">
        <f t="shared" si="135"/>
        <v>185.65999999999829</v>
      </c>
      <c r="N168" s="8">
        <f t="shared" si="135"/>
        <v>257.42799999999988</v>
      </c>
      <c r="O168" s="8">
        <f t="shared" si="135"/>
        <v>264.76300000000339</v>
      </c>
      <c r="P168" s="8">
        <f t="shared" si="135"/>
        <v>246.40400000000082</v>
      </c>
      <c r="Q168" s="8">
        <f t="shared" si="135"/>
        <v>122.63799999999756</v>
      </c>
      <c r="R168" s="8">
        <f t="shared" si="135"/>
        <v>257.67799999999698</v>
      </c>
      <c r="S168" s="8">
        <f t="shared" si="135"/>
        <v>212.78333333333285</v>
      </c>
      <c r="V168" s="5">
        <f>M168-M169-M170</f>
        <v>-323.19478571428891</v>
      </c>
      <c r="W168" s="5">
        <f t="shared" ref="W168:AA168" si="136">N168-N169-N170</f>
        <v>-465.87558000000041</v>
      </c>
      <c r="X168" s="5">
        <f>O168-O169-O170</f>
        <v>50.395800000002353</v>
      </c>
      <c r="Y168" s="5">
        <f t="shared" si="136"/>
        <v>275.80096800000121</v>
      </c>
      <c r="Z168" s="5">
        <f t="shared" si="136"/>
        <v>180.00407999999624</v>
      </c>
      <c r="AA168" s="5">
        <f t="shared" si="136"/>
        <v>308.61796243999822</v>
      </c>
      <c r="AC168" s="2"/>
      <c r="AD168" s="2"/>
      <c r="AE168" s="2"/>
      <c r="AF168" s="2"/>
      <c r="AG168" s="2"/>
      <c r="AH168" s="2"/>
      <c r="AI168" s="2"/>
    </row>
    <row r="169" spans="10:35" x14ac:dyDescent="0.25">
      <c r="J169">
        <v>9</v>
      </c>
      <c r="L169" t="s">
        <v>19</v>
      </c>
      <c r="M169" s="8">
        <f t="shared" si="135"/>
        <v>813.00049999999999</v>
      </c>
      <c r="N169" s="8">
        <f t="shared" si="135"/>
        <v>948.42358000000002</v>
      </c>
      <c r="O169" s="8">
        <f t="shared" si="135"/>
        <v>311.66919999999999</v>
      </c>
      <c r="P169" s="8">
        <f t="shared" si="135"/>
        <v>48.805031999999997</v>
      </c>
      <c r="Q169" s="8">
        <f t="shared" si="135"/>
        <v>14.05592</v>
      </c>
      <c r="R169" s="8">
        <f t="shared" si="135"/>
        <v>22.516037560000001</v>
      </c>
      <c r="S169" s="8">
        <f t="shared" si="135"/>
        <v>287.93273333333337</v>
      </c>
      <c r="AD169" s="2"/>
      <c r="AE169" s="2"/>
      <c r="AF169" s="2"/>
      <c r="AG169" s="2"/>
      <c r="AH169" s="2"/>
      <c r="AI169" s="2"/>
    </row>
    <row r="170" spans="10:35" x14ac:dyDescent="0.25">
      <c r="J170">
        <v>8</v>
      </c>
      <c r="L170" t="s">
        <v>6</v>
      </c>
      <c r="M170" s="8">
        <f t="shared" si="135"/>
        <v>-304.14571428571281</v>
      </c>
      <c r="N170" s="8">
        <f t="shared" si="135"/>
        <v>-225.11999999999972</v>
      </c>
      <c r="O170" s="8">
        <f t="shared" si="135"/>
        <v>-97.301999999998955</v>
      </c>
      <c r="P170" s="8">
        <f t="shared" si="135"/>
        <v>-78.20200000000041</v>
      </c>
      <c r="Q170" s="8">
        <f t="shared" si="135"/>
        <v>-71.421999999998661</v>
      </c>
      <c r="R170" s="8">
        <f t="shared" si="135"/>
        <v>-73.456000000001225</v>
      </c>
      <c r="S170" s="8">
        <f t="shared" si="135"/>
        <v>-88.659999999999854</v>
      </c>
      <c r="AC170" s="2"/>
      <c r="AD170" s="2"/>
      <c r="AE170" s="2"/>
      <c r="AF170" s="2"/>
      <c r="AG170" s="2"/>
      <c r="AH170" s="2"/>
      <c r="AI170" s="2"/>
    </row>
    <row r="171" spans="10:35" x14ac:dyDescent="0.25">
      <c r="J171">
        <v>10</v>
      </c>
      <c r="L171" t="s">
        <v>7</v>
      </c>
      <c r="M171" s="8">
        <f t="shared" si="135"/>
        <v>-1667.0242857142864</v>
      </c>
      <c r="N171" s="8">
        <f t="shared" si="135"/>
        <v>-3424.4600000000005</v>
      </c>
      <c r="O171" s="8">
        <f t="shared" si="135"/>
        <v>-5160.76</v>
      </c>
      <c r="P171" s="8">
        <f t="shared" si="135"/>
        <v>-4011.9999999999882</v>
      </c>
      <c r="Q171" s="8">
        <f t="shared" si="135"/>
        <v>-2861.1800000000048</v>
      </c>
      <c r="R171" s="8">
        <f t="shared" si="135"/>
        <v>-1379.5</v>
      </c>
      <c r="S171" s="8">
        <f t="shared" si="135"/>
        <v>-1252.9666666666744</v>
      </c>
      <c r="AC171" s="2"/>
      <c r="AD171" s="2"/>
      <c r="AE171" s="2"/>
      <c r="AF171" s="2"/>
      <c r="AG171" s="2"/>
      <c r="AH171" s="2"/>
      <c r="AI171" s="2"/>
    </row>
    <row r="172" spans="10:35" x14ac:dyDescent="0.25">
      <c r="L172" s="4" t="s">
        <v>30</v>
      </c>
      <c r="M172" s="4"/>
      <c r="N172" s="4"/>
      <c r="O172" s="4"/>
      <c r="P172" s="4"/>
      <c r="Q172" s="4"/>
      <c r="R172" s="4"/>
      <c r="S172" s="4"/>
      <c r="AC172" s="2"/>
      <c r="AD172" s="2"/>
      <c r="AE172" s="2"/>
      <c r="AF172" s="2"/>
      <c r="AG172" s="2"/>
      <c r="AH172" s="2"/>
      <c r="AI172" s="2"/>
    </row>
    <row r="173" spans="10:35" x14ac:dyDescent="0.25">
      <c r="J173">
        <v>5</v>
      </c>
      <c r="L173" t="s">
        <v>17</v>
      </c>
      <c r="M173" s="7">
        <f t="shared" ref="M173:S177" si="137">VLOOKUP(M$156,$W$134:$AG$140,$J173,FALSE)</f>
        <v>-6.5067714285714463E-3</v>
      </c>
      <c r="N173" s="7">
        <f t="shared" si="137"/>
        <v>-1.6263859999999974E-2</v>
      </c>
      <c r="O173" s="7">
        <f t="shared" si="137"/>
        <v>-1.2321419999999994E-2</v>
      </c>
      <c r="P173" s="7">
        <f t="shared" si="137"/>
        <v>-9.1309599999999987E-3</v>
      </c>
      <c r="Q173" s="7">
        <f t="shared" si="137"/>
        <v>-1.7295099999999987E-2</v>
      </c>
      <c r="R173" s="7">
        <f t="shared" si="137"/>
        <v>-1.5382979999999996E-2</v>
      </c>
      <c r="S173" s="7">
        <f t="shared" si="137"/>
        <v>-1.5415183333333332E-2</v>
      </c>
      <c r="AC173" s="2"/>
      <c r="AD173" s="2"/>
      <c r="AE173" s="2"/>
      <c r="AF173" s="2"/>
      <c r="AG173" s="2"/>
      <c r="AH173" s="2"/>
      <c r="AI173" s="2"/>
    </row>
    <row r="174" spans="10:35" x14ac:dyDescent="0.25">
      <c r="J174">
        <v>7</v>
      </c>
      <c r="L174" t="s">
        <v>18</v>
      </c>
      <c r="M174" s="8">
        <f t="shared" si="137"/>
        <v>-61.514285714284469</v>
      </c>
      <c r="N174" s="8">
        <f t="shared" si="137"/>
        <v>-285.7699999999997</v>
      </c>
      <c r="O174" s="8">
        <f t="shared" si="137"/>
        <v>-300.18700000000024</v>
      </c>
      <c r="P174" s="8">
        <f t="shared" si="137"/>
        <v>-559.91600000000324</v>
      </c>
      <c r="Q174" s="8">
        <f t="shared" si="137"/>
        <v>-1139.9019999999989</v>
      </c>
      <c r="R174" s="8">
        <f t="shared" si="137"/>
        <v>-1765.1839999999968</v>
      </c>
      <c r="S174" s="8">
        <f t="shared" si="137"/>
        <v>-3317.9199999999983</v>
      </c>
      <c r="AC174" s="2"/>
      <c r="AD174" s="2"/>
      <c r="AE174" s="2"/>
      <c r="AF174" s="2"/>
      <c r="AG174" s="2"/>
      <c r="AH174" s="2"/>
      <c r="AI174" s="2"/>
    </row>
    <row r="175" spans="10:35" x14ac:dyDescent="0.25">
      <c r="J175">
        <v>9</v>
      </c>
      <c r="L175" t="s">
        <v>19</v>
      </c>
      <c r="M175" s="8">
        <f t="shared" si="137"/>
        <v>-6.3620285714285796</v>
      </c>
      <c r="N175" s="8">
        <f t="shared" si="137"/>
        <v>-11.595880000000012</v>
      </c>
      <c r="O175" s="8">
        <f t="shared" si="137"/>
        <v>-4.1984000000000021</v>
      </c>
      <c r="P175" s="8">
        <f t="shared" si="137"/>
        <v>-0.72323999999999988</v>
      </c>
      <c r="Q175" s="8">
        <f t="shared" si="137"/>
        <v>-1.0428396000000004</v>
      </c>
      <c r="R175" s="8">
        <f t="shared" si="137"/>
        <v>1.0272706599999997</v>
      </c>
      <c r="S175" s="8">
        <f t="shared" si="137"/>
        <v>5.3143833333333292</v>
      </c>
      <c r="AC175" s="2"/>
      <c r="AD175" s="2"/>
      <c r="AE175" s="2"/>
      <c r="AF175" s="2"/>
      <c r="AG175" s="2"/>
      <c r="AH175" s="2"/>
      <c r="AI175" s="2"/>
    </row>
    <row r="176" spans="10:35" x14ac:dyDescent="0.25">
      <c r="J176">
        <v>8</v>
      </c>
      <c r="L176" t="s">
        <v>6</v>
      </c>
      <c r="M176" s="8">
        <f t="shared" si="137"/>
        <v>-635.98857142857321</v>
      </c>
      <c r="N176" s="8">
        <f t="shared" si="137"/>
        <v>-371.75999999999914</v>
      </c>
      <c r="O176" s="8">
        <f t="shared" si="137"/>
        <v>-529.6260000000002</v>
      </c>
      <c r="P176" s="8">
        <f t="shared" si="137"/>
        <v>-682.3839999999982</v>
      </c>
      <c r="Q176" s="8">
        <f t="shared" si="137"/>
        <v>-553.13199999999927</v>
      </c>
      <c r="R176" s="8">
        <f t="shared" si="137"/>
        <v>-600.86799999999926</v>
      </c>
      <c r="S176" s="8">
        <f t="shared" si="137"/>
        <v>-557.85500000000081</v>
      </c>
      <c r="AC176" s="2"/>
      <c r="AD176" s="2"/>
      <c r="AE176" s="2"/>
      <c r="AF176" s="2"/>
      <c r="AG176" s="2"/>
      <c r="AH176" s="2"/>
      <c r="AI176" s="2"/>
    </row>
    <row r="177" spans="10:35" ht="15.75" thickBot="1" x14ac:dyDescent="0.3">
      <c r="J177">
        <v>10</v>
      </c>
      <c r="L177" s="9" t="s">
        <v>7</v>
      </c>
      <c r="M177" s="10">
        <f t="shared" si="137"/>
        <v>574.79428571428434</v>
      </c>
      <c r="N177" s="10">
        <f t="shared" si="137"/>
        <v>3033.3999999999915</v>
      </c>
      <c r="O177" s="10">
        <f t="shared" si="137"/>
        <v>5642.3600000000033</v>
      </c>
      <c r="P177" s="10">
        <f t="shared" si="137"/>
        <v>6331.480000000005</v>
      </c>
      <c r="Q177" s="10">
        <f t="shared" si="137"/>
        <v>6335.3</v>
      </c>
      <c r="R177" s="10">
        <f t="shared" si="137"/>
        <v>2020.1800000000046</v>
      </c>
      <c r="S177" s="10">
        <f t="shared" si="137"/>
        <v>-7859.1499999999842</v>
      </c>
      <c r="AC177" s="2"/>
      <c r="AD177" s="2"/>
      <c r="AE177" s="2"/>
      <c r="AF177" s="2"/>
      <c r="AG177" s="2"/>
      <c r="AH177" s="2"/>
      <c r="AI177" s="2"/>
    </row>
    <row r="178" spans="10:35" ht="15.75" thickTop="1" x14ac:dyDescent="0.25">
      <c r="AC178" s="2"/>
      <c r="AD178" s="2"/>
      <c r="AE178" s="2"/>
      <c r="AF178" s="2"/>
      <c r="AG178" s="2"/>
      <c r="AH178" s="2"/>
      <c r="AI178" s="2"/>
    </row>
    <row r="179" spans="10:35" x14ac:dyDescent="0.25">
      <c r="M179" s="2">
        <f>-M173/M158</f>
        <v>0.4330955213179799</v>
      </c>
      <c r="N179" s="2">
        <f t="shared" ref="N179:S179" si="138">-N173/N158</f>
        <v>0.5965337365032336</v>
      </c>
      <c r="O179" s="2">
        <f t="shared" si="138"/>
        <v>0.38477034636894514</v>
      </c>
      <c r="P179" s="2">
        <f t="shared" si="138"/>
        <v>0.23916748083325254</v>
      </c>
      <c r="Q179" s="2">
        <f t="shared" si="138"/>
        <v>0.50375476445268241</v>
      </c>
      <c r="R179" s="2">
        <f t="shared" si="138"/>
        <v>0.45088212742309514</v>
      </c>
      <c r="S179" s="2">
        <f t="shared" si="138"/>
        <v>0.36622712543040775</v>
      </c>
      <c r="AC179" s="2"/>
      <c r="AD179" s="2"/>
      <c r="AE179" s="2"/>
      <c r="AF179" s="2"/>
      <c r="AG179" s="2"/>
      <c r="AH179" s="2"/>
      <c r="AI179" s="2"/>
    </row>
    <row r="180" spans="10:35" x14ac:dyDescent="0.25">
      <c r="AC180" s="2"/>
      <c r="AD180" s="2"/>
      <c r="AE180" s="2"/>
      <c r="AF180" s="2"/>
      <c r="AG180" s="2"/>
      <c r="AH180" s="2"/>
      <c r="AI180" s="2"/>
    </row>
    <row r="181" spans="10:35" x14ac:dyDescent="0.25">
      <c r="M181" s="2">
        <f t="shared" ref="M181:S181" si="139">M173/M160</f>
        <v>-7.4503728588769955E-2</v>
      </c>
      <c r="N181" s="2">
        <f t="shared" si="139"/>
        <v>-0.13691468552284766</v>
      </c>
      <c r="O181" s="2">
        <f t="shared" si="139"/>
        <v>-8.4680773095840253E-2</v>
      </c>
      <c r="P181" s="2">
        <f t="shared" si="139"/>
        <v>-4.7640454128057425E-2</v>
      </c>
      <c r="Q181" s="2">
        <f t="shared" si="139"/>
        <v>-8.9078278211048564E-2</v>
      </c>
      <c r="R181" s="2">
        <f t="shared" si="139"/>
        <v>-7.7826174459362102E-2</v>
      </c>
      <c r="S181" s="2">
        <f t="shared" si="139"/>
        <v>-7.2609175652687805E-2</v>
      </c>
      <c r="AC181" s="2"/>
      <c r="AD181" s="2"/>
      <c r="AE181" s="2"/>
      <c r="AF181" s="2"/>
      <c r="AG181" s="2"/>
      <c r="AH181" s="2"/>
      <c r="AI181" s="2"/>
    </row>
    <row r="182" spans="10:35" x14ac:dyDescent="0.25">
      <c r="L182" t="s">
        <v>20</v>
      </c>
    </row>
    <row r="183" spans="10:35" x14ac:dyDescent="0.25">
      <c r="L183" t="s">
        <v>66</v>
      </c>
    </row>
    <row r="185" spans="10:35" x14ac:dyDescent="0.25">
      <c r="M185">
        <f t="shared" ref="M185:R185" si="140">M169/(M162+M168)</f>
        <v>1.5687881911202402E-2</v>
      </c>
      <c r="N185">
        <f t="shared" si="140"/>
        <v>1.592248120215169E-2</v>
      </c>
      <c r="O185">
        <f t="shared" si="140"/>
        <v>4.7109401455130559E-3</v>
      </c>
      <c r="P185">
        <f t="shared" si="140"/>
        <v>6.5995680595340824E-4</v>
      </c>
      <c r="Q185">
        <f t="shared" si="140"/>
        <v>1.7651327338143592E-4</v>
      </c>
      <c r="R185">
        <f t="shared" si="140"/>
        <v>2.6657561673035061E-4</v>
      </c>
      <c r="S185">
        <f>S169/(S164+S170)</f>
        <v>6.8275480518940569E-3</v>
      </c>
    </row>
    <row r="186" spans="10:35" x14ac:dyDescent="0.25">
      <c r="M186">
        <f t="shared" ref="M186:S186" si="141">M185/M159</f>
        <v>1.0441970290938594</v>
      </c>
      <c r="N186">
        <f t="shared" si="141"/>
        <v>0.58401247956647817</v>
      </c>
      <c r="O186">
        <f t="shared" si="141"/>
        <v>0.14711210814276507</v>
      </c>
      <c r="P186">
        <f t="shared" si="141"/>
        <v>1.7286266366147301E-2</v>
      </c>
      <c r="Q186">
        <f t="shared" si="141"/>
        <v>5.1413060609673987E-3</v>
      </c>
      <c r="R186">
        <f t="shared" si="141"/>
        <v>6.0290383037346048E-3</v>
      </c>
      <c r="S186">
        <f t="shared" si="141"/>
        <v>5.2217701748154953E-2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DA46-A987-49E8-9E58-BA4F178BCBE0}">
  <dimension ref="A1:BE541"/>
  <sheetViews>
    <sheetView workbookViewId="0">
      <selection activeCell="M17" sqref="M17"/>
    </sheetView>
  </sheetViews>
  <sheetFormatPr defaultRowHeight="15" x14ac:dyDescent="0.25"/>
  <sheetData>
    <row r="1" spans="1:57" x14ac:dyDescent="0.25">
      <c r="I1" t="s">
        <v>49</v>
      </c>
      <c r="J1" t="s">
        <v>53</v>
      </c>
      <c r="K1" t="s">
        <v>4</v>
      </c>
      <c r="L1" t="s">
        <v>57</v>
      </c>
      <c r="M1" t="s">
        <v>2</v>
      </c>
      <c r="N1" t="s">
        <v>14</v>
      </c>
      <c r="O1" t="s">
        <v>9</v>
      </c>
      <c r="P1" t="s">
        <v>10</v>
      </c>
      <c r="Q1" t="s">
        <v>11</v>
      </c>
      <c r="R1" t="s">
        <v>5</v>
      </c>
      <c r="S1" t="s">
        <v>12</v>
      </c>
      <c r="T1" t="s">
        <v>8</v>
      </c>
      <c r="U1" t="s">
        <v>7</v>
      </c>
      <c r="Y1" t="str">
        <f>AR1</f>
        <v>wealth</v>
      </c>
      <c r="AR1" t="s">
        <v>7</v>
      </c>
    </row>
    <row r="2" spans="1:57" x14ac:dyDescent="0.25">
      <c r="I2" t="s">
        <v>50</v>
      </c>
      <c r="J2">
        <v>1</v>
      </c>
      <c r="K2">
        <f>IF(J2=J1,K1+1,20+10*(J2-1))</f>
        <v>20</v>
      </c>
      <c r="L2">
        <f>K2-9-10*J2+30*(J2-1)+30*6*IF(I2="zero1",0,IF(I2="naive1",1,2))</f>
        <v>1</v>
      </c>
      <c r="M2" s="12">
        <v>1.3570799999999999E-2</v>
      </c>
      <c r="N2" s="12">
        <v>1.3570799999999999E-2</v>
      </c>
      <c r="O2" s="12">
        <v>6.8999099999999994E-2</v>
      </c>
      <c r="P2" s="12">
        <v>0.49544389999999999</v>
      </c>
      <c r="Q2" s="12">
        <v>19.432320000000001</v>
      </c>
      <c r="R2" s="12">
        <v>19771.330000000002</v>
      </c>
      <c r="S2" s="12">
        <v>18479.73</v>
      </c>
      <c r="T2" s="12">
        <v>0</v>
      </c>
      <c r="U2" s="12">
        <v>4658.2179999999998</v>
      </c>
      <c r="Y2" s="13" t="s">
        <v>50</v>
      </c>
      <c r="Z2" s="13"/>
      <c r="AA2" s="13"/>
      <c r="AB2" s="13"/>
      <c r="AC2" s="13"/>
      <c r="AD2" s="13"/>
      <c r="AE2" s="14" t="s">
        <v>56</v>
      </c>
      <c r="AF2" s="14"/>
      <c r="AG2" s="14"/>
      <c r="AH2" s="14"/>
      <c r="AI2" s="14"/>
      <c r="AJ2" s="14"/>
      <c r="AK2" s="15" t="s">
        <v>52</v>
      </c>
      <c r="AL2" s="15"/>
      <c r="AM2" s="15"/>
      <c r="AN2" s="15"/>
      <c r="AO2" s="15"/>
      <c r="AP2" s="15"/>
      <c r="AR2" s="14" t="s">
        <v>58</v>
      </c>
      <c r="AS2" s="14"/>
      <c r="AT2" s="14"/>
      <c r="AU2" s="14"/>
      <c r="AV2" s="14"/>
      <c r="AW2" s="14"/>
      <c r="AX2" s="15" t="s">
        <v>59</v>
      </c>
      <c r="AY2" s="15"/>
      <c r="AZ2" s="15"/>
      <c r="BA2" s="15"/>
      <c r="BB2" s="15"/>
      <c r="BC2" s="15"/>
    </row>
    <row r="3" spans="1:57" x14ac:dyDescent="0.25">
      <c r="B3" t="s">
        <v>54</v>
      </c>
      <c r="D3" t="s">
        <v>41</v>
      </c>
      <c r="F3" t="s">
        <v>42</v>
      </c>
      <c r="I3" t="str">
        <f>I2</f>
        <v>zero1</v>
      </c>
      <c r="J3">
        <f>J2</f>
        <v>1</v>
      </c>
      <c r="K3">
        <f>IF(J3=J2,K2+1,20+10*(J3-1))</f>
        <v>21</v>
      </c>
      <c r="L3">
        <f t="shared" ref="L3:L66" si="0">K3-9-10*J3+30*(J3-1)+30*6*IF(I3="zero1",0,IF(I3="naive1",1,2))</f>
        <v>2</v>
      </c>
      <c r="M3" s="12">
        <v>1.5429999999999999E-2</v>
      </c>
      <c r="N3" s="12">
        <v>1.5429999999999999E-2</v>
      </c>
      <c r="O3" s="12">
        <v>7.6857400000000006E-2</v>
      </c>
      <c r="P3" s="12">
        <v>0.62446369999999995</v>
      </c>
      <c r="Q3" s="12">
        <v>21.229520000000001</v>
      </c>
      <c r="R3" s="12">
        <v>21730.82</v>
      </c>
      <c r="S3" s="12">
        <v>19738.41</v>
      </c>
      <c r="T3" s="12">
        <v>0</v>
      </c>
      <c r="U3" s="12">
        <v>6524.71</v>
      </c>
      <c r="X3" s="11" t="s">
        <v>55</v>
      </c>
      <c r="Y3">
        <v>1</v>
      </c>
      <c r="Z3">
        <v>2</v>
      </c>
      <c r="AA3">
        <v>3</v>
      </c>
      <c r="AB3">
        <v>4</v>
      </c>
      <c r="AC3">
        <v>5</v>
      </c>
      <c r="AD3">
        <v>6</v>
      </c>
      <c r="AE3">
        <v>1</v>
      </c>
      <c r="AF3">
        <v>2</v>
      </c>
      <c r="AG3">
        <v>3</v>
      </c>
      <c r="AH3">
        <v>4</v>
      </c>
      <c r="AI3">
        <v>5</v>
      </c>
      <c r="AJ3">
        <v>6</v>
      </c>
      <c r="AK3">
        <v>1</v>
      </c>
      <c r="AL3">
        <v>2</v>
      </c>
      <c r="AM3">
        <v>3</v>
      </c>
      <c r="AN3">
        <v>4</v>
      </c>
      <c r="AO3">
        <v>5</v>
      </c>
      <c r="AP3">
        <v>6</v>
      </c>
      <c r="AR3">
        <v>1</v>
      </c>
      <c r="AS3">
        <v>2</v>
      </c>
      <c r="AT3">
        <v>3</v>
      </c>
      <c r="AU3">
        <v>4</v>
      </c>
      <c r="AV3">
        <v>5</v>
      </c>
      <c r="AW3">
        <v>6</v>
      </c>
      <c r="AX3">
        <v>1</v>
      </c>
      <c r="AY3">
        <v>2</v>
      </c>
      <c r="AZ3">
        <v>3</v>
      </c>
      <c r="BA3">
        <v>4</v>
      </c>
      <c r="BB3">
        <v>5</v>
      </c>
      <c r="BC3">
        <v>6</v>
      </c>
      <c r="BE3" t="s">
        <v>2</v>
      </c>
    </row>
    <row r="4" spans="1:57" x14ac:dyDescent="0.25">
      <c r="A4" t="s">
        <v>38</v>
      </c>
      <c r="B4" t="s">
        <v>39</v>
      </c>
      <c r="C4" t="s">
        <v>40</v>
      </c>
      <c r="D4" t="s">
        <v>39</v>
      </c>
      <c r="E4" t="s">
        <v>40</v>
      </c>
      <c r="F4" t="s">
        <v>39</v>
      </c>
      <c r="G4" t="s">
        <v>40</v>
      </c>
      <c r="I4" t="str">
        <f t="shared" ref="I4:I32" si="1">I3</f>
        <v>zero1</v>
      </c>
      <c r="J4">
        <f t="shared" ref="J4:J31" si="2">J3</f>
        <v>1</v>
      </c>
      <c r="K4">
        <f t="shared" ref="K4:K32" si="3">IF(J4=J3,K3+1,20+10*(J4-1))</f>
        <v>22</v>
      </c>
      <c r="L4">
        <f t="shared" si="0"/>
        <v>3</v>
      </c>
      <c r="M4" s="12">
        <v>1.7972999999999999E-2</v>
      </c>
      <c r="N4" s="12">
        <v>1.7972999999999999E-2</v>
      </c>
      <c r="O4" s="12">
        <v>8.0085799999999999E-2</v>
      </c>
      <c r="P4" s="12">
        <v>0.67004830000000004</v>
      </c>
      <c r="Q4" s="12">
        <v>18.630009999999999</v>
      </c>
      <c r="R4" s="12">
        <v>22228.22</v>
      </c>
      <c r="S4" s="12">
        <v>21031.33</v>
      </c>
      <c r="T4" s="12">
        <v>0</v>
      </c>
      <c r="U4" s="12">
        <v>9415.6710000000003</v>
      </c>
      <c r="X4">
        <v>20</v>
      </c>
      <c r="Y4">
        <f>IF(AND($X4&gt;=20+10*(Y$3-1),$X4&lt;=49+10*(Y$3-1)),HLOOKUP($Y$1,$M$1:$U$541,1+$X4-9-10*Y$3+30*(Y$3-1)+30*6*IF($Y$2="zero1",0,IF($Y$2="naïve1",1,2)),FALSE),#N/A)</f>
        <v>4658.2179999999998</v>
      </c>
      <c r="Z4" t="e">
        <f>IF(AND($X4&gt;=20+10*(Z$3-1),$X4&lt;=49+10*(Z$3-1)),HLOOKUP($Y$1,$M$1:$U$541,1+$X4-9-10*Z$3+30*(Z$3-1)+30*6*IF($Y$2="zero1",0,IF($Y$2="naïve1",1,2)),FALSE),#N/A)</f>
        <v>#N/A</v>
      </c>
      <c r="AA4" t="e">
        <f t="shared" ref="AA4:AD4" si="4">IF(AND($X4&gt;=20+10*(AA$3-1),$X4&lt;=49+10*(AA$3-1)),HLOOKUP($Y$1,$M$1:$U$541,1+$X4-9-10*AA$3+30*(AA$3-1)+30*6*IF($Y$2="zero1",0,IF($Y$2="naïve1",1,2)),FALSE),#N/A)</f>
        <v>#N/A</v>
      </c>
      <c r="AB4" t="e">
        <f t="shared" si="4"/>
        <v>#N/A</v>
      </c>
      <c r="AC4" t="e">
        <f t="shared" si="4"/>
        <v>#N/A</v>
      </c>
      <c r="AD4" t="e">
        <f t="shared" si="4"/>
        <v>#N/A</v>
      </c>
      <c r="AE4">
        <f>IF(AND($X4&gt;=20+10*(AE$3-1),$X4&lt;=49+10*(AE$3-1)),HLOOKUP($Y$1,$M$1:$U$541,1+$X4-9-10*AE$3+30*(AE$3-1)+30*6*IF($AE$2="zero1",0,IF($AE$2="naïve1",1,2)),FALSE),#N/A)</f>
        <v>5430.4359999999997</v>
      </c>
      <c r="AF4" t="e">
        <f t="shared" ref="AF4:AJ4" si="5">IF(AND($X4&gt;=20+10*(AF$3-1),$X4&lt;=49+10*(AF$3-1)),HLOOKUP($Y$1,$M$1:$U$541,1+$X4-9-10*AF$3+30*(AF$3-1)+30*6*IF($AE$2="zero1",0,IF($AE$2="naïve1",1,2)),FALSE),#N/A)</f>
        <v>#N/A</v>
      </c>
      <c r="AG4" t="e">
        <f t="shared" si="5"/>
        <v>#N/A</v>
      </c>
      <c r="AH4" t="e">
        <f t="shared" si="5"/>
        <v>#N/A</v>
      </c>
      <c r="AI4" t="e">
        <f t="shared" si="5"/>
        <v>#N/A</v>
      </c>
      <c r="AJ4" t="e">
        <f t="shared" si="5"/>
        <v>#N/A</v>
      </c>
      <c r="AK4">
        <f>IF(AND($X4&gt;=20+10*(AK$3-1),$X4&lt;=49+10*(AK$3-1)),HLOOKUP($Y$1,$M$1:$U$541,1+$X4-9-10*AK$3+30*(AK$3-1)+30*6*IF($AK$2="zero1",0,IF($AK$2="naïve1",1,2)),FALSE),#N/A)</f>
        <v>5194.5159999999996</v>
      </c>
      <c r="AL4" t="e">
        <f t="shared" ref="AL4:AP4" si="6">IF(AND($X4&gt;=20+10*(AL$3-1),$X4&lt;=49+10*(AL$3-1)),HLOOKUP($Y$1,$M$1:$U$541,1+$X4-9-10*AL$3+30*(AL$3-1)+30*6*IF($AK$2="zero1",0,IF($AK$2="naïve1",1,2)),FALSE),#N/A)</f>
        <v>#N/A</v>
      </c>
      <c r="AM4" t="e">
        <f t="shared" si="6"/>
        <v>#N/A</v>
      </c>
      <c r="AN4" t="e">
        <f t="shared" si="6"/>
        <v>#N/A</v>
      </c>
      <c r="AO4" t="e">
        <f t="shared" si="6"/>
        <v>#N/A</v>
      </c>
      <c r="AP4" t="e">
        <f t="shared" si="6"/>
        <v>#N/A</v>
      </c>
      <c r="AR4">
        <f>AE4-Y4</f>
        <v>772.21799999999985</v>
      </c>
      <c r="AS4" t="e">
        <f t="shared" ref="AS4:AW19" si="7">AF4-Z4</f>
        <v>#N/A</v>
      </c>
      <c r="AT4" t="e">
        <f t="shared" si="7"/>
        <v>#N/A</v>
      </c>
      <c r="AU4" t="e">
        <f t="shared" si="7"/>
        <v>#N/A</v>
      </c>
      <c r="AV4" t="e">
        <f t="shared" si="7"/>
        <v>#N/A</v>
      </c>
      <c r="AW4" t="e">
        <f t="shared" si="7"/>
        <v>#N/A</v>
      </c>
      <c r="AX4">
        <f>AK4-AE4</f>
        <v>-235.92000000000007</v>
      </c>
      <c r="AY4" t="e">
        <f t="shared" ref="AY4:BC19" si="8">AL4-AF4</f>
        <v>#N/A</v>
      </c>
      <c r="AZ4" t="e">
        <f t="shared" si="8"/>
        <v>#N/A</v>
      </c>
      <c r="BA4" t="e">
        <f t="shared" si="8"/>
        <v>#N/A</v>
      </c>
      <c r="BB4" t="e">
        <f t="shared" si="8"/>
        <v>#N/A</v>
      </c>
      <c r="BC4" t="e">
        <f t="shared" si="8"/>
        <v>#N/A</v>
      </c>
      <c r="BE4" t="s">
        <v>14</v>
      </c>
    </row>
    <row r="5" spans="1:57" x14ac:dyDescent="0.25">
      <c r="A5" t="s">
        <v>43</v>
      </c>
      <c r="B5">
        <v>1999</v>
      </c>
      <c r="C5">
        <v>2019</v>
      </c>
      <c r="D5">
        <f>2019-B5</f>
        <v>20</v>
      </c>
      <c r="E5">
        <f>2019-C5</f>
        <v>0</v>
      </c>
      <c r="F5">
        <f>2070-B5</f>
        <v>71</v>
      </c>
      <c r="G5">
        <f>2070-C5</f>
        <v>51</v>
      </c>
      <c r="I5" t="str">
        <f t="shared" si="1"/>
        <v>zero1</v>
      </c>
      <c r="J5">
        <f t="shared" si="2"/>
        <v>1</v>
      </c>
      <c r="K5">
        <f t="shared" si="3"/>
        <v>23</v>
      </c>
      <c r="L5">
        <f t="shared" si="0"/>
        <v>4</v>
      </c>
      <c r="M5" s="12">
        <v>2.2051500000000002E-2</v>
      </c>
      <c r="N5" s="12">
        <v>2.2051500000000002E-2</v>
      </c>
      <c r="O5" s="12">
        <v>8.50104E-2</v>
      </c>
      <c r="P5" s="12">
        <v>0.63934630000000003</v>
      </c>
      <c r="Q5" s="12">
        <v>16.065059999999999</v>
      </c>
      <c r="R5" s="12">
        <v>22494.46</v>
      </c>
      <c r="S5" s="12">
        <v>22621.73</v>
      </c>
      <c r="T5" s="12">
        <v>0</v>
      </c>
      <c r="U5" s="12">
        <v>11915.6</v>
      </c>
      <c r="X5">
        <f>X4+1</f>
        <v>21</v>
      </c>
      <c r="Y5">
        <f t="shared" ref="Y5:AD68" si="9">IF(AND($X5&gt;=20+10*(Y$3-1),$X5&lt;=49+10*(Y$3-1)),HLOOKUP($Y$1,$M$1:$U$541,1+$X5-9-10*Y$3+30*(Y$3-1)+30*6*IF($Y$2="zero1",0,IF($Y$2="naïve1",1,2)),FALSE),#N/A)</f>
        <v>6524.71</v>
      </c>
      <c r="Z5" t="e">
        <f t="shared" si="9"/>
        <v>#N/A</v>
      </c>
      <c r="AA5" t="e">
        <f t="shared" si="9"/>
        <v>#N/A</v>
      </c>
      <c r="AB5" t="e">
        <f t="shared" si="9"/>
        <v>#N/A</v>
      </c>
      <c r="AC5" t="e">
        <f t="shared" si="9"/>
        <v>#N/A</v>
      </c>
      <c r="AD5" t="e">
        <f t="shared" si="9"/>
        <v>#N/A</v>
      </c>
      <c r="AE5">
        <f t="shared" ref="AE5:AJ68" si="10">IF(AND($X5&gt;=20+10*(AE$3-1),$X5&lt;=49+10*(AE$3-1)),HLOOKUP($Y$1,$M$1:$U$541,1+$X5-9-10*AE$3+30*(AE$3-1)+30*6*IF($AE$2="zero1",0,IF($AE$2="naïve1",1,2)),FALSE),#N/A)</f>
        <v>7644.7489999999998</v>
      </c>
      <c r="AF5" t="e">
        <f t="shared" si="10"/>
        <v>#N/A</v>
      </c>
      <c r="AG5" t="e">
        <f t="shared" si="10"/>
        <v>#N/A</v>
      </c>
      <c r="AH5" t="e">
        <f t="shared" si="10"/>
        <v>#N/A</v>
      </c>
      <c r="AI5" t="e">
        <f t="shared" si="10"/>
        <v>#N/A</v>
      </c>
      <c r="AJ5" t="e">
        <f t="shared" si="10"/>
        <v>#N/A</v>
      </c>
      <c r="AK5">
        <f t="shared" ref="AK5:AP68" si="11">IF(AND($X5&gt;=20+10*(AK$3-1),$X5&lt;=49+10*(AK$3-1)),HLOOKUP($Y$1,$M$1:$U$541,1+$X5-9-10*AK$3+30*(AK$3-1)+30*6*IF($AK$2="zero1",0,IF($AK$2="naïve1",1,2)),FALSE),#N/A)</f>
        <v>7625.8850000000002</v>
      </c>
      <c r="AL5" t="e">
        <f t="shared" si="11"/>
        <v>#N/A</v>
      </c>
      <c r="AM5" t="e">
        <f t="shared" si="11"/>
        <v>#N/A</v>
      </c>
      <c r="AN5" t="e">
        <f t="shared" si="11"/>
        <v>#N/A</v>
      </c>
      <c r="AO5" t="e">
        <f t="shared" si="11"/>
        <v>#N/A</v>
      </c>
      <c r="AP5" t="e">
        <f t="shared" si="11"/>
        <v>#N/A</v>
      </c>
      <c r="AR5">
        <f t="shared" ref="AR5:AR68" si="12">AE5-Y5</f>
        <v>1120.0389999999998</v>
      </c>
      <c r="AS5" t="e">
        <f t="shared" si="7"/>
        <v>#N/A</v>
      </c>
      <c r="AT5" t="e">
        <f t="shared" si="7"/>
        <v>#N/A</v>
      </c>
      <c r="AU5" t="e">
        <f t="shared" si="7"/>
        <v>#N/A</v>
      </c>
      <c r="AV5" t="e">
        <f t="shared" si="7"/>
        <v>#N/A</v>
      </c>
      <c r="AW5" t="e">
        <f t="shared" si="7"/>
        <v>#N/A</v>
      </c>
      <c r="AX5">
        <f t="shared" ref="AX5:AX68" si="13">AK5-AE5</f>
        <v>-18.863999999999578</v>
      </c>
      <c r="AY5" t="e">
        <f t="shared" si="8"/>
        <v>#N/A</v>
      </c>
      <c r="AZ5" t="e">
        <f t="shared" si="8"/>
        <v>#N/A</v>
      </c>
      <c r="BA5" t="e">
        <f t="shared" si="8"/>
        <v>#N/A</v>
      </c>
      <c r="BB5" t="e">
        <f t="shared" si="8"/>
        <v>#N/A</v>
      </c>
      <c r="BC5" t="e">
        <f t="shared" si="8"/>
        <v>#N/A</v>
      </c>
      <c r="BE5" t="s">
        <v>9</v>
      </c>
    </row>
    <row r="6" spans="1:57" x14ac:dyDescent="0.25">
      <c r="A6" t="s">
        <v>44</v>
      </c>
      <c r="B6">
        <f>B5-10</f>
        <v>1989</v>
      </c>
      <c r="C6">
        <f>C5-10</f>
        <v>2009</v>
      </c>
      <c r="D6">
        <f t="shared" ref="D6:D10" si="14">2019-B6</f>
        <v>30</v>
      </c>
      <c r="E6">
        <f t="shared" ref="E6:E10" si="15">2019-C6</f>
        <v>10</v>
      </c>
      <c r="F6">
        <f t="shared" ref="F6:F10" si="16">2070-B6</f>
        <v>81</v>
      </c>
      <c r="G6">
        <f t="shared" ref="G6:G10" si="17">2070-C6</f>
        <v>61</v>
      </c>
      <c r="I6" t="str">
        <f t="shared" si="1"/>
        <v>zero1</v>
      </c>
      <c r="J6">
        <f t="shared" si="2"/>
        <v>1</v>
      </c>
      <c r="K6">
        <f t="shared" si="3"/>
        <v>24</v>
      </c>
      <c r="L6">
        <f t="shared" si="0"/>
        <v>5</v>
      </c>
      <c r="M6" s="12">
        <v>2.7305300000000001E-2</v>
      </c>
      <c r="N6" s="12">
        <v>2.7305300000000001E-2</v>
      </c>
      <c r="O6" s="12">
        <v>8.1867200000000001E-2</v>
      </c>
      <c r="P6" s="12">
        <v>0.69224759999999996</v>
      </c>
      <c r="Q6" s="12">
        <v>17.475200000000001</v>
      </c>
      <c r="R6" s="12">
        <v>24735.8</v>
      </c>
      <c r="S6" s="12">
        <v>23780.9</v>
      </c>
      <c r="T6" s="12">
        <v>0</v>
      </c>
      <c r="U6" s="12">
        <v>13176.32</v>
      </c>
      <c r="X6">
        <f t="shared" ref="X6:X69" si="18">X5+1</f>
        <v>22</v>
      </c>
      <c r="Y6">
        <f t="shared" si="9"/>
        <v>9415.6710000000003</v>
      </c>
      <c r="Z6" t="e">
        <f t="shared" si="9"/>
        <v>#N/A</v>
      </c>
      <c r="AA6" t="e">
        <f t="shared" si="9"/>
        <v>#N/A</v>
      </c>
      <c r="AB6" t="e">
        <f t="shared" si="9"/>
        <v>#N/A</v>
      </c>
      <c r="AC6" t="e">
        <f t="shared" si="9"/>
        <v>#N/A</v>
      </c>
      <c r="AD6" t="e">
        <f t="shared" si="9"/>
        <v>#N/A</v>
      </c>
      <c r="AE6">
        <f t="shared" si="10"/>
        <v>11071.61</v>
      </c>
      <c r="AF6" t="e">
        <f t="shared" si="10"/>
        <v>#N/A</v>
      </c>
      <c r="AG6" t="e">
        <f t="shared" si="10"/>
        <v>#N/A</v>
      </c>
      <c r="AH6" t="e">
        <f t="shared" si="10"/>
        <v>#N/A</v>
      </c>
      <c r="AI6" t="e">
        <f t="shared" si="10"/>
        <v>#N/A</v>
      </c>
      <c r="AJ6" t="e">
        <f t="shared" si="10"/>
        <v>#N/A</v>
      </c>
      <c r="AK6">
        <f t="shared" si="11"/>
        <v>10881.1</v>
      </c>
      <c r="AL6" t="e">
        <f t="shared" si="11"/>
        <v>#N/A</v>
      </c>
      <c r="AM6" t="e">
        <f t="shared" si="11"/>
        <v>#N/A</v>
      </c>
      <c r="AN6" t="e">
        <f t="shared" si="11"/>
        <v>#N/A</v>
      </c>
      <c r="AO6" t="e">
        <f t="shared" si="11"/>
        <v>#N/A</v>
      </c>
      <c r="AP6" t="e">
        <f t="shared" si="11"/>
        <v>#N/A</v>
      </c>
      <c r="AR6">
        <f t="shared" si="12"/>
        <v>1655.9390000000003</v>
      </c>
      <c r="AS6" t="e">
        <f t="shared" si="7"/>
        <v>#N/A</v>
      </c>
      <c r="AT6" t="e">
        <f t="shared" si="7"/>
        <v>#N/A</v>
      </c>
      <c r="AU6" t="e">
        <f t="shared" si="7"/>
        <v>#N/A</v>
      </c>
      <c r="AV6" t="e">
        <f t="shared" si="7"/>
        <v>#N/A</v>
      </c>
      <c r="AW6" t="e">
        <f t="shared" si="7"/>
        <v>#N/A</v>
      </c>
      <c r="AX6">
        <f t="shared" si="13"/>
        <v>-190.51000000000022</v>
      </c>
      <c r="AY6" t="e">
        <f t="shared" si="8"/>
        <v>#N/A</v>
      </c>
      <c r="AZ6" t="e">
        <f t="shared" si="8"/>
        <v>#N/A</v>
      </c>
      <c r="BA6" t="e">
        <f t="shared" si="8"/>
        <v>#N/A</v>
      </c>
      <c r="BB6" t="e">
        <f t="shared" si="8"/>
        <v>#N/A</v>
      </c>
      <c r="BC6" t="e">
        <f t="shared" si="8"/>
        <v>#N/A</v>
      </c>
      <c r="BE6" t="s">
        <v>10</v>
      </c>
    </row>
    <row r="7" spans="1:57" x14ac:dyDescent="0.25">
      <c r="A7" t="s">
        <v>45</v>
      </c>
      <c r="B7">
        <f t="shared" ref="B7:B10" si="19">B6-10</f>
        <v>1979</v>
      </c>
      <c r="C7">
        <f t="shared" ref="C7:C10" si="20">C6-10</f>
        <v>1999</v>
      </c>
      <c r="D7">
        <f t="shared" si="14"/>
        <v>40</v>
      </c>
      <c r="E7">
        <f t="shared" si="15"/>
        <v>20</v>
      </c>
      <c r="F7">
        <f t="shared" si="16"/>
        <v>91</v>
      </c>
      <c r="G7">
        <f t="shared" si="17"/>
        <v>71</v>
      </c>
      <c r="I7" t="str">
        <f t="shared" si="1"/>
        <v>zero1</v>
      </c>
      <c r="J7">
        <f t="shared" si="2"/>
        <v>1</v>
      </c>
      <c r="K7">
        <f t="shared" si="3"/>
        <v>25</v>
      </c>
      <c r="L7">
        <f t="shared" si="0"/>
        <v>6</v>
      </c>
      <c r="M7" s="12">
        <v>2.9828199999999999E-2</v>
      </c>
      <c r="N7" s="12">
        <v>2.9828199999999999E-2</v>
      </c>
      <c r="O7" s="12">
        <v>8.8044300000000006E-2</v>
      </c>
      <c r="P7" s="12">
        <v>0.67001069999999996</v>
      </c>
      <c r="Q7" s="12">
        <v>15.37524</v>
      </c>
      <c r="R7" s="12">
        <v>25480.76</v>
      </c>
      <c r="S7" s="12">
        <v>25437.87</v>
      </c>
      <c r="T7" s="12">
        <v>0</v>
      </c>
      <c r="U7" s="12">
        <v>16331.06</v>
      </c>
      <c r="X7">
        <f t="shared" si="18"/>
        <v>23</v>
      </c>
      <c r="Y7">
        <f t="shared" si="9"/>
        <v>11915.6</v>
      </c>
      <c r="Z7" t="e">
        <f t="shared" si="9"/>
        <v>#N/A</v>
      </c>
      <c r="AA7" t="e">
        <f t="shared" si="9"/>
        <v>#N/A</v>
      </c>
      <c r="AB7" t="e">
        <f t="shared" si="9"/>
        <v>#N/A</v>
      </c>
      <c r="AC7" t="e">
        <f t="shared" si="9"/>
        <v>#N/A</v>
      </c>
      <c r="AD7" t="e">
        <f t="shared" si="9"/>
        <v>#N/A</v>
      </c>
      <c r="AE7">
        <f t="shared" si="10"/>
        <v>13826.37</v>
      </c>
      <c r="AF7" t="e">
        <f t="shared" si="10"/>
        <v>#N/A</v>
      </c>
      <c r="AG7" t="e">
        <f t="shared" si="10"/>
        <v>#N/A</v>
      </c>
      <c r="AH7" t="e">
        <f t="shared" si="10"/>
        <v>#N/A</v>
      </c>
      <c r="AI7" t="e">
        <f t="shared" si="10"/>
        <v>#N/A</v>
      </c>
      <c r="AJ7" t="e">
        <f t="shared" si="10"/>
        <v>#N/A</v>
      </c>
      <c r="AK7">
        <f t="shared" si="11"/>
        <v>13775.04</v>
      </c>
      <c r="AL7" t="e">
        <f t="shared" si="11"/>
        <v>#N/A</v>
      </c>
      <c r="AM7" t="e">
        <f t="shared" si="11"/>
        <v>#N/A</v>
      </c>
      <c r="AN7" t="e">
        <f t="shared" si="11"/>
        <v>#N/A</v>
      </c>
      <c r="AO7" t="e">
        <f t="shared" si="11"/>
        <v>#N/A</v>
      </c>
      <c r="AP7" t="e">
        <f t="shared" si="11"/>
        <v>#N/A</v>
      </c>
      <c r="AR7">
        <f t="shared" si="12"/>
        <v>1910.7700000000004</v>
      </c>
      <c r="AS7" t="e">
        <f t="shared" si="7"/>
        <v>#N/A</v>
      </c>
      <c r="AT7" t="e">
        <f t="shared" si="7"/>
        <v>#N/A</v>
      </c>
      <c r="AU7" t="e">
        <f t="shared" si="7"/>
        <v>#N/A</v>
      </c>
      <c r="AV7" t="e">
        <f t="shared" si="7"/>
        <v>#N/A</v>
      </c>
      <c r="AW7" t="e">
        <f t="shared" si="7"/>
        <v>#N/A</v>
      </c>
      <c r="AX7">
        <f t="shared" si="13"/>
        <v>-51.329999999999927</v>
      </c>
      <c r="AY7" t="e">
        <f t="shared" si="8"/>
        <v>#N/A</v>
      </c>
      <c r="AZ7" t="e">
        <f t="shared" si="8"/>
        <v>#N/A</v>
      </c>
      <c r="BA7" t="e">
        <f t="shared" si="8"/>
        <v>#N/A</v>
      </c>
      <c r="BB7" t="e">
        <f t="shared" si="8"/>
        <v>#N/A</v>
      </c>
      <c r="BC7" t="e">
        <f t="shared" si="8"/>
        <v>#N/A</v>
      </c>
      <c r="BE7" t="s">
        <v>11</v>
      </c>
    </row>
    <row r="8" spans="1:57" x14ac:dyDescent="0.25">
      <c r="A8" t="s">
        <v>46</v>
      </c>
      <c r="B8">
        <f t="shared" si="19"/>
        <v>1969</v>
      </c>
      <c r="C8">
        <f t="shared" si="20"/>
        <v>1989</v>
      </c>
      <c r="D8">
        <f t="shared" si="14"/>
        <v>50</v>
      </c>
      <c r="E8">
        <f t="shared" si="15"/>
        <v>30</v>
      </c>
      <c r="F8">
        <f t="shared" si="16"/>
        <v>101</v>
      </c>
      <c r="G8">
        <f t="shared" si="17"/>
        <v>81</v>
      </c>
      <c r="I8" t="str">
        <f t="shared" si="1"/>
        <v>zero1</v>
      </c>
      <c r="J8">
        <f t="shared" si="2"/>
        <v>1</v>
      </c>
      <c r="K8">
        <f t="shared" si="3"/>
        <v>26</v>
      </c>
      <c r="L8">
        <f t="shared" si="0"/>
        <v>7</v>
      </c>
      <c r="M8" s="12">
        <v>3.3444799999999997E-2</v>
      </c>
      <c r="N8" s="12">
        <v>3.3444799999999997E-2</v>
      </c>
      <c r="O8" s="12">
        <v>9.35478E-2</v>
      </c>
      <c r="P8" s="12">
        <v>0.7100554</v>
      </c>
      <c r="Q8" s="12">
        <v>16.550689999999999</v>
      </c>
      <c r="R8" s="12">
        <v>27705.7</v>
      </c>
      <c r="S8" s="12">
        <v>26393.58</v>
      </c>
      <c r="T8" s="12">
        <v>0</v>
      </c>
      <c r="U8" s="12">
        <v>19348.169999999998</v>
      </c>
      <c r="X8">
        <f t="shared" si="18"/>
        <v>24</v>
      </c>
      <c r="Y8">
        <f t="shared" si="9"/>
        <v>13176.32</v>
      </c>
      <c r="Z8" t="e">
        <f t="shared" si="9"/>
        <v>#N/A</v>
      </c>
      <c r="AA8" t="e">
        <f t="shared" si="9"/>
        <v>#N/A</v>
      </c>
      <c r="AB8" t="e">
        <f t="shared" si="9"/>
        <v>#N/A</v>
      </c>
      <c r="AC8" t="e">
        <f t="shared" si="9"/>
        <v>#N/A</v>
      </c>
      <c r="AD8" t="e">
        <f t="shared" si="9"/>
        <v>#N/A</v>
      </c>
      <c r="AE8">
        <f t="shared" si="10"/>
        <v>15688.51</v>
      </c>
      <c r="AF8" t="e">
        <f t="shared" si="10"/>
        <v>#N/A</v>
      </c>
      <c r="AG8" t="e">
        <f t="shared" si="10"/>
        <v>#N/A</v>
      </c>
      <c r="AH8" t="e">
        <f t="shared" si="10"/>
        <v>#N/A</v>
      </c>
      <c r="AI8" t="e">
        <f t="shared" si="10"/>
        <v>#N/A</v>
      </c>
      <c r="AJ8" t="e">
        <f t="shared" si="10"/>
        <v>#N/A</v>
      </c>
      <c r="AK8">
        <f t="shared" si="11"/>
        <v>16289.64</v>
      </c>
      <c r="AL8" t="e">
        <f t="shared" si="11"/>
        <v>#N/A</v>
      </c>
      <c r="AM8" t="e">
        <f t="shared" si="11"/>
        <v>#N/A</v>
      </c>
      <c r="AN8" t="e">
        <f t="shared" si="11"/>
        <v>#N/A</v>
      </c>
      <c r="AO8" t="e">
        <f t="shared" si="11"/>
        <v>#N/A</v>
      </c>
      <c r="AP8" t="e">
        <f t="shared" si="11"/>
        <v>#N/A</v>
      </c>
      <c r="AR8">
        <f t="shared" si="12"/>
        <v>2512.1900000000005</v>
      </c>
      <c r="AS8" t="e">
        <f t="shared" si="7"/>
        <v>#N/A</v>
      </c>
      <c r="AT8" t="e">
        <f t="shared" si="7"/>
        <v>#N/A</v>
      </c>
      <c r="AU8" t="e">
        <f t="shared" si="7"/>
        <v>#N/A</v>
      </c>
      <c r="AV8" t="e">
        <f t="shared" si="7"/>
        <v>#N/A</v>
      </c>
      <c r="AW8" t="e">
        <f t="shared" si="7"/>
        <v>#N/A</v>
      </c>
      <c r="AX8">
        <f t="shared" si="13"/>
        <v>601.1299999999992</v>
      </c>
      <c r="AY8" t="e">
        <f t="shared" si="8"/>
        <v>#N/A</v>
      </c>
      <c r="AZ8" t="e">
        <f t="shared" si="8"/>
        <v>#N/A</v>
      </c>
      <c r="BA8" t="e">
        <f t="shared" si="8"/>
        <v>#N/A</v>
      </c>
      <c r="BB8" t="e">
        <f t="shared" si="8"/>
        <v>#N/A</v>
      </c>
      <c r="BC8" t="e">
        <f t="shared" si="8"/>
        <v>#N/A</v>
      </c>
      <c r="BE8" t="s">
        <v>5</v>
      </c>
    </row>
    <row r="9" spans="1:57" x14ac:dyDescent="0.25">
      <c r="A9" t="s">
        <v>47</v>
      </c>
      <c r="B9">
        <f t="shared" si="19"/>
        <v>1959</v>
      </c>
      <c r="C9">
        <f t="shared" si="20"/>
        <v>1979</v>
      </c>
      <c r="D9">
        <f t="shared" si="14"/>
        <v>60</v>
      </c>
      <c r="E9">
        <f t="shared" si="15"/>
        <v>40</v>
      </c>
      <c r="F9">
        <f t="shared" si="16"/>
        <v>111</v>
      </c>
      <c r="G9">
        <f t="shared" si="17"/>
        <v>91</v>
      </c>
      <c r="I9" t="str">
        <f t="shared" si="1"/>
        <v>zero1</v>
      </c>
      <c r="J9">
        <f t="shared" si="2"/>
        <v>1</v>
      </c>
      <c r="K9">
        <f t="shared" si="3"/>
        <v>27</v>
      </c>
      <c r="L9">
        <f t="shared" si="0"/>
        <v>8</v>
      </c>
      <c r="M9" s="12">
        <v>3.5309599999999997E-2</v>
      </c>
      <c r="N9" s="12">
        <v>3.5309599999999997E-2</v>
      </c>
      <c r="O9" s="12">
        <v>9.6845100000000003E-2</v>
      </c>
      <c r="P9" s="12">
        <v>0.77793509999999999</v>
      </c>
      <c r="Q9" s="12">
        <v>19.085809999999999</v>
      </c>
      <c r="R9" s="12">
        <v>30106.51</v>
      </c>
      <c r="S9" s="12">
        <v>28288.55</v>
      </c>
      <c r="T9" s="12">
        <v>0</v>
      </c>
      <c r="U9" s="12">
        <v>23982.86</v>
      </c>
      <c r="X9">
        <f t="shared" si="18"/>
        <v>25</v>
      </c>
      <c r="Y9">
        <f t="shared" si="9"/>
        <v>16331.06</v>
      </c>
      <c r="Z9" t="e">
        <f t="shared" si="9"/>
        <v>#N/A</v>
      </c>
      <c r="AA9" t="e">
        <f t="shared" si="9"/>
        <v>#N/A</v>
      </c>
      <c r="AB9" t="e">
        <f t="shared" si="9"/>
        <v>#N/A</v>
      </c>
      <c r="AC9" t="e">
        <f t="shared" si="9"/>
        <v>#N/A</v>
      </c>
      <c r="AD9" t="e">
        <f t="shared" si="9"/>
        <v>#N/A</v>
      </c>
      <c r="AE9">
        <f t="shared" si="10"/>
        <v>19556.53</v>
      </c>
      <c r="AF9" t="e">
        <f t="shared" si="10"/>
        <v>#N/A</v>
      </c>
      <c r="AG9" t="e">
        <f t="shared" si="10"/>
        <v>#N/A</v>
      </c>
      <c r="AH9" t="e">
        <f t="shared" si="10"/>
        <v>#N/A</v>
      </c>
      <c r="AI9" t="e">
        <f t="shared" si="10"/>
        <v>#N/A</v>
      </c>
      <c r="AJ9" t="e">
        <f t="shared" si="10"/>
        <v>#N/A</v>
      </c>
      <c r="AK9">
        <f t="shared" si="11"/>
        <v>19959.759999999998</v>
      </c>
      <c r="AL9" t="e">
        <f t="shared" si="11"/>
        <v>#N/A</v>
      </c>
      <c r="AM9" t="e">
        <f t="shared" si="11"/>
        <v>#N/A</v>
      </c>
      <c r="AN9" t="e">
        <f t="shared" si="11"/>
        <v>#N/A</v>
      </c>
      <c r="AO9" t="e">
        <f t="shared" si="11"/>
        <v>#N/A</v>
      </c>
      <c r="AP9" t="e">
        <f t="shared" si="11"/>
        <v>#N/A</v>
      </c>
      <c r="AR9">
        <f t="shared" si="12"/>
        <v>3225.4699999999993</v>
      </c>
      <c r="AS9" t="e">
        <f t="shared" si="7"/>
        <v>#N/A</v>
      </c>
      <c r="AT9" t="e">
        <f t="shared" si="7"/>
        <v>#N/A</v>
      </c>
      <c r="AU9" t="e">
        <f t="shared" si="7"/>
        <v>#N/A</v>
      </c>
      <c r="AV9" t="e">
        <f t="shared" si="7"/>
        <v>#N/A</v>
      </c>
      <c r="AW9" t="e">
        <f t="shared" si="7"/>
        <v>#N/A</v>
      </c>
      <c r="AX9">
        <f t="shared" si="13"/>
        <v>403.22999999999956</v>
      </c>
      <c r="AY9" t="e">
        <f t="shared" si="8"/>
        <v>#N/A</v>
      </c>
      <c r="AZ9" t="e">
        <f t="shared" si="8"/>
        <v>#N/A</v>
      </c>
      <c r="BA9" t="e">
        <f t="shared" si="8"/>
        <v>#N/A</v>
      </c>
      <c r="BB9" t="e">
        <f t="shared" si="8"/>
        <v>#N/A</v>
      </c>
      <c r="BC9" t="e">
        <f t="shared" si="8"/>
        <v>#N/A</v>
      </c>
      <c r="BE9" t="s">
        <v>12</v>
      </c>
    </row>
    <row r="10" spans="1:57" x14ac:dyDescent="0.25">
      <c r="A10" t="s">
        <v>48</v>
      </c>
      <c r="B10">
        <f t="shared" si="19"/>
        <v>1949</v>
      </c>
      <c r="C10">
        <f t="shared" si="20"/>
        <v>1969</v>
      </c>
      <c r="D10">
        <f t="shared" si="14"/>
        <v>70</v>
      </c>
      <c r="E10">
        <f t="shared" si="15"/>
        <v>50</v>
      </c>
      <c r="F10">
        <f t="shared" si="16"/>
        <v>121</v>
      </c>
      <c r="G10">
        <f t="shared" si="17"/>
        <v>101</v>
      </c>
      <c r="I10" t="str">
        <f t="shared" si="1"/>
        <v>zero1</v>
      </c>
      <c r="J10">
        <f t="shared" si="2"/>
        <v>1</v>
      </c>
      <c r="K10">
        <f t="shared" si="3"/>
        <v>28</v>
      </c>
      <c r="L10">
        <f t="shared" si="0"/>
        <v>9</v>
      </c>
      <c r="M10" s="12">
        <v>3.4878600000000003E-2</v>
      </c>
      <c r="N10" s="12">
        <v>3.4878600000000003E-2</v>
      </c>
      <c r="O10" s="12">
        <v>0.10036150000000001</v>
      </c>
      <c r="P10" s="12">
        <v>0.7882614</v>
      </c>
      <c r="Q10" s="12">
        <v>19.573889999999999</v>
      </c>
      <c r="R10" s="12">
        <v>32314.26</v>
      </c>
      <c r="S10" s="12">
        <v>28846.74</v>
      </c>
      <c r="T10" s="12">
        <v>0</v>
      </c>
      <c r="U10" s="12">
        <v>30468.62</v>
      </c>
      <c r="X10">
        <f t="shared" si="18"/>
        <v>26</v>
      </c>
      <c r="Y10">
        <f t="shared" si="9"/>
        <v>19348.169999999998</v>
      </c>
      <c r="Z10" t="e">
        <f t="shared" si="9"/>
        <v>#N/A</v>
      </c>
      <c r="AA10" t="e">
        <f t="shared" si="9"/>
        <v>#N/A</v>
      </c>
      <c r="AB10" t="e">
        <f t="shared" si="9"/>
        <v>#N/A</v>
      </c>
      <c r="AC10" t="e">
        <f t="shared" si="9"/>
        <v>#N/A</v>
      </c>
      <c r="AD10" t="e">
        <f t="shared" si="9"/>
        <v>#N/A</v>
      </c>
      <c r="AE10">
        <f t="shared" si="10"/>
        <v>22744.94</v>
      </c>
      <c r="AF10" t="e">
        <f t="shared" si="10"/>
        <v>#N/A</v>
      </c>
      <c r="AG10" t="e">
        <f t="shared" si="10"/>
        <v>#N/A</v>
      </c>
      <c r="AH10" t="e">
        <f t="shared" si="10"/>
        <v>#N/A</v>
      </c>
      <c r="AI10" t="e">
        <f t="shared" si="10"/>
        <v>#N/A</v>
      </c>
      <c r="AJ10" t="e">
        <f t="shared" si="10"/>
        <v>#N/A</v>
      </c>
      <c r="AK10">
        <f t="shared" si="11"/>
        <v>23443.95</v>
      </c>
      <c r="AL10" t="e">
        <f t="shared" si="11"/>
        <v>#N/A</v>
      </c>
      <c r="AM10" t="e">
        <f t="shared" si="11"/>
        <v>#N/A</v>
      </c>
      <c r="AN10" t="e">
        <f t="shared" si="11"/>
        <v>#N/A</v>
      </c>
      <c r="AO10" t="e">
        <f t="shared" si="11"/>
        <v>#N/A</v>
      </c>
      <c r="AP10" t="e">
        <f t="shared" si="11"/>
        <v>#N/A</v>
      </c>
      <c r="AR10">
        <f t="shared" si="12"/>
        <v>3396.7700000000004</v>
      </c>
      <c r="AS10" t="e">
        <f t="shared" si="7"/>
        <v>#N/A</v>
      </c>
      <c r="AT10" t="e">
        <f t="shared" si="7"/>
        <v>#N/A</v>
      </c>
      <c r="AU10" t="e">
        <f t="shared" si="7"/>
        <v>#N/A</v>
      </c>
      <c r="AV10" t="e">
        <f t="shared" si="7"/>
        <v>#N/A</v>
      </c>
      <c r="AW10" t="e">
        <f t="shared" si="7"/>
        <v>#N/A</v>
      </c>
      <c r="AX10">
        <f t="shared" si="13"/>
        <v>699.01000000000204</v>
      </c>
      <c r="AY10" t="e">
        <f t="shared" si="8"/>
        <v>#N/A</v>
      </c>
      <c r="AZ10" t="e">
        <f t="shared" si="8"/>
        <v>#N/A</v>
      </c>
      <c r="BA10" t="e">
        <f t="shared" si="8"/>
        <v>#N/A</v>
      </c>
      <c r="BB10" t="e">
        <f t="shared" si="8"/>
        <v>#N/A</v>
      </c>
      <c r="BC10" t="e">
        <f t="shared" si="8"/>
        <v>#N/A</v>
      </c>
      <c r="BE10" t="s">
        <v>8</v>
      </c>
    </row>
    <row r="11" spans="1:57" x14ac:dyDescent="0.25">
      <c r="I11" t="str">
        <f t="shared" si="1"/>
        <v>zero1</v>
      </c>
      <c r="J11">
        <f t="shared" si="2"/>
        <v>1</v>
      </c>
      <c r="K11">
        <f t="shared" si="3"/>
        <v>29</v>
      </c>
      <c r="L11">
        <f t="shared" si="0"/>
        <v>10</v>
      </c>
      <c r="M11" s="12">
        <v>3.4626900000000002E-2</v>
      </c>
      <c r="N11" s="12">
        <v>3.4626900000000002E-2</v>
      </c>
      <c r="O11" s="12">
        <v>9.9579699999999993E-2</v>
      </c>
      <c r="P11" s="12">
        <v>0.75707440000000004</v>
      </c>
      <c r="Q11" s="12">
        <v>18.211349999999999</v>
      </c>
      <c r="R11" s="12">
        <v>34035.96</v>
      </c>
      <c r="S11" s="12">
        <v>30163.48</v>
      </c>
      <c r="T11" s="12">
        <v>0</v>
      </c>
      <c r="U11" s="12">
        <v>38657.97</v>
      </c>
      <c r="X11">
        <f t="shared" si="18"/>
        <v>27</v>
      </c>
      <c r="Y11">
        <f t="shared" si="9"/>
        <v>23982.86</v>
      </c>
      <c r="Z11" t="e">
        <f t="shared" si="9"/>
        <v>#N/A</v>
      </c>
      <c r="AA11" t="e">
        <f t="shared" si="9"/>
        <v>#N/A</v>
      </c>
      <c r="AB11" t="e">
        <f t="shared" si="9"/>
        <v>#N/A</v>
      </c>
      <c r="AC11" t="e">
        <f t="shared" si="9"/>
        <v>#N/A</v>
      </c>
      <c r="AD11" t="e">
        <f t="shared" si="9"/>
        <v>#N/A</v>
      </c>
      <c r="AE11">
        <f t="shared" si="10"/>
        <v>27821.97</v>
      </c>
      <c r="AF11" t="e">
        <f t="shared" si="10"/>
        <v>#N/A</v>
      </c>
      <c r="AG11" t="e">
        <f t="shared" si="10"/>
        <v>#N/A</v>
      </c>
      <c r="AH11" t="e">
        <f t="shared" si="10"/>
        <v>#N/A</v>
      </c>
      <c r="AI11" t="e">
        <f t="shared" si="10"/>
        <v>#N/A</v>
      </c>
      <c r="AJ11" t="e">
        <f t="shared" si="10"/>
        <v>#N/A</v>
      </c>
      <c r="AK11">
        <f t="shared" si="11"/>
        <v>29948.34</v>
      </c>
      <c r="AL11" t="e">
        <f t="shared" si="11"/>
        <v>#N/A</v>
      </c>
      <c r="AM11" t="e">
        <f t="shared" si="11"/>
        <v>#N/A</v>
      </c>
      <c r="AN11" t="e">
        <f t="shared" si="11"/>
        <v>#N/A</v>
      </c>
      <c r="AO11" t="e">
        <f t="shared" si="11"/>
        <v>#N/A</v>
      </c>
      <c r="AP11" t="e">
        <f t="shared" si="11"/>
        <v>#N/A</v>
      </c>
      <c r="AR11">
        <f t="shared" si="12"/>
        <v>3839.1100000000006</v>
      </c>
      <c r="AS11" t="e">
        <f t="shared" si="7"/>
        <v>#N/A</v>
      </c>
      <c r="AT11" t="e">
        <f t="shared" si="7"/>
        <v>#N/A</v>
      </c>
      <c r="AU11" t="e">
        <f t="shared" si="7"/>
        <v>#N/A</v>
      </c>
      <c r="AV11" t="e">
        <f t="shared" si="7"/>
        <v>#N/A</v>
      </c>
      <c r="AW11" t="e">
        <f t="shared" si="7"/>
        <v>#N/A</v>
      </c>
      <c r="AX11">
        <f t="shared" si="13"/>
        <v>2126.369999999999</v>
      </c>
      <c r="AY11" t="e">
        <f t="shared" si="8"/>
        <v>#N/A</v>
      </c>
      <c r="AZ11" t="e">
        <f t="shared" si="8"/>
        <v>#N/A</v>
      </c>
      <c r="BA11" t="e">
        <f t="shared" si="8"/>
        <v>#N/A</v>
      </c>
      <c r="BB11" t="e">
        <f t="shared" si="8"/>
        <v>#N/A</v>
      </c>
      <c r="BC11" t="e">
        <f t="shared" si="8"/>
        <v>#N/A</v>
      </c>
      <c r="BE11" t="s">
        <v>7</v>
      </c>
    </row>
    <row r="12" spans="1:57" x14ac:dyDescent="0.25">
      <c r="I12" t="str">
        <f t="shared" si="1"/>
        <v>zero1</v>
      </c>
      <c r="J12">
        <f t="shared" si="2"/>
        <v>1</v>
      </c>
      <c r="K12">
        <f t="shared" si="3"/>
        <v>30</v>
      </c>
      <c r="L12">
        <f t="shared" si="0"/>
        <v>11</v>
      </c>
      <c r="M12" s="12">
        <v>3.5959600000000001E-2</v>
      </c>
      <c r="N12" s="12">
        <v>3.5959600000000001E-2</v>
      </c>
      <c r="O12" s="12">
        <v>0.1060943</v>
      </c>
      <c r="P12" s="12">
        <v>0.76336570000000004</v>
      </c>
      <c r="Q12" s="12">
        <v>18.0715</v>
      </c>
      <c r="R12" s="12">
        <v>36001.81</v>
      </c>
      <c r="S12" s="12">
        <v>31567.94</v>
      </c>
      <c r="T12" s="12">
        <v>0</v>
      </c>
      <c r="U12" s="12">
        <v>47424.39</v>
      </c>
      <c r="X12">
        <f t="shared" si="18"/>
        <v>28</v>
      </c>
      <c r="Y12">
        <f t="shared" si="9"/>
        <v>30468.62</v>
      </c>
      <c r="Z12" t="e">
        <f t="shared" si="9"/>
        <v>#N/A</v>
      </c>
      <c r="AA12" t="e">
        <f t="shared" si="9"/>
        <v>#N/A</v>
      </c>
      <c r="AB12" t="e">
        <f t="shared" si="9"/>
        <v>#N/A</v>
      </c>
      <c r="AC12" t="e">
        <f t="shared" si="9"/>
        <v>#N/A</v>
      </c>
      <c r="AD12" t="e">
        <f t="shared" si="9"/>
        <v>#N/A</v>
      </c>
      <c r="AE12">
        <f t="shared" si="10"/>
        <v>34769.74</v>
      </c>
      <c r="AF12" t="e">
        <f t="shared" si="10"/>
        <v>#N/A</v>
      </c>
      <c r="AG12" t="e">
        <f t="shared" si="10"/>
        <v>#N/A</v>
      </c>
      <c r="AH12" t="e">
        <f t="shared" si="10"/>
        <v>#N/A</v>
      </c>
      <c r="AI12" t="e">
        <f t="shared" si="10"/>
        <v>#N/A</v>
      </c>
      <c r="AJ12" t="e">
        <f t="shared" si="10"/>
        <v>#N/A</v>
      </c>
      <c r="AK12">
        <f t="shared" si="11"/>
        <v>36705.72</v>
      </c>
      <c r="AL12" t="e">
        <f t="shared" si="11"/>
        <v>#N/A</v>
      </c>
      <c r="AM12" t="e">
        <f t="shared" si="11"/>
        <v>#N/A</v>
      </c>
      <c r="AN12" t="e">
        <f t="shared" si="11"/>
        <v>#N/A</v>
      </c>
      <c r="AO12" t="e">
        <f t="shared" si="11"/>
        <v>#N/A</v>
      </c>
      <c r="AP12" t="e">
        <f t="shared" si="11"/>
        <v>#N/A</v>
      </c>
      <c r="AR12">
        <f t="shared" si="12"/>
        <v>4301.119999999999</v>
      </c>
      <c r="AS12" t="e">
        <f t="shared" si="7"/>
        <v>#N/A</v>
      </c>
      <c r="AT12" t="e">
        <f t="shared" si="7"/>
        <v>#N/A</v>
      </c>
      <c r="AU12" t="e">
        <f t="shared" si="7"/>
        <v>#N/A</v>
      </c>
      <c r="AV12" t="e">
        <f t="shared" si="7"/>
        <v>#N/A</v>
      </c>
      <c r="AW12" t="e">
        <f t="shared" si="7"/>
        <v>#N/A</v>
      </c>
      <c r="AX12">
        <f t="shared" si="13"/>
        <v>1935.9800000000032</v>
      </c>
      <c r="AY12" t="e">
        <f t="shared" si="8"/>
        <v>#N/A</v>
      </c>
      <c r="AZ12" t="e">
        <f t="shared" si="8"/>
        <v>#N/A</v>
      </c>
      <c r="BA12" t="e">
        <f t="shared" si="8"/>
        <v>#N/A</v>
      </c>
      <c r="BB12" t="e">
        <f t="shared" si="8"/>
        <v>#N/A</v>
      </c>
      <c r="BC12" t="e">
        <f t="shared" si="8"/>
        <v>#N/A</v>
      </c>
    </row>
    <row r="13" spans="1:57" x14ac:dyDescent="0.25">
      <c r="I13" t="str">
        <f t="shared" si="1"/>
        <v>zero1</v>
      </c>
      <c r="J13">
        <f t="shared" si="2"/>
        <v>1</v>
      </c>
      <c r="K13">
        <f t="shared" si="3"/>
        <v>31</v>
      </c>
      <c r="L13">
        <f t="shared" si="0"/>
        <v>12</v>
      </c>
      <c r="M13" s="12">
        <v>3.7053299999999997E-2</v>
      </c>
      <c r="N13" s="12">
        <v>3.7053299999999997E-2</v>
      </c>
      <c r="O13" s="12">
        <v>0.1056081</v>
      </c>
      <c r="P13" s="12">
        <v>0.75620609999999999</v>
      </c>
      <c r="Q13" s="12">
        <v>17.84712</v>
      </c>
      <c r="R13" s="12">
        <v>38145.22</v>
      </c>
      <c r="S13" s="12">
        <v>32933.08</v>
      </c>
      <c r="T13" s="12">
        <v>0</v>
      </c>
      <c r="U13" s="12">
        <v>57104.2</v>
      </c>
      <c r="X13">
        <f t="shared" si="18"/>
        <v>29</v>
      </c>
      <c r="Y13">
        <f t="shared" si="9"/>
        <v>38657.97</v>
      </c>
      <c r="Z13" t="e">
        <f t="shared" si="9"/>
        <v>#N/A</v>
      </c>
      <c r="AA13" t="e">
        <f t="shared" si="9"/>
        <v>#N/A</v>
      </c>
      <c r="AB13" t="e">
        <f t="shared" si="9"/>
        <v>#N/A</v>
      </c>
      <c r="AC13" t="e">
        <f t="shared" si="9"/>
        <v>#N/A</v>
      </c>
      <c r="AD13" t="e">
        <f t="shared" si="9"/>
        <v>#N/A</v>
      </c>
      <c r="AE13">
        <f t="shared" si="10"/>
        <v>45001.46</v>
      </c>
      <c r="AF13" t="e">
        <f t="shared" si="10"/>
        <v>#N/A</v>
      </c>
      <c r="AG13" t="e">
        <f t="shared" si="10"/>
        <v>#N/A</v>
      </c>
      <c r="AH13" t="e">
        <f t="shared" si="10"/>
        <v>#N/A</v>
      </c>
      <c r="AI13" t="e">
        <f t="shared" si="10"/>
        <v>#N/A</v>
      </c>
      <c r="AJ13" t="e">
        <f t="shared" si="10"/>
        <v>#N/A</v>
      </c>
      <c r="AK13">
        <f t="shared" si="11"/>
        <v>45578.25</v>
      </c>
      <c r="AL13" t="e">
        <f t="shared" si="11"/>
        <v>#N/A</v>
      </c>
      <c r="AM13" t="e">
        <f t="shared" si="11"/>
        <v>#N/A</v>
      </c>
      <c r="AN13" t="e">
        <f t="shared" si="11"/>
        <v>#N/A</v>
      </c>
      <c r="AO13" t="e">
        <f t="shared" si="11"/>
        <v>#N/A</v>
      </c>
      <c r="AP13" t="e">
        <f t="shared" si="11"/>
        <v>#N/A</v>
      </c>
      <c r="AR13">
        <f t="shared" si="12"/>
        <v>6343.489999999998</v>
      </c>
      <c r="AS13" t="e">
        <f t="shared" si="7"/>
        <v>#N/A</v>
      </c>
      <c r="AT13" t="e">
        <f t="shared" si="7"/>
        <v>#N/A</v>
      </c>
      <c r="AU13" t="e">
        <f t="shared" si="7"/>
        <v>#N/A</v>
      </c>
      <c r="AV13" t="e">
        <f t="shared" si="7"/>
        <v>#N/A</v>
      </c>
      <c r="AW13" t="e">
        <f t="shared" si="7"/>
        <v>#N/A</v>
      </c>
      <c r="AX13">
        <f t="shared" si="13"/>
        <v>576.79000000000087</v>
      </c>
      <c r="AY13" t="e">
        <f t="shared" si="8"/>
        <v>#N/A</v>
      </c>
      <c r="AZ13" t="e">
        <f t="shared" si="8"/>
        <v>#N/A</v>
      </c>
      <c r="BA13" t="e">
        <f t="shared" si="8"/>
        <v>#N/A</v>
      </c>
      <c r="BB13" t="e">
        <f t="shared" si="8"/>
        <v>#N/A</v>
      </c>
      <c r="BC13" t="e">
        <f t="shared" si="8"/>
        <v>#N/A</v>
      </c>
    </row>
    <row r="14" spans="1:57" x14ac:dyDescent="0.25">
      <c r="I14" t="str">
        <f t="shared" si="1"/>
        <v>zero1</v>
      </c>
      <c r="J14">
        <f t="shared" si="2"/>
        <v>1</v>
      </c>
      <c r="K14">
        <f t="shared" si="3"/>
        <v>32</v>
      </c>
      <c r="L14">
        <f t="shared" si="0"/>
        <v>13</v>
      </c>
      <c r="M14" s="12">
        <v>3.9103400000000003E-2</v>
      </c>
      <c r="N14" s="12">
        <v>3.9103400000000003E-2</v>
      </c>
      <c r="O14" s="12">
        <v>0.10671460000000001</v>
      </c>
      <c r="P14" s="12">
        <v>0.75730439999999999</v>
      </c>
      <c r="Q14" s="12">
        <v>17.572479999999999</v>
      </c>
      <c r="R14" s="12">
        <v>40398.67</v>
      </c>
      <c r="S14" s="12">
        <v>34527.629999999997</v>
      </c>
      <c r="T14" s="12">
        <v>0</v>
      </c>
      <c r="U14" s="12">
        <v>68232.91</v>
      </c>
      <c r="X14">
        <f t="shared" si="18"/>
        <v>30</v>
      </c>
      <c r="Y14">
        <f t="shared" si="9"/>
        <v>47424.39</v>
      </c>
      <c r="Z14">
        <f t="shared" si="9"/>
        <v>53460.959999999999</v>
      </c>
      <c r="AA14" t="e">
        <f t="shared" si="9"/>
        <v>#N/A</v>
      </c>
      <c r="AB14" t="e">
        <f t="shared" si="9"/>
        <v>#N/A</v>
      </c>
      <c r="AC14" t="e">
        <f t="shared" si="9"/>
        <v>#N/A</v>
      </c>
      <c r="AD14" t="e">
        <f t="shared" si="9"/>
        <v>#N/A</v>
      </c>
      <c r="AE14">
        <f t="shared" si="10"/>
        <v>54827.43</v>
      </c>
      <c r="AF14">
        <f t="shared" si="10"/>
        <v>58512.62</v>
      </c>
      <c r="AG14" t="e">
        <f t="shared" si="10"/>
        <v>#N/A</v>
      </c>
      <c r="AH14" t="e">
        <f t="shared" si="10"/>
        <v>#N/A</v>
      </c>
      <c r="AI14" t="e">
        <f t="shared" si="10"/>
        <v>#N/A</v>
      </c>
      <c r="AJ14" t="e">
        <f t="shared" si="10"/>
        <v>#N/A</v>
      </c>
      <c r="AK14">
        <f t="shared" si="11"/>
        <v>55578.43</v>
      </c>
      <c r="AL14">
        <f t="shared" si="11"/>
        <v>58572.78</v>
      </c>
      <c r="AM14" t="e">
        <f t="shared" si="11"/>
        <v>#N/A</v>
      </c>
      <c r="AN14" t="e">
        <f t="shared" si="11"/>
        <v>#N/A</v>
      </c>
      <c r="AO14" t="e">
        <f t="shared" si="11"/>
        <v>#N/A</v>
      </c>
      <c r="AP14" t="e">
        <f t="shared" si="11"/>
        <v>#N/A</v>
      </c>
      <c r="AR14">
        <f t="shared" si="12"/>
        <v>7403.0400000000009</v>
      </c>
      <c r="AS14">
        <f t="shared" si="7"/>
        <v>5051.6600000000035</v>
      </c>
      <c r="AT14" t="e">
        <f t="shared" si="7"/>
        <v>#N/A</v>
      </c>
      <c r="AU14" t="e">
        <f t="shared" si="7"/>
        <v>#N/A</v>
      </c>
      <c r="AV14" t="e">
        <f t="shared" si="7"/>
        <v>#N/A</v>
      </c>
      <c r="AW14" t="e">
        <f t="shared" si="7"/>
        <v>#N/A</v>
      </c>
      <c r="AX14">
        <f t="shared" si="13"/>
        <v>751</v>
      </c>
      <c r="AY14">
        <f t="shared" si="8"/>
        <v>60.159999999996217</v>
      </c>
      <c r="AZ14" t="e">
        <f t="shared" si="8"/>
        <v>#N/A</v>
      </c>
      <c r="BA14" t="e">
        <f t="shared" si="8"/>
        <v>#N/A</v>
      </c>
      <c r="BB14" t="e">
        <f t="shared" si="8"/>
        <v>#N/A</v>
      </c>
      <c r="BC14" t="e">
        <f t="shared" si="8"/>
        <v>#N/A</v>
      </c>
    </row>
    <row r="15" spans="1:57" x14ac:dyDescent="0.25">
      <c r="I15" t="str">
        <f t="shared" si="1"/>
        <v>zero1</v>
      </c>
      <c r="J15">
        <f t="shared" si="2"/>
        <v>1</v>
      </c>
      <c r="K15">
        <f t="shared" si="3"/>
        <v>33</v>
      </c>
      <c r="L15">
        <f t="shared" si="0"/>
        <v>14</v>
      </c>
      <c r="M15" s="12">
        <v>4.1446299999999998E-2</v>
      </c>
      <c r="N15" s="12">
        <v>4.1446299999999998E-2</v>
      </c>
      <c r="O15" s="12">
        <v>0.10805910000000001</v>
      </c>
      <c r="P15" s="12">
        <v>0.7526929</v>
      </c>
      <c r="Q15" s="12">
        <v>17.63364</v>
      </c>
      <c r="R15" s="12">
        <v>42048.79</v>
      </c>
      <c r="S15" s="12">
        <v>36356.26</v>
      </c>
      <c r="T15" s="12">
        <v>0</v>
      </c>
      <c r="U15" s="12">
        <v>80290.05</v>
      </c>
      <c r="X15">
        <f t="shared" si="18"/>
        <v>31</v>
      </c>
      <c r="Y15">
        <f t="shared" si="9"/>
        <v>57104.2</v>
      </c>
      <c r="Z15">
        <f t="shared" si="9"/>
        <v>63909.36</v>
      </c>
      <c r="AA15" t="e">
        <f t="shared" si="9"/>
        <v>#N/A</v>
      </c>
      <c r="AB15" t="e">
        <f t="shared" si="9"/>
        <v>#N/A</v>
      </c>
      <c r="AC15" t="e">
        <f t="shared" si="9"/>
        <v>#N/A</v>
      </c>
      <c r="AD15" t="e">
        <f t="shared" si="9"/>
        <v>#N/A</v>
      </c>
      <c r="AE15">
        <f t="shared" si="10"/>
        <v>66474.22</v>
      </c>
      <c r="AF15">
        <f t="shared" si="10"/>
        <v>69703.08</v>
      </c>
      <c r="AG15" t="e">
        <f t="shared" si="10"/>
        <v>#N/A</v>
      </c>
      <c r="AH15" t="e">
        <f t="shared" si="10"/>
        <v>#N/A</v>
      </c>
      <c r="AI15" t="e">
        <f t="shared" si="10"/>
        <v>#N/A</v>
      </c>
      <c r="AJ15" t="e">
        <f t="shared" si="10"/>
        <v>#N/A</v>
      </c>
      <c r="AK15">
        <f t="shared" si="11"/>
        <v>65396.75</v>
      </c>
      <c r="AL15">
        <f t="shared" si="11"/>
        <v>70140.05</v>
      </c>
      <c r="AM15" t="e">
        <f t="shared" si="11"/>
        <v>#N/A</v>
      </c>
      <c r="AN15" t="e">
        <f t="shared" si="11"/>
        <v>#N/A</v>
      </c>
      <c r="AO15" t="e">
        <f t="shared" si="11"/>
        <v>#N/A</v>
      </c>
      <c r="AP15" t="e">
        <f t="shared" si="11"/>
        <v>#N/A</v>
      </c>
      <c r="AR15">
        <f t="shared" si="12"/>
        <v>9370.0200000000041</v>
      </c>
      <c r="AS15">
        <f t="shared" si="7"/>
        <v>5793.7200000000012</v>
      </c>
      <c r="AT15" t="e">
        <f t="shared" si="7"/>
        <v>#N/A</v>
      </c>
      <c r="AU15" t="e">
        <f t="shared" si="7"/>
        <v>#N/A</v>
      </c>
      <c r="AV15" t="e">
        <f t="shared" si="7"/>
        <v>#N/A</v>
      </c>
      <c r="AW15" t="e">
        <f t="shared" si="7"/>
        <v>#N/A</v>
      </c>
      <c r="AX15">
        <f t="shared" si="13"/>
        <v>-1077.4700000000012</v>
      </c>
      <c r="AY15">
        <f t="shared" si="8"/>
        <v>436.97000000000116</v>
      </c>
      <c r="AZ15" t="e">
        <f t="shared" si="8"/>
        <v>#N/A</v>
      </c>
      <c r="BA15" t="e">
        <f t="shared" si="8"/>
        <v>#N/A</v>
      </c>
      <c r="BB15" t="e">
        <f t="shared" si="8"/>
        <v>#N/A</v>
      </c>
      <c r="BC15" t="e">
        <f t="shared" si="8"/>
        <v>#N/A</v>
      </c>
    </row>
    <row r="16" spans="1:57" x14ac:dyDescent="0.25">
      <c r="I16" t="str">
        <f t="shared" si="1"/>
        <v>zero1</v>
      </c>
      <c r="J16">
        <f t="shared" si="2"/>
        <v>1</v>
      </c>
      <c r="K16">
        <f t="shared" si="3"/>
        <v>34</v>
      </c>
      <c r="L16">
        <f t="shared" si="0"/>
        <v>15</v>
      </c>
      <c r="M16" s="12">
        <v>4.4649599999999998E-2</v>
      </c>
      <c r="N16" s="12">
        <v>4.4649599999999998E-2</v>
      </c>
      <c r="O16" s="12">
        <v>0.10754610000000001</v>
      </c>
      <c r="P16" s="12">
        <v>0.75615370000000004</v>
      </c>
      <c r="Q16" s="12">
        <v>17.859680000000001</v>
      </c>
      <c r="R16" s="12">
        <v>43333.41</v>
      </c>
      <c r="S16" s="12">
        <v>38912.06</v>
      </c>
      <c r="T16" s="12">
        <v>0</v>
      </c>
      <c r="U16" s="12">
        <v>91996.17</v>
      </c>
      <c r="X16">
        <f t="shared" si="18"/>
        <v>32</v>
      </c>
      <c r="Y16">
        <f t="shared" si="9"/>
        <v>68232.91</v>
      </c>
      <c r="Z16">
        <f t="shared" si="9"/>
        <v>75808.44</v>
      </c>
      <c r="AA16" t="e">
        <f t="shared" si="9"/>
        <v>#N/A</v>
      </c>
      <c r="AB16" t="e">
        <f t="shared" si="9"/>
        <v>#N/A</v>
      </c>
      <c r="AC16" t="e">
        <f t="shared" si="9"/>
        <v>#N/A</v>
      </c>
      <c r="AD16" t="e">
        <f t="shared" si="9"/>
        <v>#N/A</v>
      </c>
      <c r="AE16">
        <f t="shared" si="10"/>
        <v>77033.539999999994</v>
      </c>
      <c r="AF16">
        <f t="shared" si="10"/>
        <v>81783.47</v>
      </c>
      <c r="AG16" t="e">
        <f t="shared" si="10"/>
        <v>#N/A</v>
      </c>
      <c r="AH16" t="e">
        <f t="shared" si="10"/>
        <v>#N/A</v>
      </c>
      <c r="AI16" t="e">
        <f t="shared" si="10"/>
        <v>#N/A</v>
      </c>
      <c r="AJ16" t="e">
        <f t="shared" si="10"/>
        <v>#N/A</v>
      </c>
      <c r="AK16">
        <f t="shared" si="11"/>
        <v>77221.94</v>
      </c>
      <c r="AL16">
        <f t="shared" si="11"/>
        <v>83262.11</v>
      </c>
      <c r="AM16" t="e">
        <f t="shared" si="11"/>
        <v>#N/A</v>
      </c>
      <c r="AN16" t="e">
        <f t="shared" si="11"/>
        <v>#N/A</v>
      </c>
      <c r="AO16" t="e">
        <f t="shared" si="11"/>
        <v>#N/A</v>
      </c>
      <c r="AP16" t="e">
        <f t="shared" si="11"/>
        <v>#N/A</v>
      </c>
      <c r="AR16">
        <f t="shared" si="12"/>
        <v>8800.6299999999901</v>
      </c>
      <c r="AS16">
        <f t="shared" si="7"/>
        <v>5975.0299999999988</v>
      </c>
      <c r="AT16" t="e">
        <f t="shared" si="7"/>
        <v>#N/A</v>
      </c>
      <c r="AU16" t="e">
        <f t="shared" si="7"/>
        <v>#N/A</v>
      </c>
      <c r="AV16" t="e">
        <f t="shared" si="7"/>
        <v>#N/A</v>
      </c>
      <c r="AW16" t="e">
        <f t="shared" si="7"/>
        <v>#N/A</v>
      </c>
      <c r="AX16">
        <f t="shared" si="13"/>
        <v>188.40000000000873</v>
      </c>
      <c r="AY16">
        <f t="shared" si="8"/>
        <v>1478.6399999999994</v>
      </c>
      <c r="AZ16" t="e">
        <f t="shared" si="8"/>
        <v>#N/A</v>
      </c>
      <c r="BA16" t="e">
        <f t="shared" si="8"/>
        <v>#N/A</v>
      </c>
      <c r="BB16" t="e">
        <f t="shared" si="8"/>
        <v>#N/A</v>
      </c>
      <c r="BC16" t="e">
        <f t="shared" si="8"/>
        <v>#N/A</v>
      </c>
    </row>
    <row r="17" spans="9:55" x14ac:dyDescent="0.25">
      <c r="I17" t="str">
        <f t="shared" si="1"/>
        <v>zero1</v>
      </c>
      <c r="J17">
        <f t="shared" si="2"/>
        <v>1</v>
      </c>
      <c r="K17">
        <f t="shared" si="3"/>
        <v>35</v>
      </c>
      <c r="L17">
        <f t="shared" si="0"/>
        <v>16</v>
      </c>
      <c r="M17" s="12">
        <v>4.5452300000000001E-2</v>
      </c>
      <c r="N17" s="12">
        <v>4.5452300000000001E-2</v>
      </c>
      <c r="O17" s="12">
        <v>0.1217534</v>
      </c>
      <c r="P17" s="12">
        <v>0.75622370000000005</v>
      </c>
      <c r="Q17" s="12">
        <v>18.712579999999999</v>
      </c>
      <c r="R17" s="12">
        <v>44938.54</v>
      </c>
      <c r="S17" s="12">
        <v>42095.37</v>
      </c>
      <c r="T17" s="12">
        <v>0</v>
      </c>
      <c r="U17" s="12">
        <v>103582.1</v>
      </c>
      <c r="X17">
        <f t="shared" si="18"/>
        <v>33</v>
      </c>
      <c r="Y17">
        <f t="shared" si="9"/>
        <v>80290.05</v>
      </c>
      <c r="Z17">
        <f t="shared" si="9"/>
        <v>87535.11</v>
      </c>
      <c r="AA17" t="e">
        <f t="shared" si="9"/>
        <v>#N/A</v>
      </c>
      <c r="AB17" t="e">
        <f t="shared" si="9"/>
        <v>#N/A</v>
      </c>
      <c r="AC17" t="e">
        <f t="shared" si="9"/>
        <v>#N/A</v>
      </c>
      <c r="AD17" t="e">
        <f t="shared" si="9"/>
        <v>#N/A</v>
      </c>
      <c r="AE17">
        <f t="shared" si="10"/>
        <v>88897.5</v>
      </c>
      <c r="AF17">
        <f t="shared" si="10"/>
        <v>93738.77</v>
      </c>
      <c r="AG17" t="e">
        <f t="shared" si="10"/>
        <v>#N/A</v>
      </c>
      <c r="AH17" t="e">
        <f t="shared" si="10"/>
        <v>#N/A</v>
      </c>
      <c r="AI17" t="e">
        <f t="shared" si="10"/>
        <v>#N/A</v>
      </c>
      <c r="AJ17" t="e">
        <f t="shared" si="10"/>
        <v>#N/A</v>
      </c>
      <c r="AK17">
        <f t="shared" si="11"/>
        <v>90125.36</v>
      </c>
      <c r="AL17">
        <f t="shared" si="11"/>
        <v>96652.89</v>
      </c>
      <c r="AM17" t="e">
        <f t="shared" si="11"/>
        <v>#N/A</v>
      </c>
      <c r="AN17" t="e">
        <f t="shared" si="11"/>
        <v>#N/A</v>
      </c>
      <c r="AO17" t="e">
        <f t="shared" si="11"/>
        <v>#N/A</v>
      </c>
      <c r="AP17" t="e">
        <f t="shared" si="11"/>
        <v>#N/A</v>
      </c>
      <c r="AR17">
        <f t="shared" si="12"/>
        <v>8607.4499999999971</v>
      </c>
      <c r="AS17">
        <f t="shared" si="7"/>
        <v>6203.6600000000035</v>
      </c>
      <c r="AT17" t="e">
        <f t="shared" si="7"/>
        <v>#N/A</v>
      </c>
      <c r="AU17" t="e">
        <f t="shared" si="7"/>
        <v>#N/A</v>
      </c>
      <c r="AV17" t="e">
        <f t="shared" si="7"/>
        <v>#N/A</v>
      </c>
      <c r="AW17" t="e">
        <f t="shared" si="7"/>
        <v>#N/A</v>
      </c>
      <c r="AX17">
        <f t="shared" si="13"/>
        <v>1227.8600000000006</v>
      </c>
      <c r="AY17">
        <f t="shared" si="8"/>
        <v>2914.1199999999953</v>
      </c>
      <c r="AZ17" t="e">
        <f t="shared" si="8"/>
        <v>#N/A</v>
      </c>
      <c r="BA17" t="e">
        <f t="shared" si="8"/>
        <v>#N/A</v>
      </c>
      <c r="BB17" t="e">
        <f t="shared" si="8"/>
        <v>#N/A</v>
      </c>
      <c r="BC17" t="e">
        <f t="shared" si="8"/>
        <v>#N/A</v>
      </c>
    </row>
    <row r="18" spans="9:55" x14ac:dyDescent="0.25">
      <c r="I18" t="str">
        <f t="shared" si="1"/>
        <v>zero1</v>
      </c>
      <c r="J18">
        <f t="shared" si="2"/>
        <v>1</v>
      </c>
      <c r="K18">
        <f t="shared" si="3"/>
        <v>36</v>
      </c>
      <c r="L18">
        <f t="shared" si="0"/>
        <v>17</v>
      </c>
      <c r="M18" s="12">
        <v>4.5116799999999999E-2</v>
      </c>
      <c r="N18" s="12">
        <v>4.5116799999999999E-2</v>
      </c>
      <c r="O18" s="12">
        <v>0.12968640000000001</v>
      </c>
      <c r="P18" s="12">
        <v>0.78760759999999996</v>
      </c>
      <c r="Q18" s="12">
        <v>20.81897</v>
      </c>
      <c r="R18" s="12">
        <v>48785.120000000003</v>
      </c>
      <c r="S18" s="12">
        <v>36620.129999999997</v>
      </c>
      <c r="T18" s="12">
        <v>0</v>
      </c>
      <c r="U18" s="12">
        <v>112771.5</v>
      </c>
      <c r="X18">
        <f t="shared" si="18"/>
        <v>34</v>
      </c>
      <c r="Y18">
        <f t="shared" si="9"/>
        <v>91996.17</v>
      </c>
      <c r="Z18">
        <f t="shared" si="9"/>
        <v>98278.29</v>
      </c>
      <c r="AA18" t="e">
        <f t="shared" si="9"/>
        <v>#N/A</v>
      </c>
      <c r="AB18" t="e">
        <f t="shared" si="9"/>
        <v>#N/A</v>
      </c>
      <c r="AC18" t="e">
        <f t="shared" si="9"/>
        <v>#N/A</v>
      </c>
      <c r="AD18" t="e">
        <f t="shared" si="9"/>
        <v>#N/A</v>
      </c>
      <c r="AE18">
        <f t="shared" si="10"/>
        <v>102478.5</v>
      </c>
      <c r="AF18">
        <f t="shared" si="10"/>
        <v>105306</v>
      </c>
      <c r="AG18" t="e">
        <f t="shared" si="10"/>
        <v>#N/A</v>
      </c>
      <c r="AH18" t="e">
        <f t="shared" si="10"/>
        <v>#N/A</v>
      </c>
      <c r="AI18" t="e">
        <f t="shared" si="10"/>
        <v>#N/A</v>
      </c>
      <c r="AJ18" t="e">
        <f t="shared" si="10"/>
        <v>#N/A</v>
      </c>
      <c r="AK18">
        <f t="shared" si="11"/>
        <v>103680.7</v>
      </c>
      <c r="AL18">
        <f t="shared" si="11"/>
        <v>109092.9</v>
      </c>
      <c r="AM18" t="e">
        <f t="shared" si="11"/>
        <v>#N/A</v>
      </c>
      <c r="AN18" t="e">
        <f t="shared" si="11"/>
        <v>#N/A</v>
      </c>
      <c r="AO18" t="e">
        <f t="shared" si="11"/>
        <v>#N/A</v>
      </c>
      <c r="AP18" t="e">
        <f t="shared" si="11"/>
        <v>#N/A</v>
      </c>
      <c r="AR18">
        <f t="shared" si="12"/>
        <v>10482.330000000002</v>
      </c>
      <c r="AS18">
        <f t="shared" si="7"/>
        <v>7027.7100000000064</v>
      </c>
      <c r="AT18" t="e">
        <f t="shared" si="7"/>
        <v>#N/A</v>
      </c>
      <c r="AU18" t="e">
        <f t="shared" si="7"/>
        <v>#N/A</v>
      </c>
      <c r="AV18" t="e">
        <f t="shared" si="7"/>
        <v>#N/A</v>
      </c>
      <c r="AW18" t="e">
        <f t="shared" si="7"/>
        <v>#N/A</v>
      </c>
      <c r="AX18">
        <f t="shared" si="13"/>
        <v>1202.1999999999971</v>
      </c>
      <c r="AY18">
        <f t="shared" si="8"/>
        <v>3786.8999999999942</v>
      </c>
      <c r="AZ18" t="e">
        <f t="shared" si="8"/>
        <v>#N/A</v>
      </c>
      <c r="BA18" t="e">
        <f t="shared" si="8"/>
        <v>#N/A</v>
      </c>
      <c r="BB18" t="e">
        <f t="shared" si="8"/>
        <v>#N/A</v>
      </c>
      <c r="BC18" t="e">
        <f t="shared" si="8"/>
        <v>#N/A</v>
      </c>
    </row>
    <row r="19" spans="9:55" x14ac:dyDescent="0.25">
      <c r="I19" t="str">
        <f t="shared" si="1"/>
        <v>zero1</v>
      </c>
      <c r="J19">
        <f t="shared" si="2"/>
        <v>1</v>
      </c>
      <c r="K19">
        <f t="shared" si="3"/>
        <v>37</v>
      </c>
      <c r="L19">
        <f t="shared" si="0"/>
        <v>18</v>
      </c>
      <c r="M19" s="12">
        <v>4.5765699999999999E-2</v>
      </c>
      <c r="N19" s="12">
        <v>4.5765699999999999E-2</v>
      </c>
      <c r="O19" s="12">
        <v>0.13319919999999999</v>
      </c>
      <c r="P19" s="12">
        <v>0.75104910000000003</v>
      </c>
      <c r="Q19" s="12">
        <v>19.46048</v>
      </c>
      <c r="R19" s="12">
        <v>51319.46</v>
      </c>
      <c r="S19" s="12">
        <v>37371.79</v>
      </c>
      <c r="T19" s="12">
        <v>0</v>
      </c>
      <c r="U19" s="12">
        <v>132174.79999999999</v>
      </c>
      <c r="X19">
        <f t="shared" si="18"/>
        <v>35</v>
      </c>
      <c r="Y19">
        <f t="shared" si="9"/>
        <v>103582.1</v>
      </c>
      <c r="Z19">
        <f t="shared" si="9"/>
        <v>109041.4</v>
      </c>
      <c r="AA19" t="e">
        <f t="shared" si="9"/>
        <v>#N/A</v>
      </c>
      <c r="AB19" t="e">
        <f t="shared" si="9"/>
        <v>#N/A</v>
      </c>
      <c r="AC19" t="e">
        <f t="shared" si="9"/>
        <v>#N/A</v>
      </c>
      <c r="AD19" t="e">
        <f t="shared" si="9"/>
        <v>#N/A</v>
      </c>
      <c r="AE19">
        <f t="shared" si="10"/>
        <v>112378.8</v>
      </c>
      <c r="AF19">
        <f t="shared" si="10"/>
        <v>115566.5</v>
      </c>
      <c r="AG19" t="e">
        <f t="shared" si="10"/>
        <v>#N/A</v>
      </c>
      <c r="AH19" t="e">
        <f t="shared" si="10"/>
        <v>#N/A</v>
      </c>
      <c r="AI19" t="e">
        <f t="shared" si="10"/>
        <v>#N/A</v>
      </c>
      <c r="AJ19" t="e">
        <f t="shared" si="10"/>
        <v>#N/A</v>
      </c>
      <c r="AK19">
        <f t="shared" si="11"/>
        <v>114658.1</v>
      </c>
      <c r="AL19">
        <f t="shared" si="11"/>
        <v>120043.9</v>
      </c>
      <c r="AM19" t="e">
        <f t="shared" si="11"/>
        <v>#N/A</v>
      </c>
      <c r="AN19" t="e">
        <f t="shared" si="11"/>
        <v>#N/A</v>
      </c>
      <c r="AO19" t="e">
        <f t="shared" si="11"/>
        <v>#N/A</v>
      </c>
      <c r="AP19" t="e">
        <f t="shared" si="11"/>
        <v>#N/A</v>
      </c>
      <c r="AR19">
        <f t="shared" si="12"/>
        <v>8796.6999999999971</v>
      </c>
      <c r="AS19">
        <f t="shared" si="7"/>
        <v>6525.1000000000058</v>
      </c>
      <c r="AT19" t="e">
        <f t="shared" si="7"/>
        <v>#N/A</v>
      </c>
      <c r="AU19" t="e">
        <f t="shared" si="7"/>
        <v>#N/A</v>
      </c>
      <c r="AV19" t="e">
        <f t="shared" si="7"/>
        <v>#N/A</v>
      </c>
      <c r="AW19" t="e">
        <f t="shared" si="7"/>
        <v>#N/A</v>
      </c>
      <c r="AX19">
        <f t="shared" si="13"/>
        <v>2279.3000000000029</v>
      </c>
      <c r="AY19">
        <f t="shared" si="8"/>
        <v>4477.3999999999942</v>
      </c>
      <c r="AZ19" t="e">
        <f t="shared" si="8"/>
        <v>#N/A</v>
      </c>
      <c r="BA19" t="e">
        <f t="shared" si="8"/>
        <v>#N/A</v>
      </c>
      <c r="BB19" t="e">
        <f t="shared" si="8"/>
        <v>#N/A</v>
      </c>
      <c r="BC19" t="e">
        <f t="shared" si="8"/>
        <v>#N/A</v>
      </c>
    </row>
    <row r="20" spans="9:55" x14ac:dyDescent="0.25">
      <c r="I20" t="str">
        <f t="shared" si="1"/>
        <v>zero1</v>
      </c>
      <c r="J20">
        <f t="shared" si="2"/>
        <v>1</v>
      </c>
      <c r="K20">
        <f t="shared" si="3"/>
        <v>38</v>
      </c>
      <c r="L20">
        <f t="shared" si="0"/>
        <v>19</v>
      </c>
      <c r="M20" s="12">
        <v>4.5894299999999999E-2</v>
      </c>
      <c r="N20" s="12">
        <v>4.5894299999999999E-2</v>
      </c>
      <c r="O20" s="12">
        <v>0.13414690000000001</v>
      </c>
      <c r="P20" s="12">
        <v>0.7421913</v>
      </c>
      <c r="Q20" s="12">
        <v>19.241309999999999</v>
      </c>
      <c r="R20" s="12">
        <v>52932.37</v>
      </c>
      <c r="S20" s="12">
        <v>38212.120000000003</v>
      </c>
      <c r="T20" s="12">
        <v>0</v>
      </c>
      <c r="U20" s="12">
        <v>152300.29999999999</v>
      </c>
      <c r="X20">
        <f t="shared" si="18"/>
        <v>36</v>
      </c>
      <c r="Y20">
        <f t="shared" si="9"/>
        <v>112771.5</v>
      </c>
      <c r="Z20">
        <f t="shared" si="9"/>
        <v>117381.3</v>
      </c>
      <c r="AA20" t="e">
        <f t="shared" si="9"/>
        <v>#N/A</v>
      </c>
      <c r="AB20" t="e">
        <f t="shared" si="9"/>
        <v>#N/A</v>
      </c>
      <c r="AC20" t="e">
        <f t="shared" si="9"/>
        <v>#N/A</v>
      </c>
      <c r="AD20" t="e">
        <f t="shared" si="9"/>
        <v>#N/A</v>
      </c>
      <c r="AE20">
        <f t="shared" si="10"/>
        <v>122852.6</v>
      </c>
      <c r="AF20">
        <f t="shared" si="10"/>
        <v>124618.9</v>
      </c>
      <c r="AG20" t="e">
        <f t="shared" si="10"/>
        <v>#N/A</v>
      </c>
      <c r="AH20" t="e">
        <f t="shared" si="10"/>
        <v>#N/A</v>
      </c>
      <c r="AI20" t="e">
        <f t="shared" si="10"/>
        <v>#N/A</v>
      </c>
      <c r="AJ20" t="e">
        <f t="shared" si="10"/>
        <v>#N/A</v>
      </c>
      <c r="AK20">
        <f t="shared" si="11"/>
        <v>123904.1</v>
      </c>
      <c r="AL20">
        <f t="shared" si="11"/>
        <v>128826.8</v>
      </c>
      <c r="AM20" t="e">
        <f t="shared" si="11"/>
        <v>#N/A</v>
      </c>
      <c r="AN20" t="e">
        <f t="shared" si="11"/>
        <v>#N/A</v>
      </c>
      <c r="AO20" t="e">
        <f t="shared" si="11"/>
        <v>#N/A</v>
      </c>
      <c r="AP20" t="e">
        <f t="shared" si="11"/>
        <v>#N/A</v>
      </c>
      <c r="AR20">
        <f t="shared" si="12"/>
        <v>10081.100000000006</v>
      </c>
      <c r="AS20">
        <f t="shared" ref="AS20:AS83" si="21">AF20-Z20</f>
        <v>7237.5999999999913</v>
      </c>
      <c r="AT20" t="e">
        <f t="shared" ref="AT20:AT83" si="22">AG20-AA20</f>
        <v>#N/A</v>
      </c>
      <c r="AU20" t="e">
        <f t="shared" ref="AU20:AU83" si="23">AH20-AB20</f>
        <v>#N/A</v>
      </c>
      <c r="AV20" t="e">
        <f t="shared" ref="AV20:AV83" si="24">AI20-AC20</f>
        <v>#N/A</v>
      </c>
      <c r="AW20" t="e">
        <f t="shared" ref="AW20:AW83" si="25">AJ20-AD20</f>
        <v>#N/A</v>
      </c>
      <c r="AX20">
        <f t="shared" si="13"/>
        <v>1051.5</v>
      </c>
      <c r="AY20">
        <f t="shared" ref="AY20:AY83" si="26">AL20-AF20</f>
        <v>4207.9000000000087</v>
      </c>
      <c r="AZ20" t="e">
        <f t="shared" ref="AZ20:AZ83" si="27">AM20-AG20</f>
        <v>#N/A</v>
      </c>
      <c r="BA20" t="e">
        <f t="shared" ref="BA20:BA83" si="28">AN20-AH20</f>
        <v>#N/A</v>
      </c>
      <c r="BB20" t="e">
        <f t="shared" ref="BB20:BB83" si="29">AO20-AI20</f>
        <v>#N/A</v>
      </c>
      <c r="BC20" t="e">
        <f t="shared" ref="BC20:BC83" si="30">AP20-AJ20</f>
        <v>#N/A</v>
      </c>
    </row>
    <row r="21" spans="9:55" x14ac:dyDescent="0.25">
      <c r="I21" t="str">
        <f t="shared" si="1"/>
        <v>zero1</v>
      </c>
      <c r="J21">
        <f t="shared" si="2"/>
        <v>1</v>
      </c>
      <c r="K21">
        <f t="shared" si="3"/>
        <v>39</v>
      </c>
      <c r="L21">
        <f t="shared" si="0"/>
        <v>20</v>
      </c>
      <c r="M21" s="12">
        <v>4.5608700000000002E-2</v>
      </c>
      <c r="N21" s="12">
        <v>4.5608700000000002E-2</v>
      </c>
      <c r="O21" s="12">
        <v>0.1338772</v>
      </c>
      <c r="P21" s="12">
        <v>0.7203273</v>
      </c>
      <c r="Q21" s="12">
        <v>18.915420000000001</v>
      </c>
      <c r="R21" s="12">
        <v>54309.19</v>
      </c>
      <c r="S21" s="12">
        <v>39110.81</v>
      </c>
      <c r="T21" s="12">
        <v>0</v>
      </c>
      <c r="U21" s="12">
        <v>173847.2</v>
      </c>
      <c r="X21">
        <f t="shared" si="18"/>
        <v>37</v>
      </c>
      <c r="Y21">
        <f t="shared" si="9"/>
        <v>132174.79999999999</v>
      </c>
      <c r="Z21">
        <f t="shared" si="9"/>
        <v>136124.5</v>
      </c>
      <c r="AA21" t="e">
        <f t="shared" si="9"/>
        <v>#N/A</v>
      </c>
      <c r="AB21" t="e">
        <f t="shared" si="9"/>
        <v>#N/A</v>
      </c>
      <c r="AC21" t="e">
        <f t="shared" si="9"/>
        <v>#N/A</v>
      </c>
      <c r="AD21" t="e">
        <f t="shared" si="9"/>
        <v>#N/A</v>
      </c>
      <c r="AE21">
        <f t="shared" si="10"/>
        <v>142037.1</v>
      </c>
      <c r="AF21">
        <f t="shared" si="10"/>
        <v>142671.5</v>
      </c>
      <c r="AG21" t="e">
        <f t="shared" si="10"/>
        <v>#N/A</v>
      </c>
      <c r="AH21" t="e">
        <f t="shared" si="10"/>
        <v>#N/A</v>
      </c>
      <c r="AI21" t="e">
        <f t="shared" si="10"/>
        <v>#N/A</v>
      </c>
      <c r="AJ21" t="e">
        <f t="shared" si="10"/>
        <v>#N/A</v>
      </c>
      <c r="AK21">
        <f t="shared" si="11"/>
        <v>139770.9</v>
      </c>
      <c r="AL21">
        <f t="shared" si="11"/>
        <v>144632.1</v>
      </c>
      <c r="AM21" t="e">
        <f t="shared" si="11"/>
        <v>#N/A</v>
      </c>
      <c r="AN21" t="e">
        <f t="shared" si="11"/>
        <v>#N/A</v>
      </c>
      <c r="AO21" t="e">
        <f t="shared" si="11"/>
        <v>#N/A</v>
      </c>
      <c r="AP21" t="e">
        <f t="shared" si="11"/>
        <v>#N/A</v>
      </c>
      <c r="AR21">
        <f t="shared" si="12"/>
        <v>9862.3000000000175</v>
      </c>
      <c r="AS21">
        <f t="shared" si="21"/>
        <v>6547</v>
      </c>
      <c r="AT21" t="e">
        <f t="shared" si="22"/>
        <v>#N/A</v>
      </c>
      <c r="AU21" t="e">
        <f t="shared" si="23"/>
        <v>#N/A</v>
      </c>
      <c r="AV21" t="e">
        <f t="shared" si="24"/>
        <v>#N/A</v>
      </c>
      <c r="AW21" t="e">
        <f t="shared" si="25"/>
        <v>#N/A</v>
      </c>
      <c r="AX21">
        <f t="shared" si="13"/>
        <v>-2266.2000000000116</v>
      </c>
      <c r="AY21">
        <f t="shared" si="26"/>
        <v>1960.6000000000058</v>
      </c>
      <c r="AZ21" t="e">
        <f t="shared" si="27"/>
        <v>#N/A</v>
      </c>
      <c r="BA21" t="e">
        <f t="shared" si="28"/>
        <v>#N/A</v>
      </c>
      <c r="BB21" t="e">
        <f t="shared" si="29"/>
        <v>#N/A</v>
      </c>
      <c r="BC21" t="e">
        <f t="shared" si="30"/>
        <v>#N/A</v>
      </c>
    </row>
    <row r="22" spans="9:55" x14ac:dyDescent="0.25">
      <c r="I22" t="str">
        <f t="shared" si="1"/>
        <v>zero1</v>
      </c>
      <c r="J22">
        <f t="shared" si="2"/>
        <v>1</v>
      </c>
      <c r="K22">
        <f t="shared" si="3"/>
        <v>40</v>
      </c>
      <c r="L22">
        <f t="shared" si="0"/>
        <v>21</v>
      </c>
      <c r="M22" s="12">
        <v>4.88993E-2</v>
      </c>
      <c r="N22" s="12">
        <v>4.88993E-2</v>
      </c>
      <c r="O22" s="12">
        <v>0.1369573</v>
      </c>
      <c r="P22" s="12">
        <v>0.71105649999999998</v>
      </c>
      <c r="Q22" s="12">
        <v>18.873989999999999</v>
      </c>
      <c r="R22" s="12">
        <v>55455.19</v>
      </c>
      <c r="S22" s="12">
        <v>39831.300000000003</v>
      </c>
      <c r="T22" s="12">
        <v>0</v>
      </c>
      <c r="U22" s="12">
        <v>194460.9</v>
      </c>
      <c r="X22">
        <f t="shared" si="18"/>
        <v>38</v>
      </c>
      <c r="Y22">
        <f t="shared" si="9"/>
        <v>152300.29999999999</v>
      </c>
      <c r="Z22">
        <f t="shared" si="9"/>
        <v>155215.9</v>
      </c>
      <c r="AA22" t="e">
        <f t="shared" si="9"/>
        <v>#N/A</v>
      </c>
      <c r="AB22" t="e">
        <f t="shared" si="9"/>
        <v>#N/A</v>
      </c>
      <c r="AC22" t="e">
        <f t="shared" si="9"/>
        <v>#N/A</v>
      </c>
      <c r="AD22" t="e">
        <f t="shared" si="9"/>
        <v>#N/A</v>
      </c>
      <c r="AE22">
        <f t="shared" si="10"/>
        <v>163238.39999999999</v>
      </c>
      <c r="AF22">
        <f t="shared" si="10"/>
        <v>161881.60000000001</v>
      </c>
      <c r="AG22" t="e">
        <f t="shared" si="10"/>
        <v>#N/A</v>
      </c>
      <c r="AH22" t="e">
        <f t="shared" si="10"/>
        <v>#N/A</v>
      </c>
      <c r="AI22" t="e">
        <f t="shared" si="10"/>
        <v>#N/A</v>
      </c>
      <c r="AJ22" t="e">
        <f t="shared" si="10"/>
        <v>#N/A</v>
      </c>
      <c r="AK22">
        <f t="shared" si="11"/>
        <v>160797.79999999999</v>
      </c>
      <c r="AL22">
        <f t="shared" si="11"/>
        <v>164312.70000000001</v>
      </c>
      <c r="AM22" t="e">
        <f t="shared" si="11"/>
        <v>#N/A</v>
      </c>
      <c r="AN22" t="e">
        <f t="shared" si="11"/>
        <v>#N/A</v>
      </c>
      <c r="AO22" t="e">
        <f t="shared" si="11"/>
        <v>#N/A</v>
      </c>
      <c r="AP22" t="e">
        <f t="shared" si="11"/>
        <v>#N/A</v>
      </c>
      <c r="AR22">
        <f t="shared" si="12"/>
        <v>10938.100000000006</v>
      </c>
      <c r="AS22">
        <f t="shared" si="21"/>
        <v>6665.7000000000116</v>
      </c>
      <c r="AT22" t="e">
        <f t="shared" si="22"/>
        <v>#N/A</v>
      </c>
      <c r="AU22" t="e">
        <f t="shared" si="23"/>
        <v>#N/A</v>
      </c>
      <c r="AV22" t="e">
        <f t="shared" si="24"/>
        <v>#N/A</v>
      </c>
      <c r="AW22" t="e">
        <f t="shared" si="25"/>
        <v>#N/A</v>
      </c>
      <c r="AX22">
        <f t="shared" si="13"/>
        <v>-2440.6000000000058</v>
      </c>
      <c r="AY22">
        <f t="shared" si="26"/>
        <v>2431.1000000000058</v>
      </c>
      <c r="AZ22" t="e">
        <f t="shared" si="27"/>
        <v>#N/A</v>
      </c>
      <c r="BA22" t="e">
        <f t="shared" si="28"/>
        <v>#N/A</v>
      </c>
      <c r="BB22" t="e">
        <f t="shared" si="29"/>
        <v>#N/A</v>
      </c>
      <c r="BC22" t="e">
        <f t="shared" si="30"/>
        <v>#N/A</v>
      </c>
    </row>
    <row r="23" spans="9:55" x14ac:dyDescent="0.25">
      <c r="I23" t="str">
        <f t="shared" si="1"/>
        <v>zero1</v>
      </c>
      <c r="J23">
        <f t="shared" si="2"/>
        <v>1</v>
      </c>
      <c r="K23">
        <f t="shared" si="3"/>
        <v>41</v>
      </c>
      <c r="L23">
        <f t="shared" si="0"/>
        <v>22</v>
      </c>
      <c r="M23" s="12">
        <v>4.9214599999999997E-2</v>
      </c>
      <c r="N23" s="12">
        <v>4.9214599999999997E-2</v>
      </c>
      <c r="O23" s="12">
        <v>0.13927320000000001</v>
      </c>
      <c r="P23" s="12">
        <v>0.68284999999999996</v>
      </c>
      <c r="Q23" s="12">
        <v>18.50741</v>
      </c>
      <c r="R23" s="12">
        <v>56804.06</v>
      </c>
      <c r="S23" s="12">
        <v>40523.24</v>
      </c>
      <c r="T23" s="12">
        <v>0</v>
      </c>
      <c r="U23" s="12">
        <v>215400.6</v>
      </c>
      <c r="X23">
        <f t="shared" si="18"/>
        <v>39</v>
      </c>
      <c r="Y23">
        <f t="shared" si="9"/>
        <v>173847.2</v>
      </c>
      <c r="Z23">
        <f t="shared" si="9"/>
        <v>175998.9</v>
      </c>
      <c r="AA23" t="e">
        <f t="shared" si="9"/>
        <v>#N/A</v>
      </c>
      <c r="AB23" t="e">
        <f t="shared" si="9"/>
        <v>#N/A</v>
      </c>
      <c r="AC23" t="e">
        <f t="shared" si="9"/>
        <v>#N/A</v>
      </c>
      <c r="AD23" t="e">
        <f t="shared" si="9"/>
        <v>#N/A</v>
      </c>
      <c r="AE23">
        <f t="shared" si="10"/>
        <v>182554.2</v>
      </c>
      <c r="AF23">
        <f t="shared" si="10"/>
        <v>181343.6</v>
      </c>
      <c r="AG23" t="e">
        <f t="shared" si="10"/>
        <v>#N/A</v>
      </c>
      <c r="AH23" t="e">
        <f t="shared" si="10"/>
        <v>#N/A</v>
      </c>
      <c r="AI23" t="e">
        <f t="shared" si="10"/>
        <v>#N/A</v>
      </c>
      <c r="AJ23" t="e">
        <f t="shared" si="10"/>
        <v>#N/A</v>
      </c>
      <c r="AK23">
        <f t="shared" si="11"/>
        <v>180813.8</v>
      </c>
      <c r="AL23">
        <f t="shared" si="11"/>
        <v>183038.3</v>
      </c>
      <c r="AM23" t="e">
        <f t="shared" si="11"/>
        <v>#N/A</v>
      </c>
      <c r="AN23" t="e">
        <f t="shared" si="11"/>
        <v>#N/A</v>
      </c>
      <c r="AO23" t="e">
        <f t="shared" si="11"/>
        <v>#N/A</v>
      </c>
      <c r="AP23" t="e">
        <f t="shared" si="11"/>
        <v>#N/A</v>
      </c>
      <c r="AR23">
        <f t="shared" si="12"/>
        <v>8707</v>
      </c>
      <c r="AS23">
        <f t="shared" si="21"/>
        <v>5344.7000000000116</v>
      </c>
      <c r="AT23" t="e">
        <f t="shared" si="22"/>
        <v>#N/A</v>
      </c>
      <c r="AU23" t="e">
        <f t="shared" si="23"/>
        <v>#N/A</v>
      </c>
      <c r="AV23" t="e">
        <f t="shared" si="24"/>
        <v>#N/A</v>
      </c>
      <c r="AW23" t="e">
        <f t="shared" si="25"/>
        <v>#N/A</v>
      </c>
      <c r="AX23">
        <f t="shared" si="13"/>
        <v>-1740.4000000000233</v>
      </c>
      <c r="AY23">
        <f t="shared" si="26"/>
        <v>1694.6999999999825</v>
      </c>
      <c r="AZ23" t="e">
        <f t="shared" si="27"/>
        <v>#N/A</v>
      </c>
      <c r="BA23" t="e">
        <f t="shared" si="28"/>
        <v>#N/A</v>
      </c>
      <c r="BB23" t="e">
        <f t="shared" si="29"/>
        <v>#N/A</v>
      </c>
      <c r="BC23" t="e">
        <f t="shared" si="30"/>
        <v>#N/A</v>
      </c>
    </row>
    <row r="24" spans="9:55" x14ac:dyDescent="0.25">
      <c r="I24" t="str">
        <f t="shared" si="1"/>
        <v>zero1</v>
      </c>
      <c r="J24">
        <f t="shared" si="2"/>
        <v>1</v>
      </c>
      <c r="K24">
        <f t="shared" si="3"/>
        <v>42</v>
      </c>
      <c r="L24">
        <f t="shared" si="0"/>
        <v>23</v>
      </c>
      <c r="M24" s="12">
        <v>5.0094899999999998E-2</v>
      </c>
      <c r="N24" s="12">
        <v>5.0094899999999998E-2</v>
      </c>
      <c r="O24" s="12">
        <v>0.1411675</v>
      </c>
      <c r="P24" s="12">
        <v>0.65877339999999995</v>
      </c>
      <c r="Q24" s="12">
        <v>18.47532</v>
      </c>
      <c r="R24" s="12">
        <v>57955.64</v>
      </c>
      <c r="S24" s="12">
        <v>41057.72</v>
      </c>
      <c r="T24" s="12">
        <v>0</v>
      </c>
      <c r="U24" s="12">
        <v>237337.2</v>
      </c>
      <c r="X24">
        <f t="shared" si="18"/>
        <v>40</v>
      </c>
      <c r="Y24">
        <f t="shared" si="9"/>
        <v>194460.9</v>
      </c>
      <c r="Z24">
        <f t="shared" si="9"/>
        <v>195692.9</v>
      </c>
      <c r="AA24">
        <f t="shared" si="9"/>
        <v>171254.5</v>
      </c>
      <c r="AB24" t="e">
        <f t="shared" si="9"/>
        <v>#N/A</v>
      </c>
      <c r="AC24" t="e">
        <f t="shared" si="9"/>
        <v>#N/A</v>
      </c>
      <c r="AD24" t="e">
        <f t="shared" si="9"/>
        <v>#N/A</v>
      </c>
      <c r="AE24">
        <f t="shared" si="10"/>
        <v>203112.6</v>
      </c>
      <c r="AF24">
        <f t="shared" si="10"/>
        <v>202029.7</v>
      </c>
      <c r="AG24">
        <f t="shared" si="10"/>
        <v>171005.2</v>
      </c>
      <c r="AH24" t="e">
        <f t="shared" si="10"/>
        <v>#N/A</v>
      </c>
      <c r="AI24" t="e">
        <f t="shared" si="10"/>
        <v>#N/A</v>
      </c>
      <c r="AJ24" t="e">
        <f t="shared" si="10"/>
        <v>#N/A</v>
      </c>
      <c r="AK24">
        <f t="shared" si="11"/>
        <v>201216.4</v>
      </c>
      <c r="AL24">
        <f t="shared" si="11"/>
        <v>202567.3</v>
      </c>
      <c r="AM24">
        <f t="shared" si="11"/>
        <v>171011.7</v>
      </c>
      <c r="AN24" t="e">
        <f t="shared" si="11"/>
        <v>#N/A</v>
      </c>
      <c r="AO24" t="e">
        <f t="shared" si="11"/>
        <v>#N/A</v>
      </c>
      <c r="AP24" t="e">
        <f t="shared" si="11"/>
        <v>#N/A</v>
      </c>
      <c r="AR24">
        <f t="shared" si="12"/>
        <v>8651.7000000000116</v>
      </c>
      <c r="AS24">
        <f t="shared" si="21"/>
        <v>6336.8000000000175</v>
      </c>
      <c r="AT24">
        <f t="shared" si="22"/>
        <v>-249.29999999998836</v>
      </c>
      <c r="AU24" t="e">
        <f t="shared" si="23"/>
        <v>#N/A</v>
      </c>
      <c r="AV24" t="e">
        <f t="shared" si="24"/>
        <v>#N/A</v>
      </c>
      <c r="AW24" t="e">
        <f t="shared" si="25"/>
        <v>#N/A</v>
      </c>
      <c r="AX24">
        <f t="shared" si="13"/>
        <v>-1896.2000000000116</v>
      </c>
      <c r="AY24">
        <f t="shared" si="26"/>
        <v>537.59999999997672</v>
      </c>
      <c r="AZ24">
        <f t="shared" si="27"/>
        <v>6.5</v>
      </c>
      <c r="BA24" t="e">
        <f t="shared" si="28"/>
        <v>#N/A</v>
      </c>
      <c r="BB24" t="e">
        <f t="shared" si="29"/>
        <v>#N/A</v>
      </c>
      <c r="BC24" t="e">
        <f t="shared" si="30"/>
        <v>#N/A</v>
      </c>
    </row>
    <row r="25" spans="9:55" x14ac:dyDescent="0.25">
      <c r="I25" t="str">
        <f t="shared" si="1"/>
        <v>zero1</v>
      </c>
      <c r="J25">
        <f t="shared" si="2"/>
        <v>1</v>
      </c>
      <c r="K25">
        <f t="shared" si="3"/>
        <v>43</v>
      </c>
      <c r="L25">
        <f t="shared" si="0"/>
        <v>24</v>
      </c>
      <c r="M25" s="12">
        <v>5.3289900000000001E-2</v>
      </c>
      <c r="N25" s="12">
        <v>5.3289900000000001E-2</v>
      </c>
      <c r="O25" s="12">
        <v>0.1428219</v>
      </c>
      <c r="P25" s="12">
        <v>0.62692130000000001</v>
      </c>
      <c r="Q25" s="12">
        <v>18.297830000000001</v>
      </c>
      <c r="R25" s="12">
        <v>58870.58</v>
      </c>
      <c r="S25" s="12">
        <v>41523.39</v>
      </c>
      <c r="T25" s="12">
        <v>0</v>
      </c>
      <c r="U25" s="12">
        <v>259017.3</v>
      </c>
      <c r="X25">
        <f t="shared" si="18"/>
        <v>41</v>
      </c>
      <c r="Y25">
        <f t="shared" si="9"/>
        <v>215400.6</v>
      </c>
      <c r="Z25">
        <f t="shared" si="9"/>
        <v>215584.8</v>
      </c>
      <c r="AA25">
        <f t="shared" si="9"/>
        <v>189685.2</v>
      </c>
      <c r="AB25" t="e">
        <f t="shared" si="9"/>
        <v>#N/A</v>
      </c>
      <c r="AC25" t="e">
        <f t="shared" si="9"/>
        <v>#N/A</v>
      </c>
      <c r="AD25" t="e">
        <f t="shared" si="9"/>
        <v>#N/A</v>
      </c>
      <c r="AE25">
        <f t="shared" si="10"/>
        <v>223957.4</v>
      </c>
      <c r="AF25">
        <f t="shared" si="10"/>
        <v>221999.2</v>
      </c>
      <c r="AG25">
        <f t="shared" si="10"/>
        <v>189514.3</v>
      </c>
      <c r="AH25" t="e">
        <f t="shared" si="10"/>
        <v>#N/A</v>
      </c>
      <c r="AI25" t="e">
        <f t="shared" si="10"/>
        <v>#N/A</v>
      </c>
      <c r="AJ25" t="e">
        <f t="shared" si="10"/>
        <v>#N/A</v>
      </c>
      <c r="AK25">
        <f t="shared" si="11"/>
        <v>222981.7</v>
      </c>
      <c r="AL25">
        <f t="shared" si="11"/>
        <v>222721.7</v>
      </c>
      <c r="AM25">
        <f t="shared" si="11"/>
        <v>189115</v>
      </c>
      <c r="AN25" t="e">
        <f t="shared" si="11"/>
        <v>#N/A</v>
      </c>
      <c r="AO25" t="e">
        <f t="shared" si="11"/>
        <v>#N/A</v>
      </c>
      <c r="AP25" t="e">
        <f t="shared" si="11"/>
        <v>#N/A</v>
      </c>
      <c r="AR25">
        <f t="shared" si="12"/>
        <v>8556.7999999999884</v>
      </c>
      <c r="AS25">
        <f t="shared" si="21"/>
        <v>6414.4000000000233</v>
      </c>
      <c r="AT25">
        <f t="shared" si="22"/>
        <v>-170.90000000002328</v>
      </c>
      <c r="AU25" t="e">
        <f t="shared" si="23"/>
        <v>#N/A</v>
      </c>
      <c r="AV25" t="e">
        <f t="shared" si="24"/>
        <v>#N/A</v>
      </c>
      <c r="AW25" t="e">
        <f t="shared" si="25"/>
        <v>#N/A</v>
      </c>
      <c r="AX25">
        <f t="shared" si="13"/>
        <v>-975.69999999998254</v>
      </c>
      <c r="AY25">
        <f t="shared" si="26"/>
        <v>722.5</v>
      </c>
      <c r="AZ25">
        <f t="shared" si="27"/>
        <v>-399.29999999998836</v>
      </c>
      <c r="BA25" t="e">
        <f t="shared" si="28"/>
        <v>#N/A</v>
      </c>
      <c r="BB25" t="e">
        <f t="shared" si="29"/>
        <v>#N/A</v>
      </c>
      <c r="BC25" t="e">
        <f t="shared" si="30"/>
        <v>#N/A</v>
      </c>
    </row>
    <row r="26" spans="9:55" x14ac:dyDescent="0.25">
      <c r="I26" t="str">
        <f t="shared" si="1"/>
        <v>zero1</v>
      </c>
      <c r="J26">
        <f t="shared" si="2"/>
        <v>1</v>
      </c>
      <c r="K26">
        <f t="shared" si="3"/>
        <v>44</v>
      </c>
      <c r="L26">
        <f t="shared" si="0"/>
        <v>25</v>
      </c>
      <c r="M26" s="12">
        <v>5.2642000000000001E-2</v>
      </c>
      <c r="N26" s="12">
        <v>5.2642000000000001E-2</v>
      </c>
      <c r="O26" s="12">
        <v>0.14159730000000001</v>
      </c>
      <c r="P26" s="12">
        <v>0.59568690000000002</v>
      </c>
      <c r="Q26" s="12">
        <v>18.22608</v>
      </c>
      <c r="R26" s="12">
        <v>60691.51</v>
      </c>
      <c r="S26" s="12">
        <v>42046.239999999998</v>
      </c>
      <c r="T26" s="12">
        <v>0</v>
      </c>
      <c r="U26" s="12">
        <v>281501.09999999998</v>
      </c>
      <c r="X26">
        <f t="shared" si="18"/>
        <v>42</v>
      </c>
      <c r="Y26">
        <f t="shared" si="9"/>
        <v>237337.2</v>
      </c>
      <c r="Z26">
        <f t="shared" si="9"/>
        <v>236556.1</v>
      </c>
      <c r="AA26">
        <f t="shared" si="9"/>
        <v>209413.8</v>
      </c>
      <c r="AB26" t="e">
        <f t="shared" si="9"/>
        <v>#N/A</v>
      </c>
      <c r="AC26" t="e">
        <f t="shared" si="9"/>
        <v>#N/A</v>
      </c>
      <c r="AD26" t="e">
        <f t="shared" si="9"/>
        <v>#N/A</v>
      </c>
      <c r="AE26">
        <f t="shared" si="10"/>
        <v>245247.5</v>
      </c>
      <c r="AF26">
        <f t="shared" si="10"/>
        <v>241804.5</v>
      </c>
      <c r="AG26">
        <f t="shared" si="10"/>
        <v>208850.1</v>
      </c>
      <c r="AH26" t="e">
        <f t="shared" si="10"/>
        <v>#N/A</v>
      </c>
      <c r="AI26" t="e">
        <f t="shared" si="10"/>
        <v>#N/A</v>
      </c>
      <c r="AJ26" t="e">
        <f t="shared" si="10"/>
        <v>#N/A</v>
      </c>
      <c r="AK26">
        <f t="shared" si="11"/>
        <v>244367.2</v>
      </c>
      <c r="AL26">
        <f t="shared" si="11"/>
        <v>244002.9</v>
      </c>
      <c r="AM26">
        <f t="shared" si="11"/>
        <v>209353.9</v>
      </c>
      <c r="AN26" t="e">
        <f t="shared" si="11"/>
        <v>#N/A</v>
      </c>
      <c r="AO26" t="e">
        <f t="shared" si="11"/>
        <v>#N/A</v>
      </c>
      <c r="AP26" t="e">
        <f t="shared" si="11"/>
        <v>#N/A</v>
      </c>
      <c r="AR26">
        <f t="shared" si="12"/>
        <v>7910.2999999999884</v>
      </c>
      <c r="AS26">
        <f t="shared" si="21"/>
        <v>5248.3999999999942</v>
      </c>
      <c r="AT26">
        <f t="shared" si="22"/>
        <v>-563.69999999998254</v>
      </c>
      <c r="AU26" t="e">
        <f t="shared" si="23"/>
        <v>#N/A</v>
      </c>
      <c r="AV26" t="e">
        <f t="shared" si="24"/>
        <v>#N/A</v>
      </c>
      <c r="AW26" t="e">
        <f t="shared" si="25"/>
        <v>#N/A</v>
      </c>
      <c r="AX26">
        <f t="shared" si="13"/>
        <v>-880.29999999998836</v>
      </c>
      <c r="AY26">
        <f t="shared" si="26"/>
        <v>2198.3999999999942</v>
      </c>
      <c r="AZ26">
        <f t="shared" si="27"/>
        <v>503.79999999998836</v>
      </c>
      <c r="BA26" t="e">
        <f t="shared" si="28"/>
        <v>#N/A</v>
      </c>
      <c r="BB26" t="e">
        <f t="shared" si="29"/>
        <v>#N/A</v>
      </c>
      <c r="BC26" t="e">
        <f t="shared" si="30"/>
        <v>#N/A</v>
      </c>
    </row>
    <row r="27" spans="9:55" x14ac:dyDescent="0.25">
      <c r="I27" t="str">
        <f t="shared" si="1"/>
        <v>zero1</v>
      </c>
      <c r="J27">
        <f t="shared" si="2"/>
        <v>1</v>
      </c>
      <c r="K27">
        <f t="shared" si="3"/>
        <v>45</v>
      </c>
      <c r="L27">
        <f t="shared" si="0"/>
        <v>26</v>
      </c>
      <c r="M27" s="12">
        <v>5.23075E-2</v>
      </c>
      <c r="N27" s="12">
        <v>5.23075E-2</v>
      </c>
      <c r="O27" s="12">
        <v>0.1556611</v>
      </c>
      <c r="P27" s="12">
        <v>0.54968589999999995</v>
      </c>
      <c r="Q27" s="12">
        <v>18.06917</v>
      </c>
      <c r="R27" s="12">
        <v>61386.67</v>
      </c>
      <c r="S27" s="12">
        <v>42554.76</v>
      </c>
      <c r="T27" s="12">
        <v>0</v>
      </c>
      <c r="U27" s="12">
        <v>304292.7</v>
      </c>
      <c r="X27">
        <f t="shared" si="18"/>
        <v>43</v>
      </c>
      <c r="Y27">
        <f t="shared" si="9"/>
        <v>259017.3</v>
      </c>
      <c r="Z27">
        <f t="shared" si="9"/>
        <v>257643.1</v>
      </c>
      <c r="AA27">
        <f t="shared" si="9"/>
        <v>229313.1</v>
      </c>
      <c r="AB27" t="e">
        <f t="shared" si="9"/>
        <v>#N/A</v>
      </c>
      <c r="AC27" t="e">
        <f t="shared" si="9"/>
        <v>#N/A</v>
      </c>
      <c r="AD27" t="e">
        <f t="shared" si="9"/>
        <v>#N/A</v>
      </c>
      <c r="AE27">
        <f t="shared" si="10"/>
        <v>267062.8</v>
      </c>
      <c r="AF27">
        <f t="shared" si="10"/>
        <v>263601.8</v>
      </c>
      <c r="AG27">
        <f t="shared" si="10"/>
        <v>228279.6</v>
      </c>
      <c r="AH27" t="e">
        <f t="shared" si="10"/>
        <v>#N/A</v>
      </c>
      <c r="AI27" t="e">
        <f t="shared" si="10"/>
        <v>#N/A</v>
      </c>
      <c r="AJ27" t="e">
        <f t="shared" si="10"/>
        <v>#N/A</v>
      </c>
      <c r="AK27">
        <f t="shared" si="11"/>
        <v>265751.5</v>
      </c>
      <c r="AL27">
        <f t="shared" si="11"/>
        <v>264677.8</v>
      </c>
      <c r="AM27">
        <f t="shared" si="11"/>
        <v>229628.4</v>
      </c>
      <c r="AN27" t="e">
        <f t="shared" si="11"/>
        <v>#N/A</v>
      </c>
      <c r="AO27" t="e">
        <f t="shared" si="11"/>
        <v>#N/A</v>
      </c>
      <c r="AP27" t="e">
        <f t="shared" si="11"/>
        <v>#N/A</v>
      </c>
      <c r="AR27">
        <f t="shared" si="12"/>
        <v>8045.5</v>
      </c>
      <c r="AS27">
        <f t="shared" si="21"/>
        <v>5958.6999999999825</v>
      </c>
      <c r="AT27">
        <f t="shared" si="22"/>
        <v>-1033.5</v>
      </c>
      <c r="AU27" t="e">
        <f t="shared" si="23"/>
        <v>#N/A</v>
      </c>
      <c r="AV27" t="e">
        <f t="shared" si="24"/>
        <v>#N/A</v>
      </c>
      <c r="AW27" t="e">
        <f t="shared" si="25"/>
        <v>#N/A</v>
      </c>
      <c r="AX27">
        <f t="shared" si="13"/>
        <v>-1311.2999999999884</v>
      </c>
      <c r="AY27">
        <f t="shared" si="26"/>
        <v>1076</v>
      </c>
      <c r="AZ27">
        <f t="shared" si="27"/>
        <v>1348.7999999999884</v>
      </c>
      <c r="BA27" t="e">
        <f t="shared" si="28"/>
        <v>#N/A</v>
      </c>
      <c r="BB27" t="e">
        <f t="shared" si="29"/>
        <v>#N/A</v>
      </c>
      <c r="BC27" t="e">
        <f t="shared" si="30"/>
        <v>#N/A</v>
      </c>
    </row>
    <row r="28" spans="9:55" x14ac:dyDescent="0.25">
      <c r="I28" t="str">
        <f t="shared" si="1"/>
        <v>zero1</v>
      </c>
      <c r="J28">
        <f t="shared" si="2"/>
        <v>1</v>
      </c>
      <c r="K28">
        <f t="shared" si="3"/>
        <v>46</v>
      </c>
      <c r="L28">
        <f t="shared" si="0"/>
        <v>27</v>
      </c>
      <c r="M28" s="12">
        <v>5.3799699999999999E-2</v>
      </c>
      <c r="N28" s="12">
        <v>5.3799699999999999E-2</v>
      </c>
      <c r="O28" s="12">
        <v>0.1618696</v>
      </c>
      <c r="P28" s="12">
        <v>0.54582379999999997</v>
      </c>
      <c r="Q28" s="12">
        <v>17.735060000000001</v>
      </c>
      <c r="R28" s="12">
        <v>62224.36</v>
      </c>
      <c r="S28" s="12">
        <v>43205.75</v>
      </c>
      <c r="T28" s="12">
        <v>0</v>
      </c>
      <c r="U28" s="12">
        <v>326979.7</v>
      </c>
      <c r="X28">
        <f t="shared" si="18"/>
        <v>44</v>
      </c>
      <c r="Y28">
        <f t="shared" si="9"/>
        <v>281501.09999999998</v>
      </c>
      <c r="Z28">
        <f t="shared" si="9"/>
        <v>279380.59999999998</v>
      </c>
      <c r="AA28">
        <f t="shared" si="9"/>
        <v>249191</v>
      </c>
      <c r="AB28" t="e">
        <f t="shared" si="9"/>
        <v>#N/A</v>
      </c>
      <c r="AC28" t="e">
        <f t="shared" si="9"/>
        <v>#N/A</v>
      </c>
      <c r="AD28" t="e">
        <f t="shared" si="9"/>
        <v>#N/A</v>
      </c>
      <c r="AE28">
        <f t="shared" si="10"/>
        <v>288196.7</v>
      </c>
      <c r="AF28">
        <f t="shared" si="10"/>
        <v>284870.40000000002</v>
      </c>
      <c r="AG28">
        <f t="shared" si="10"/>
        <v>248061.1</v>
      </c>
      <c r="AH28" t="e">
        <f t="shared" si="10"/>
        <v>#N/A</v>
      </c>
      <c r="AI28" t="e">
        <f t="shared" si="10"/>
        <v>#N/A</v>
      </c>
      <c r="AJ28" t="e">
        <f t="shared" si="10"/>
        <v>#N/A</v>
      </c>
      <c r="AK28">
        <f t="shared" si="11"/>
        <v>286693</v>
      </c>
      <c r="AL28">
        <f t="shared" si="11"/>
        <v>285474.90000000002</v>
      </c>
      <c r="AM28">
        <f t="shared" si="11"/>
        <v>249361.7</v>
      </c>
      <c r="AN28" t="e">
        <f t="shared" si="11"/>
        <v>#N/A</v>
      </c>
      <c r="AO28" t="e">
        <f t="shared" si="11"/>
        <v>#N/A</v>
      </c>
      <c r="AP28" t="e">
        <f t="shared" si="11"/>
        <v>#N/A</v>
      </c>
      <c r="AR28">
        <f t="shared" si="12"/>
        <v>6695.6000000000349</v>
      </c>
      <c r="AS28">
        <f t="shared" si="21"/>
        <v>5489.8000000000466</v>
      </c>
      <c r="AT28">
        <f t="shared" si="22"/>
        <v>-1129.8999999999942</v>
      </c>
      <c r="AU28" t="e">
        <f t="shared" si="23"/>
        <v>#N/A</v>
      </c>
      <c r="AV28" t="e">
        <f t="shared" si="24"/>
        <v>#N/A</v>
      </c>
      <c r="AW28" t="e">
        <f t="shared" si="25"/>
        <v>#N/A</v>
      </c>
      <c r="AX28">
        <f t="shared" si="13"/>
        <v>-1503.7000000000116</v>
      </c>
      <c r="AY28">
        <f t="shared" si="26"/>
        <v>604.5</v>
      </c>
      <c r="AZ28">
        <f t="shared" si="27"/>
        <v>1300.6000000000058</v>
      </c>
      <c r="BA28" t="e">
        <f t="shared" si="28"/>
        <v>#N/A</v>
      </c>
      <c r="BB28" t="e">
        <f t="shared" si="29"/>
        <v>#N/A</v>
      </c>
      <c r="BC28" t="e">
        <f t="shared" si="30"/>
        <v>#N/A</v>
      </c>
    </row>
    <row r="29" spans="9:55" x14ac:dyDescent="0.25">
      <c r="I29" t="str">
        <f t="shared" si="1"/>
        <v>zero1</v>
      </c>
      <c r="J29">
        <f t="shared" si="2"/>
        <v>1</v>
      </c>
      <c r="K29">
        <f t="shared" si="3"/>
        <v>47</v>
      </c>
      <c r="L29">
        <f t="shared" si="0"/>
        <v>28</v>
      </c>
      <c r="M29" s="12">
        <v>5.4732700000000002E-2</v>
      </c>
      <c r="N29" s="12">
        <v>5.4732700000000002E-2</v>
      </c>
      <c r="O29" s="12">
        <v>0.16571150000000001</v>
      </c>
      <c r="P29" s="12">
        <v>0.54298469999999999</v>
      </c>
      <c r="Q29" s="12">
        <v>17.644290000000002</v>
      </c>
      <c r="R29" s="12">
        <v>62921.53</v>
      </c>
      <c r="S29" s="12">
        <v>43506.65</v>
      </c>
      <c r="T29" s="12">
        <v>0</v>
      </c>
      <c r="U29" s="12">
        <v>348208.6</v>
      </c>
      <c r="X29">
        <f t="shared" si="18"/>
        <v>45</v>
      </c>
      <c r="Y29">
        <f t="shared" si="9"/>
        <v>304292.7</v>
      </c>
      <c r="Z29">
        <f t="shared" si="9"/>
        <v>302752.2</v>
      </c>
      <c r="AA29">
        <f t="shared" si="9"/>
        <v>270777.2</v>
      </c>
      <c r="AB29" t="e">
        <f t="shared" si="9"/>
        <v>#N/A</v>
      </c>
      <c r="AC29" t="e">
        <f t="shared" si="9"/>
        <v>#N/A</v>
      </c>
      <c r="AD29" t="e">
        <f t="shared" si="9"/>
        <v>#N/A</v>
      </c>
      <c r="AE29">
        <f t="shared" si="10"/>
        <v>311428.5</v>
      </c>
      <c r="AF29">
        <f t="shared" si="10"/>
        <v>306885.8</v>
      </c>
      <c r="AG29">
        <f t="shared" si="10"/>
        <v>268666.7</v>
      </c>
      <c r="AH29" t="e">
        <f t="shared" si="10"/>
        <v>#N/A</v>
      </c>
      <c r="AI29" t="e">
        <f t="shared" si="10"/>
        <v>#N/A</v>
      </c>
      <c r="AJ29" t="e">
        <f t="shared" si="10"/>
        <v>#N/A</v>
      </c>
      <c r="AK29">
        <f t="shared" si="11"/>
        <v>308084.09999999998</v>
      </c>
      <c r="AL29">
        <f t="shared" si="11"/>
        <v>307063</v>
      </c>
      <c r="AM29">
        <f t="shared" si="11"/>
        <v>270651.90000000002</v>
      </c>
      <c r="AN29" t="e">
        <f t="shared" si="11"/>
        <v>#N/A</v>
      </c>
      <c r="AO29" t="e">
        <f t="shared" si="11"/>
        <v>#N/A</v>
      </c>
      <c r="AP29" t="e">
        <f t="shared" si="11"/>
        <v>#N/A</v>
      </c>
      <c r="AR29">
        <f t="shared" si="12"/>
        <v>7135.7999999999884</v>
      </c>
      <c r="AS29">
        <f t="shared" si="21"/>
        <v>4133.5999999999767</v>
      </c>
      <c r="AT29">
        <f t="shared" si="22"/>
        <v>-2110.5</v>
      </c>
      <c r="AU29" t="e">
        <f t="shared" si="23"/>
        <v>#N/A</v>
      </c>
      <c r="AV29" t="e">
        <f t="shared" si="24"/>
        <v>#N/A</v>
      </c>
      <c r="AW29" t="e">
        <f t="shared" si="25"/>
        <v>#N/A</v>
      </c>
      <c r="AX29">
        <f t="shared" si="13"/>
        <v>-3344.4000000000233</v>
      </c>
      <c r="AY29">
        <f t="shared" si="26"/>
        <v>177.20000000001164</v>
      </c>
      <c r="AZ29">
        <f t="shared" si="27"/>
        <v>1985.2000000000116</v>
      </c>
      <c r="BA29" t="e">
        <f t="shared" si="28"/>
        <v>#N/A</v>
      </c>
      <c r="BB29" t="e">
        <f t="shared" si="29"/>
        <v>#N/A</v>
      </c>
      <c r="BC29" t="e">
        <f t="shared" si="30"/>
        <v>#N/A</v>
      </c>
    </row>
    <row r="30" spans="9:55" x14ac:dyDescent="0.25">
      <c r="I30" t="str">
        <f t="shared" si="1"/>
        <v>zero1</v>
      </c>
      <c r="J30">
        <f t="shared" si="2"/>
        <v>1</v>
      </c>
      <c r="K30">
        <f t="shared" si="3"/>
        <v>48</v>
      </c>
      <c r="L30">
        <f t="shared" si="0"/>
        <v>29</v>
      </c>
      <c r="M30" s="12">
        <v>5.6952599999999999E-2</v>
      </c>
      <c r="N30" s="12">
        <v>5.6952599999999999E-2</v>
      </c>
      <c r="O30" s="12">
        <v>0.1696153</v>
      </c>
      <c r="P30" s="12">
        <v>0.54492600000000002</v>
      </c>
      <c r="Q30" s="12">
        <v>17.71658</v>
      </c>
      <c r="R30" s="12">
        <v>64219.24</v>
      </c>
      <c r="S30" s="12">
        <v>43684.88</v>
      </c>
      <c r="T30" s="12">
        <v>0</v>
      </c>
      <c r="U30" s="12">
        <v>369034.6</v>
      </c>
      <c r="X30">
        <f t="shared" si="18"/>
        <v>46</v>
      </c>
      <c r="Y30">
        <f t="shared" si="9"/>
        <v>326979.7</v>
      </c>
      <c r="Z30">
        <f t="shared" si="9"/>
        <v>325439.90000000002</v>
      </c>
      <c r="AA30">
        <f t="shared" si="9"/>
        <v>292093.59999999998</v>
      </c>
      <c r="AB30" t="e">
        <f t="shared" si="9"/>
        <v>#N/A</v>
      </c>
      <c r="AC30" t="e">
        <f t="shared" si="9"/>
        <v>#N/A</v>
      </c>
      <c r="AD30" t="e">
        <f t="shared" si="9"/>
        <v>#N/A</v>
      </c>
      <c r="AE30">
        <f t="shared" si="10"/>
        <v>332508.09999999998</v>
      </c>
      <c r="AF30">
        <f t="shared" si="10"/>
        <v>328316.09999999998</v>
      </c>
      <c r="AG30">
        <f t="shared" si="10"/>
        <v>289072.3</v>
      </c>
      <c r="AH30" t="e">
        <f t="shared" si="10"/>
        <v>#N/A</v>
      </c>
      <c r="AI30" t="e">
        <f t="shared" si="10"/>
        <v>#N/A</v>
      </c>
      <c r="AJ30" t="e">
        <f t="shared" si="10"/>
        <v>#N/A</v>
      </c>
      <c r="AK30">
        <f t="shared" si="11"/>
        <v>330691.8</v>
      </c>
      <c r="AL30">
        <f t="shared" si="11"/>
        <v>330098.8</v>
      </c>
      <c r="AM30">
        <f t="shared" si="11"/>
        <v>292209.5</v>
      </c>
      <c r="AN30" t="e">
        <f t="shared" si="11"/>
        <v>#N/A</v>
      </c>
      <c r="AO30" t="e">
        <f t="shared" si="11"/>
        <v>#N/A</v>
      </c>
      <c r="AP30" t="e">
        <f t="shared" si="11"/>
        <v>#N/A</v>
      </c>
      <c r="AR30">
        <f t="shared" si="12"/>
        <v>5528.3999999999651</v>
      </c>
      <c r="AS30">
        <f t="shared" si="21"/>
        <v>2876.1999999999534</v>
      </c>
      <c r="AT30">
        <f t="shared" si="22"/>
        <v>-3021.2999999999884</v>
      </c>
      <c r="AU30" t="e">
        <f t="shared" si="23"/>
        <v>#N/A</v>
      </c>
      <c r="AV30" t="e">
        <f t="shared" si="24"/>
        <v>#N/A</v>
      </c>
      <c r="AW30" t="e">
        <f t="shared" si="25"/>
        <v>#N/A</v>
      </c>
      <c r="AX30">
        <f t="shared" si="13"/>
        <v>-1816.2999999999884</v>
      </c>
      <c r="AY30">
        <f t="shared" si="26"/>
        <v>1782.7000000000116</v>
      </c>
      <c r="AZ30">
        <f t="shared" si="27"/>
        <v>3137.2000000000116</v>
      </c>
      <c r="BA30" t="e">
        <f t="shared" si="28"/>
        <v>#N/A</v>
      </c>
      <c r="BB30" t="e">
        <f t="shared" si="29"/>
        <v>#N/A</v>
      </c>
      <c r="BC30" t="e">
        <f t="shared" si="30"/>
        <v>#N/A</v>
      </c>
    </row>
    <row r="31" spans="9:55" x14ac:dyDescent="0.25">
      <c r="I31" t="str">
        <f t="shared" si="1"/>
        <v>zero1</v>
      </c>
      <c r="J31">
        <f t="shared" si="2"/>
        <v>1</v>
      </c>
      <c r="K31">
        <f t="shared" si="3"/>
        <v>49</v>
      </c>
      <c r="L31">
        <f t="shared" si="0"/>
        <v>30</v>
      </c>
      <c r="M31" s="12">
        <v>5.6205499999999999E-2</v>
      </c>
      <c r="N31" s="12">
        <v>5.6205499999999999E-2</v>
      </c>
      <c r="O31" s="12">
        <v>0.1733459</v>
      </c>
      <c r="P31" s="12">
        <v>0.54102159999999999</v>
      </c>
      <c r="Q31" s="12">
        <v>17.597950000000001</v>
      </c>
      <c r="R31" s="12">
        <v>65115.14</v>
      </c>
      <c r="S31" s="12">
        <v>44057.71</v>
      </c>
      <c r="T31" s="12">
        <v>0</v>
      </c>
      <c r="U31" s="12">
        <v>392144.3</v>
      </c>
      <c r="X31">
        <f t="shared" si="18"/>
        <v>47</v>
      </c>
      <c r="Y31">
        <f t="shared" si="9"/>
        <v>348208.6</v>
      </c>
      <c r="Z31">
        <f t="shared" si="9"/>
        <v>347226</v>
      </c>
      <c r="AA31">
        <f t="shared" si="9"/>
        <v>313154</v>
      </c>
      <c r="AB31" t="e">
        <f t="shared" si="9"/>
        <v>#N/A</v>
      </c>
      <c r="AC31" t="e">
        <f t="shared" si="9"/>
        <v>#N/A</v>
      </c>
      <c r="AD31" t="e">
        <f t="shared" si="9"/>
        <v>#N/A</v>
      </c>
      <c r="AE31">
        <f t="shared" si="10"/>
        <v>354705.2</v>
      </c>
      <c r="AF31">
        <f t="shared" si="10"/>
        <v>350448.5</v>
      </c>
      <c r="AG31">
        <f t="shared" si="10"/>
        <v>310217</v>
      </c>
      <c r="AH31" t="e">
        <f t="shared" si="10"/>
        <v>#N/A</v>
      </c>
      <c r="AI31" t="e">
        <f t="shared" si="10"/>
        <v>#N/A</v>
      </c>
      <c r="AJ31" t="e">
        <f t="shared" si="10"/>
        <v>#N/A</v>
      </c>
      <c r="AK31">
        <f t="shared" si="11"/>
        <v>350980.6</v>
      </c>
      <c r="AL31">
        <f t="shared" si="11"/>
        <v>351087.3</v>
      </c>
      <c r="AM31">
        <f t="shared" si="11"/>
        <v>313475.59999999998</v>
      </c>
      <c r="AN31" t="e">
        <f t="shared" si="11"/>
        <v>#N/A</v>
      </c>
      <c r="AO31" t="e">
        <f t="shared" si="11"/>
        <v>#N/A</v>
      </c>
      <c r="AP31" t="e">
        <f t="shared" si="11"/>
        <v>#N/A</v>
      </c>
      <c r="AR31">
        <f t="shared" si="12"/>
        <v>6496.6000000000349</v>
      </c>
      <c r="AS31">
        <f t="shared" si="21"/>
        <v>3222.5</v>
      </c>
      <c r="AT31">
        <f t="shared" si="22"/>
        <v>-2937</v>
      </c>
      <c r="AU31" t="e">
        <f t="shared" si="23"/>
        <v>#N/A</v>
      </c>
      <c r="AV31" t="e">
        <f t="shared" si="24"/>
        <v>#N/A</v>
      </c>
      <c r="AW31" t="e">
        <f t="shared" si="25"/>
        <v>#N/A</v>
      </c>
      <c r="AX31">
        <f t="shared" si="13"/>
        <v>-3724.6000000000349</v>
      </c>
      <c r="AY31">
        <f t="shared" si="26"/>
        <v>638.79999999998836</v>
      </c>
      <c r="AZ31">
        <f t="shared" si="27"/>
        <v>3258.5999999999767</v>
      </c>
      <c r="BA31" t="e">
        <f t="shared" si="28"/>
        <v>#N/A</v>
      </c>
      <c r="BB31" t="e">
        <f t="shared" si="29"/>
        <v>#N/A</v>
      </c>
      <c r="BC31" t="e">
        <f t="shared" si="30"/>
        <v>#N/A</v>
      </c>
    </row>
    <row r="32" spans="9:55" x14ac:dyDescent="0.25">
      <c r="I32" t="str">
        <f t="shared" si="1"/>
        <v>zero1</v>
      </c>
      <c r="J32">
        <f>J2+1</f>
        <v>2</v>
      </c>
      <c r="K32">
        <f t="shared" si="3"/>
        <v>30</v>
      </c>
      <c r="L32">
        <f t="shared" si="0"/>
        <v>31</v>
      </c>
      <c r="M32" s="12">
        <v>2.8299499999999998E-2</v>
      </c>
      <c r="N32" s="12">
        <v>2.8299499999999998E-2</v>
      </c>
      <c r="O32" s="12">
        <v>0.10073790000000001</v>
      </c>
      <c r="P32" s="12">
        <v>0.7545461</v>
      </c>
      <c r="Q32" s="12">
        <v>17.798549999999999</v>
      </c>
      <c r="R32" s="12">
        <v>36989.410000000003</v>
      </c>
      <c r="S32" s="12">
        <v>32201.22</v>
      </c>
      <c r="T32" s="12">
        <v>0</v>
      </c>
      <c r="U32" s="12">
        <v>53460.959999999999</v>
      </c>
      <c r="X32">
        <f t="shared" si="18"/>
        <v>48</v>
      </c>
      <c r="Y32">
        <f t="shared" si="9"/>
        <v>369034.6</v>
      </c>
      <c r="Z32">
        <f t="shared" si="9"/>
        <v>369542.5</v>
      </c>
      <c r="AA32">
        <f t="shared" si="9"/>
        <v>335472.09999999998</v>
      </c>
      <c r="AB32" t="e">
        <f t="shared" si="9"/>
        <v>#N/A</v>
      </c>
      <c r="AC32" t="e">
        <f t="shared" si="9"/>
        <v>#N/A</v>
      </c>
      <c r="AD32" t="e">
        <f t="shared" si="9"/>
        <v>#N/A</v>
      </c>
      <c r="AE32">
        <f t="shared" si="10"/>
        <v>376172.9</v>
      </c>
      <c r="AF32">
        <f t="shared" si="10"/>
        <v>372880.3</v>
      </c>
      <c r="AG32">
        <f t="shared" si="10"/>
        <v>331895.5</v>
      </c>
      <c r="AH32" t="e">
        <f t="shared" si="10"/>
        <v>#N/A</v>
      </c>
      <c r="AI32" t="e">
        <f t="shared" si="10"/>
        <v>#N/A</v>
      </c>
      <c r="AJ32" t="e">
        <f t="shared" si="10"/>
        <v>#N/A</v>
      </c>
      <c r="AK32">
        <f t="shared" si="11"/>
        <v>373840.1</v>
      </c>
      <c r="AL32">
        <f t="shared" si="11"/>
        <v>373467.7</v>
      </c>
      <c r="AM32">
        <f t="shared" si="11"/>
        <v>334652.09999999998</v>
      </c>
      <c r="AN32" t="e">
        <f t="shared" si="11"/>
        <v>#N/A</v>
      </c>
      <c r="AO32" t="e">
        <f t="shared" si="11"/>
        <v>#N/A</v>
      </c>
      <c r="AP32" t="e">
        <f t="shared" si="11"/>
        <v>#N/A</v>
      </c>
      <c r="AR32">
        <f t="shared" si="12"/>
        <v>7138.3000000000466</v>
      </c>
      <c r="AS32">
        <f t="shared" si="21"/>
        <v>3337.7999999999884</v>
      </c>
      <c r="AT32">
        <f t="shared" si="22"/>
        <v>-3576.5999999999767</v>
      </c>
      <c r="AU32" t="e">
        <f t="shared" si="23"/>
        <v>#N/A</v>
      </c>
      <c r="AV32" t="e">
        <f t="shared" si="24"/>
        <v>#N/A</v>
      </c>
      <c r="AW32" t="e">
        <f t="shared" si="25"/>
        <v>#N/A</v>
      </c>
      <c r="AX32">
        <f t="shared" si="13"/>
        <v>-2332.8000000000466</v>
      </c>
      <c r="AY32">
        <f t="shared" si="26"/>
        <v>587.40000000002328</v>
      </c>
      <c r="AZ32">
        <f t="shared" si="27"/>
        <v>2756.5999999999767</v>
      </c>
      <c r="BA32" t="e">
        <f t="shared" si="28"/>
        <v>#N/A</v>
      </c>
      <c r="BB32" t="e">
        <f t="shared" si="29"/>
        <v>#N/A</v>
      </c>
      <c r="BC32" t="e">
        <f t="shared" si="30"/>
        <v>#N/A</v>
      </c>
    </row>
    <row r="33" spans="9:55" x14ac:dyDescent="0.25">
      <c r="I33" t="str">
        <f t="shared" ref="I33:I96" si="31">I32</f>
        <v>zero1</v>
      </c>
      <c r="J33">
        <f t="shared" ref="J33:J96" si="32">J3+1</f>
        <v>2</v>
      </c>
      <c r="K33">
        <f t="shared" ref="K33:K96" si="33">IF(J33=J32,K32+1,20+10*(J33-1))</f>
        <v>31</v>
      </c>
      <c r="L33">
        <f t="shared" si="0"/>
        <v>32</v>
      </c>
      <c r="M33" s="12">
        <v>3.0179000000000001E-2</v>
      </c>
      <c r="N33" s="12">
        <v>3.0179000000000001E-2</v>
      </c>
      <c r="O33" s="12">
        <v>0.102314</v>
      </c>
      <c r="P33" s="12">
        <v>0.74720520000000001</v>
      </c>
      <c r="Q33" s="12">
        <v>17.66911</v>
      </c>
      <c r="R33" s="12">
        <v>39354.5</v>
      </c>
      <c r="S33" s="12">
        <v>33428.379999999997</v>
      </c>
      <c r="T33" s="12">
        <v>0</v>
      </c>
      <c r="U33" s="12">
        <v>63909.36</v>
      </c>
      <c r="X33">
        <f t="shared" si="18"/>
        <v>49</v>
      </c>
      <c r="Y33">
        <f t="shared" si="9"/>
        <v>392144.3</v>
      </c>
      <c r="Z33">
        <f t="shared" si="9"/>
        <v>393030.3</v>
      </c>
      <c r="AA33">
        <f t="shared" si="9"/>
        <v>357750.2</v>
      </c>
      <c r="AB33" t="e">
        <f t="shared" si="9"/>
        <v>#N/A</v>
      </c>
      <c r="AC33" t="e">
        <f t="shared" si="9"/>
        <v>#N/A</v>
      </c>
      <c r="AD33" t="e">
        <f t="shared" si="9"/>
        <v>#N/A</v>
      </c>
      <c r="AE33">
        <f t="shared" si="10"/>
        <v>399409.6</v>
      </c>
      <c r="AF33">
        <f t="shared" si="10"/>
        <v>397047.3</v>
      </c>
      <c r="AG33">
        <f t="shared" si="10"/>
        <v>354711.6</v>
      </c>
      <c r="AH33" t="e">
        <f t="shared" si="10"/>
        <v>#N/A</v>
      </c>
      <c r="AI33" t="e">
        <f t="shared" si="10"/>
        <v>#N/A</v>
      </c>
      <c r="AJ33" t="e">
        <f t="shared" si="10"/>
        <v>#N/A</v>
      </c>
      <c r="AK33">
        <f t="shared" si="11"/>
        <v>397792.1</v>
      </c>
      <c r="AL33">
        <f t="shared" si="11"/>
        <v>397620.5</v>
      </c>
      <c r="AM33">
        <f t="shared" si="11"/>
        <v>356026</v>
      </c>
      <c r="AN33" t="e">
        <f t="shared" si="11"/>
        <v>#N/A</v>
      </c>
      <c r="AO33" t="e">
        <f t="shared" si="11"/>
        <v>#N/A</v>
      </c>
      <c r="AP33" t="e">
        <f t="shared" si="11"/>
        <v>#N/A</v>
      </c>
      <c r="AR33">
        <f t="shared" si="12"/>
        <v>7265.2999999999884</v>
      </c>
      <c r="AS33">
        <f t="shared" si="21"/>
        <v>4017</v>
      </c>
      <c r="AT33">
        <f t="shared" si="22"/>
        <v>-3038.6000000000349</v>
      </c>
      <c r="AU33" t="e">
        <f t="shared" si="23"/>
        <v>#N/A</v>
      </c>
      <c r="AV33" t="e">
        <f t="shared" si="24"/>
        <v>#N/A</v>
      </c>
      <c r="AW33" t="e">
        <f t="shared" si="25"/>
        <v>#N/A</v>
      </c>
      <c r="AX33">
        <f t="shared" si="13"/>
        <v>-1617.5</v>
      </c>
      <c r="AY33">
        <f t="shared" si="26"/>
        <v>573.20000000001164</v>
      </c>
      <c r="AZ33">
        <f t="shared" si="27"/>
        <v>1314.4000000000233</v>
      </c>
      <c r="BA33" t="e">
        <f t="shared" si="28"/>
        <v>#N/A</v>
      </c>
      <c r="BB33" t="e">
        <f t="shared" si="29"/>
        <v>#N/A</v>
      </c>
      <c r="BC33" t="e">
        <f t="shared" si="30"/>
        <v>#N/A</v>
      </c>
    </row>
    <row r="34" spans="9:55" x14ac:dyDescent="0.25">
      <c r="I34" t="str">
        <f t="shared" si="31"/>
        <v>zero1</v>
      </c>
      <c r="J34">
        <f t="shared" si="32"/>
        <v>2</v>
      </c>
      <c r="K34">
        <f t="shared" si="33"/>
        <v>32</v>
      </c>
      <c r="L34">
        <f t="shared" si="0"/>
        <v>33</v>
      </c>
      <c r="M34" s="12">
        <v>3.3716900000000001E-2</v>
      </c>
      <c r="N34" s="12">
        <v>3.3716900000000001E-2</v>
      </c>
      <c r="O34" s="12">
        <v>0.1045339</v>
      </c>
      <c r="P34" s="12">
        <v>0.75348680000000001</v>
      </c>
      <c r="Q34" s="12">
        <v>17.460740000000001</v>
      </c>
      <c r="R34" s="12">
        <v>41322.71</v>
      </c>
      <c r="S34" s="12">
        <v>34888.300000000003</v>
      </c>
      <c r="T34" s="12">
        <v>0</v>
      </c>
      <c r="U34" s="12">
        <v>75808.44</v>
      </c>
      <c r="X34">
        <f t="shared" si="18"/>
        <v>50</v>
      </c>
      <c r="Y34" t="e">
        <f t="shared" si="9"/>
        <v>#N/A</v>
      </c>
      <c r="Z34">
        <f t="shared" si="9"/>
        <v>417857.9</v>
      </c>
      <c r="AA34">
        <f t="shared" si="9"/>
        <v>381190</v>
      </c>
      <c r="AB34">
        <f t="shared" si="9"/>
        <v>311182.59999999998</v>
      </c>
      <c r="AC34" t="e">
        <f t="shared" si="9"/>
        <v>#N/A</v>
      </c>
      <c r="AD34" t="e">
        <f t="shared" si="9"/>
        <v>#N/A</v>
      </c>
      <c r="AE34" t="e">
        <f t="shared" si="10"/>
        <v>#N/A</v>
      </c>
      <c r="AF34">
        <f t="shared" si="10"/>
        <v>421099.1</v>
      </c>
      <c r="AG34">
        <f t="shared" si="10"/>
        <v>378334.9</v>
      </c>
      <c r="AH34">
        <f t="shared" si="10"/>
        <v>311692.79999999999</v>
      </c>
      <c r="AI34" t="e">
        <f t="shared" si="10"/>
        <v>#N/A</v>
      </c>
      <c r="AJ34" t="e">
        <f t="shared" si="10"/>
        <v>#N/A</v>
      </c>
      <c r="AK34" t="e">
        <f t="shared" si="11"/>
        <v>#N/A</v>
      </c>
      <c r="AL34">
        <f t="shared" si="11"/>
        <v>422015.1</v>
      </c>
      <c r="AM34">
        <f t="shared" si="11"/>
        <v>378966.2</v>
      </c>
      <c r="AN34">
        <f t="shared" si="11"/>
        <v>309695.59999999998</v>
      </c>
      <c r="AO34" t="e">
        <f t="shared" si="11"/>
        <v>#N/A</v>
      </c>
      <c r="AP34" t="e">
        <f t="shared" si="11"/>
        <v>#N/A</v>
      </c>
      <c r="AR34" t="e">
        <f t="shared" si="12"/>
        <v>#N/A</v>
      </c>
      <c r="AS34">
        <f t="shared" si="21"/>
        <v>3241.1999999999534</v>
      </c>
      <c r="AT34">
        <f t="shared" si="22"/>
        <v>-2855.0999999999767</v>
      </c>
      <c r="AU34">
        <f t="shared" si="23"/>
        <v>510.20000000001164</v>
      </c>
      <c r="AV34" t="e">
        <f t="shared" si="24"/>
        <v>#N/A</v>
      </c>
      <c r="AW34" t="e">
        <f t="shared" si="25"/>
        <v>#N/A</v>
      </c>
      <c r="AX34" t="e">
        <f t="shared" si="13"/>
        <v>#N/A</v>
      </c>
      <c r="AY34">
        <f t="shared" si="26"/>
        <v>916</v>
      </c>
      <c r="AZ34">
        <f t="shared" si="27"/>
        <v>631.29999999998836</v>
      </c>
      <c r="BA34">
        <f t="shared" si="28"/>
        <v>-1997.2000000000116</v>
      </c>
      <c r="BB34" t="e">
        <f t="shared" si="29"/>
        <v>#N/A</v>
      </c>
      <c r="BC34" t="e">
        <f t="shared" si="30"/>
        <v>#N/A</v>
      </c>
    </row>
    <row r="35" spans="9:55" x14ac:dyDescent="0.25">
      <c r="I35" t="str">
        <f t="shared" si="31"/>
        <v>zero1</v>
      </c>
      <c r="J35">
        <f t="shared" si="32"/>
        <v>2</v>
      </c>
      <c r="K35">
        <f t="shared" si="33"/>
        <v>33</v>
      </c>
      <c r="L35">
        <f t="shared" si="0"/>
        <v>34</v>
      </c>
      <c r="M35" s="12">
        <v>3.5895200000000002E-2</v>
      </c>
      <c r="N35" s="12">
        <v>3.5895200000000002E-2</v>
      </c>
      <c r="O35" s="12">
        <v>0.1063041</v>
      </c>
      <c r="P35" s="12">
        <v>0.74175720000000001</v>
      </c>
      <c r="Q35" s="12">
        <v>17.373889999999999</v>
      </c>
      <c r="R35" s="12">
        <v>42433.93</v>
      </c>
      <c r="S35" s="12">
        <v>36910.25</v>
      </c>
      <c r="T35" s="12">
        <v>0</v>
      </c>
      <c r="U35" s="12">
        <v>87535.11</v>
      </c>
      <c r="X35">
        <f t="shared" si="18"/>
        <v>51</v>
      </c>
      <c r="Y35" t="e">
        <f t="shared" si="9"/>
        <v>#N/A</v>
      </c>
      <c r="Z35">
        <f t="shared" si="9"/>
        <v>443030.5</v>
      </c>
      <c r="AA35">
        <f t="shared" si="9"/>
        <v>404490.8</v>
      </c>
      <c r="AB35">
        <f t="shared" si="9"/>
        <v>333817.5</v>
      </c>
      <c r="AC35" t="e">
        <f t="shared" si="9"/>
        <v>#N/A</v>
      </c>
      <c r="AD35" t="e">
        <f t="shared" si="9"/>
        <v>#N/A</v>
      </c>
      <c r="AE35" t="e">
        <f t="shared" si="10"/>
        <v>#N/A</v>
      </c>
      <c r="AF35">
        <f t="shared" si="10"/>
        <v>445089.4</v>
      </c>
      <c r="AG35">
        <f t="shared" si="10"/>
        <v>401347.8</v>
      </c>
      <c r="AH35">
        <f t="shared" si="10"/>
        <v>334257.5</v>
      </c>
      <c r="AI35" t="e">
        <f t="shared" si="10"/>
        <v>#N/A</v>
      </c>
      <c r="AJ35" t="e">
        <f t="shared" si="10"/>
        <v>#N/A</v>
      </c>
      <c r="AK35" t="e">
        <f t="shared" si="11"/>
        <v>#N/A</v>
      </c>
      <c r="AL35">
        <f t="shared" si="11"/>
        <v>445798.9</v>
      </c>
      <c r="AM35">
        <f t="shared" si="11"/>
        <v>401745.1</v>
      </c>
      <c r="AN35">
        <f t="shared" si="11"/>
        <v>332534</v>
      </c>
      <c r="AO35" t="e">
        <f t="shared" si="11"/>
        <v>#N/A</v>
      </c>
      <c r="AP35" t="e">
        <f t="shared" si="11"/>
        <v>#N/A</v>
      </c>
      <c r="AR35" t="e">
        <f t="shared" si="12"/>
        <v>#N/A</v>
      </c>
      <c r="AS35">
        <f t="shared" si="21"/>
        <v>2058.9000000000233</v>
      </c>
      <c r="AT35">
        <f t="shared" si="22"/>
        <v>-3143</v>
      </c>
      <c r="AU35">
        <f t="shared" si="23"/>
        <v>440</v>
      </c>
      <c r="AV35" t="e">
        <f t="shared" si="24"/>
        <v>#N/A</v>
      </c>
      <c r="AW35" t="e">
        <f t="shared" si="25"/>
        <v>#N/A</v>
      </c>
      <c r="AX35" t="e">
        <f t="shared" si="13"/>
        <v>#N/A</v>
      </c>
      <c r="AY35">
        <f t="shared" si="26"/>
        <v>709.5</v>
      </c>
      <c r="AZ35">
        <f t="shared" si="27"/>
        <v>397.29999999998836</v>
      </c>
      <c r="BA35">
        <f t="shared" si="28"/>
        <v>-1723.5</v>
      </c>
      <c r="BB35" t="e">
        <f t="shared" si="29"/>
        <v>#N/A</v>
      </c>
      <c r="BC35" t="e">
        <f t="shared" si="30"/>
        <v>#N/A</v>
      </c>
    </row>
    <row r="36" spans="9:55" x14ac:dyDescent="0.25">
      <c r="I36" t="str">
        <f t="shared" si="31"/>
        <v>zero1</v>
      </c>
      <c r="J36">
        <f t="shared" si="32"/>
        <v>2</v>
      </c>
      <c r="K36">
        <f t="shared" si="33"/>
        <v>34</v>
      </c>
      <c r="L36">
        <f t="shared" si="0"/>
        <v>35</v>
      </c>
      <c r="M36" s="12">
        <v>3.9812E-2</v>
      </c>
      <c r="N36" s="12">
        <v>3.9812E-2</v>
      </c>
      <c r="O36" s="12">
        <v>0.10687960000000001</v>
      </c>
      <c r="P36" s="12">
        <v>0.74384850000000002</v>
      </c>
      <c r="Q36" s="12">
        <v>17.538779999999999</v>
      </c>
      <c r="R36" s="12">
        <v>43415.72</v>
      </c>
      <c r="S36" s="12">
        <v>39164.400000000001</v>
      </c>
      <c r="T36" s="12">
        <v>0</v>
      </c>
      <c r="U36" s="12">
        <v>98278.29</v>
      </c>
      <c r="X36">
        <f t="shared" si="18"/>
        <v>52</v>
      </c>
      <c r="Y36" t="e">
        <f t="shared" si="9"/>
        <v>#N/A</v>
      </c>
      <c r="Z36">
        <f t="shared" si="9"/>
        <v>468075.5</v>
      </c>
      <c r="AA36">
        <f t="shared" si="9"/>
        <v>428641.5</v>
      </c>
      <c r="AB36">
        <f t="shared" si="9"/>
        <v>356822</v>
      </c>
      <c r="AC36" t="e">
        <f t="shared" si="9"/>
        <v>#N/A</v>
      </c>
      <c r="AD36" t="e">
        <f t="shared" ref="AA36:AD51" si="34">IF(AND($X36&gt;=20+10*(AD$3-1),$X36&lt;=49+10*(AD$3-1)),HLOOKUP($Y$1,$M$1:$U$541,1+$X36-9-10*AD$3+30*(AD$3-1)+30*6*IF($Y$2="zero1",0,IF($Y$2="naïve1",1,2)),FALSE),#N/A)</f>
        <v>#N/A</v>
      </c>
      <c r="AE36" t="e">
        <f t="shared" si="10"/>
        <v>#N/A</v>
      </c>
      <c r="AF36">
        <f t="shared" si="10"/>
        <v>470877</v>
      </c>
      <c r="AG36">
        <f t="shared" si="10"/>
        <v>425319.1</v>
      </c>
      <c r="AH36">
        <f t="shared" si="10"/>
        <v>357193.7</v>
      </c>
      <c r="AI36" t="e">
        <f t="shared" si="10"/>
        <v>#N/A</v>
      </c>
      <c r="AJ36" t="e">
        <f t="shared" si="10"/>
        <v>#N/A</v>
      </c>
      <c r="AK36" t="e">
        <f t="shared" si="11"/>
        <v>#N/A</v>
      </c>
      <c r="AL36">
        <f t="shared" si="11"/>
        <v>470362</v>
      </c>
      <c r="AM36">
        <f t="shared" si="11"/>
        <v>425567.6</v>
      </c>
      <c r="AN36">
        <f t="shared" si="11"/>
        <v>355883.8</v>
      </c>
      <c r="AO36" t="e">
        <f t="shared" si="11"/>
        <v>#N/A</v>
      </c>
      <c r="AP36" t="e">
        <f t="shared" si="11"/>
        <v>#N/A</v>
      </c>
      <c r="AR36" t="e">
        <f t="shared" si="12"/>
        <v>#N/A</v>
      </c>
      <c r="AS36">
        <f t="shared" si="21"/>
        <v>2801.5</v>
      </c>
      <c r="AT36">
        <f t="shared" si="22"/>
        <v>-3322.4000000000233</v>
      </c>
      <c r="AU36">
        <f t="shared" si="23"/>
        <v>371.70000000001164</v>
      </c>
      <c r="AV36" t="e">
        <f t="shared" si="24"/>
        <v>#N/A</v>
      </c>
      <c r="AW36" t="e">
        <f t="shared" si="25"/>
        <v>#N/A</v>
      </c>
      <c r="AX36" t="e">
        <f t="shared" si="13"/>
        <v>#N/A</v>
      </c>
      <c r="AY36">
        <f t="shared" si="26"/>
        <v>-515</v>
      </c>
      <c r="AZ36">
        <f t="shared" si="27"/>
        <v>248.5</v>
      </c>
      <c r="BA36">
        <f t="shared" si="28"/>
        <v>-1309.9000000000233</v>
      </c>
      <c r="BB36" t="e">
        <f t="shared" si="29"/>
        <v>#N/A</v>
      </c>
      <c r="BC36" t="e">
        <f t="shared" si="30"/>
        <v>#N/A</v>
      </c>
    </row>
    <row r="37" spans="9:55" x14ac:dyDescent="0.25">
      <c r="I37" t="str">
        <f t="shared" si="31"/>
        <v>zero1</v>
      </c>
      <c r="J37">
        <f t="shared" si="32"/>
        <v>2</v>
      </c>
      <c r="K37">
        <f t="shared" si="33"/>
        <v>35</v>
      </c>
      <c r="L37">
        <f t="shared" si="0"/>
        <v>36</v>
      </c>
      <c r="M37" s="12">
        <v>3.94855E-2</v>
      </c>
      <c r="N37" s="12">
        <v>3.94855E-2</v>
      </c>
      <c r="O37" s="12">
        <v>0.12000089999999999</v>
      </c>
      <c r="P37" s="12">
        <v>0.74653670000000005</v>
      </c>
      <c r="Q37" s="12">
        <v>18.262499999999999</v>
      </c>
      <c r="R37" s="12">
        <v>44813.57</v>
      </c>
      <c r="S37" s="12">
        <v>42308.82</v>
      </c>
      <c r="T37" s="12">
        <v>0</v>
      </c>
      <c r="U37" s="12">
        <v>109041.4</v>
      </c>
      <c r="X37">
        <f t="shared" si="18"/>
        <v>53</v>
      </c>
      <c r="Y37" t="e">
        <f t="shared" si="9"/>
        <v>#N/A</v>
      </c>
      <c r="Z37">
        <f t="shared" si="9"/>
        <v>494241.9</v>
      </c>
      <c r="AA37">
        <f t="shared" si="34"/>
        <v>453761.7</v>
      </c>
      <c r="AB37">
        <f t="shared" si="34"/>
        <v>380276.8</v>
      </c>
      <c r="AC37" t="e">
        <f t="shared" si="34"/>
        <v>#N/A</v>
      </c>
      <c r="AD37" t="e">
        <f t="shared" si="34"/>
        <v>#N/A</v>
      </c>
      <c r="AE37" t="e">
        <f t="shared" si="10"/>
        <v>#N/A</v>
      </c>
      <c r="AF37">
        <f t="shared" si="10"/>
        <v>497131.6</v>
      </c>
      <c r="AG37">
        <f t="shared" si="10"/>
        <v>450225.3</v>
      </c>
      <c r="AH37">
        <f t="shared" si="10"/>
        <v>380099.3</v>
      </c>
      <c r="AI37" t="e">
        <f t="shared" si="10"/>
        <v>#N/A</v>
      </c>
      <c r="AJ37" t="e">
        <f t="shared" si="10"/>
        <v>#N/A</v>
      </c>
      <c r="AK37" t="e">
        <f t="shared" si="11"/>
        <v>#N/A</v>
      </c>
      <c r="AL37">
        <f t="shared" si="11"/>
        <v>495614.4</v>
      </c>
      <c r="AM37">
        <f t="shared" si="11"/>
        <v>451635.1</v>
      </c>
      <c r="AN37">
        <f t="shared" si="11"/>
        <v>381091.5</v>
      </c>
      <c r="AO37" t="e">
        <f t="shared" si="11"/>
        <v>#N/A</v>
      </c>
      <c r="AP37" t="e">
        <f t="shared" si="11"/>
        <v>#N/A</v>
      </c>
      <c r="AR37" t="e">
        <f t="shared" si="12"/>
        <v>#N/A</v>
      </c>
      <c r="AS37">
        <f t="shared" si="21"/>
        <v>2889.6999999999534</v>
      </c>
      <c r="AT37">
        <f t="shared" si="22"/>
        <v>-3536.4000000000233</v>
      </c>
      <c r="AU37">
        <f t="shared" si="23"/>
        <v>-177.5</v>
      </c>
      <c r="AV37" t="e">
        <f t="shared" si="24"/>
        <v>#N/A</v>
      </c>
      <c r="AW37" t="e">
        <f t="shared" si="25"/>
        <v>#N/A</v>
      </c>
      <c r="AX37" t="e">
        <f t="shared" si="13"/>
        <v>#N/A</v>
      </c>
      <c r="AY37">
        <f t="shared" si="26"/>
        <v>-1517.1999999999534</v>
      </c>
      <c r="AZ37">
        <f t="shared" si="27"/>
        <v>1409.7999999999884</v>
      </c>
      <c r="BA37">
        <f t="shared" si="28"/>
        <v>992.20000000001164</v>
      </c>
      <c r="BB37" t="e">
        <f t="shared" si="29"/>
        <v>#N/A</v>
      </c>
      <c r="BC37" t="e">
        <f t="shared" si="30"/>
        <v>#N/A</v>
      </c>
    </row>
    <row r="38" spans="9:55" x14ac:dyDescent="0.25">
      <c r="I38" t="str">
        <f t="shared" si="31"/>
        <v>zero1</v>
      </c>
      <c r="J38">
        <f t="shared" si="32"/>
        <v>2</v>
      </c>
      <c r="K38">
        <f t="shared" si="33"/>
        <v>36</v>
      </c>
      <c r="L38">
        <f t="shared" si="0"/>
        <v>37</v>
      </c>
      <c r="M38" s="12">
        <v>4.0093200000000002E-2</v>
      </c>
      <c r="N38" s="12">
        <v>4.0093200000000002E-2</v>
      </c>
      <c r="O38" s="12">
        <v>0.12860730000000001</v>
      </c>
      <c r="P38" s="12">
        <v>0.78172509999999995</v>
      </c>
      <c r="Q38" s="12">
        <v>20.607050000000001</v>
      </c>
      <c r="R38" s="12">
        <v>48433.79</v>
      </c>
      <c r="S38" s="12">
        <v>36613.97</v>
      </c>
      <c r="T38" s="12">
        <v>0</v>
      </c>
      <c r="U38" s="12">
        <v>117381.3</v>
      </c>
      <c r="X38">
        <f t="shared" si="18"/>
        <v>54</v>
      </c>
      <c r="Y38" t="e">
        <f t="shared" si="9"/>
        <v>#N/A</v>
      </c>
      <c r="Z38">
        <f t="shared" si="9"/>
        <v>523184.6</v>
      </c>
      <c r="AA38">
        <f t="shared" si="34"/>
        <v>481914.9</v>
      </c>
      <c r="AB38">
        <f t="shared" si="34"/>
        <v>405635.9</v>
      </c>
      <c r="AC38" t="e">
        <f t="shared" si="34"/>
        <v>#N/A</v>
      </c>
      <c r="AD38" t="e">
        <f t="shared" si="34"/>
        <v>#N/A</v>
      </c>
      <c r="AE38" t="e">
        <f t="shared" si="10"/>
        <v>#N/A</v>
      </c>
      <c r="AF38">
        <f t="shared" si="10"/>
        <v>525020</v>
      </c>
      <c r="AG38">
        <f t="shared" si="10"/>
        <v>477571</v>
      </c>
      <c r="AH38">
        <f t="shared" si="10"/>
        <v>404568.1</v>
      </c>
      <c r="AI38" t="e">
        <f t="shared" si="10"/>
        <v>#N/A</v>
      </c>
      <c r="AJ38" t="e">
        <f t="shared" si="10"/>
        <v>#N/A</v>
      </c>
      <c r="AK38" t="e">
        <f t="shared" si="11"/>
        <v>#N/A</v>
      </c>
      <c r="AL38">
        <f t="shared" si="11"/>
        <v>522609.4</v>
      </c>
      <c r="AM38">
        <f t="shared" si="11"/>
        <v>478665.1</v>
      </c>
      <c r="AN38">
        <f t="shared" si="11"/>
        <v>406191.9</v>
      </c>
      <c r="AO38" t="e">
        <f t="shared" si="11"/>
        <v>#N/A</v>
      </c>
      <c r="AP38" t="e">
        <f t="shared" si="11"/>
        <v>#N/A</v>
      </c>
      <c r="AR38" t="e">
        <f t="shared" si="12"/>
        <v>#N/A</v>
      </c>
      <c r="AS38">
        <f t="shared" si="21"/>
        <v>1835.4000000000233</v>
      </c>
      <c r="AT38">
        <f t="shared" si="22"/>
        <v>-4343.9000000000233</v>
      </c>
      <c r="AU38">
        <f t="shared" si="23"/>
        <v>-1067.8000000000466</v>
      </c>
      <c r="AV38" t="e">
        <f t="shared" si="24"/>
        <v>#N/A</v>
      </c>
      <c r="AW38" t="e">
        <f t="shared" si="25"/>
        <v>#N/A</v>
      </c>
      <c r="AX38" t="e">
        <f t="shared" si="13"/>
        <v>#N/A</v>
      </c>
      <c r="AY38">
        <f t="shared" si="26"/>
        <v>-2410.5999999999767</v>
      </c>
      <c r="AZ38">
        <f t="shared" si="27"/>
        <v>1094.0999999999767</v>
      </c>
      <c r="BA38">
        <f t="shared" si="28"/>
        <v>1623.8000000000466</v>
      </c>
      <c r="BB38" t="e">
        <f t="shared" si="29"/>
        <v>#N/A</v>
      </c>
      <c r="BC38" t="e">
        <f t="shared" si="30"/>
        <v>#N/A</v>
      </c>
    </row>
    <row r="39" spans="9:55" x14ac:dyDescent="0.25">
      <c r="I39" t="str">
        <f t="shared" si="31"/>
        <v>zero1</v>
      </c>
      <c r="J39">
        <f t="shared" si="32"/>
        <v>2</v>
      </c>
      <c r="K39">
        <f t="shared" si="33"/>
        <v>37</v>
      </c>
      <c r="L39">
        <f t="shared" si="0"/>
        <v>38</v>
      </c>
      <c r="M39" s="12">
        <v>4.1338699999999999E-2</v>
      </c>
      <c r="N39" s="12">
        <v>4.1338699999999999E-2</v>
      </c>
      <c r="O39" s="12">
        <v>0.1308021</v>
      </c>
      <c r="P39" s="12">
        <v>0.74559719999999996</v>
      </c>
      <c r="Q39" s="12">
        <v>19.2941</v>
      </c>
      <c r="R39" s="12">
        <v>50542.9</v>
      </c>
      <c r="S39" s="12">
        <v>37082.29</v>
      </c>
      <c r="T39" s="12">
        <v>0</v>
      </c>
      <c r="U39" s="12">
        <v>136124.5</v>
      </c>
      <c r="X39">
        <f t="shared" si="18"/>
        <v>55</v>
      </c>
      <c r="Y39" t="e">
        <f t="shared" si="9"/>
        <v>#N/A</v>
      </c>
      <c r="Z39">
        <f t="shared" si="9"/>
        <v>551178.9</v>
      </c>
      <c r="AA39">
        <f t="shared" si="34"/>
        <v>509143.1</v>
      </c>
      <c r="AB39">
        <f t="shared" si="34"/>
        <v>431364</v>
      </c>
      <c r="AC39" t="e">
        <f t="shared" si="34"/>
        <v>#N/A</v>
      </c>
      <c r="AD39" t="e">
        <f t="shared" si="34"/>
        <v>#N/A</v>
      </c>
      <c r="AE39" t="e">
        <f t="shared" si="10"/>
        <v>#N/A</v>
      </c>
      <c r="AF39">
        <f t="shared" si="10"/>
        <v>554061.1</v>
      </c>
      <c r="AG39">
        <f t="shared" si="10"/>
        <v>504759.1</v>
      </c>
      <c r="AH39">
        <f t="shared" si="10"/>
        <v>429992.8</v>
      </c>
      <c r="AI39" t="e">
        <f t="shared" si="10"/>
        <v>#N/A</v>
      </c>
      <c r="AJ39" t="e">
        <f t="shared" si="10"/>
        <v>#N/A</v>
      </c>
      <c r="AK39" t="e">
        <f t="shared" si="11"/>
        <v>#N/A</v>
      </c>
      <c r="AL39">
        <f t="shared" si="11"/>
        <v>551058.19999999995</v>
      </c>
      <c r="AM39">
        <f t="shared" si="11"/>
        <v>505696.5</v>
      </c>
      <c r="AN39">
        <f t="shared" si="11"/>
        <v>431159.6</v>
      </c>
      <c r="AO39" t="e">
        <f t="shared" si="11"/>
        <v>#N/A</v>
      </c>
      <c r="AP39" t="e">
        <f t="shared" si="11"/>
        <v>#N/A</v>
      </c>
      <c r="AR39" t="e">
        <f t="shared" si="12"/>
        <v>#N/A</v>
      </c>
      <c r="AS39">
        <f t="shared" si="21"/>
        <v>2882.1999999999534</v>
      </c>
      <c r="AT39">
        <f t="shared" si="22"/>
        <v>-4384</v>
      </c>
      <c r="AU39">
        <f t="shared" si="23"/>
        <v>-1371.2000000000116</v>
      </c>
      <c r="AV39" t="e">
        <f t="shared" si="24"/>
        <v>#N/A</v>
      </c>
      <c r="AW39" t="e">
        <f t="shared" si="25"/>
        <v>#N/A</v>
      </c>
      <c r="AX39" t="e">
        <f t="shared" si="13"/>
        <v>#N/A</v>
      </c>
      <c r="AY39">
        <f t="shared" si="26"/>
        <v>-3002.9000000000233</v>
      </c>
      <c r="AZ39">
        <f t="shared" si="27"/>
        <v>937.40000000002328</v>
      </c>
      <c r="BA39">
        <f t="shared" si="28"/>
        <v>1166.7999999999884</v>
      </c>
      <c r="BB39" t="e">
        <f t="shared" si="29"/>
        <v>#N/A</v>
      </c>
      <c r="BC39" t="e">
        <f t="shared" si="30"/>
        <v>#N/A</v>
      </c>
    </row>
    <row r="40" spans="9:55" x14ac:dyDescent="0.25">
      <c r="I40" t="str">
        <f t="shared" si="31"/>
        <v>zero1</v>
      </c>
      <c r="J40">
        <f t="shared" si="32"/>
        <v>2</v>
      </c>
      <c r="K40">
        <f t="shared" si="33"/>
        <v>38</v>
      </c>
      <c r="L40">
        <f t="shared" si="0"/>
        <v>39</v>
      </c>
      <c r="M40" s="12">
        <v>4.2131500000000002E-2</v>
      </c>
      <c r="N40" s="12">
        <v>4.2131500000000002E-2</v>
      </c>
      <c r="O40" s="12">
        <v>0.13288520000000001</v>
      </c>
      <c r="P40" s="12">
        <v>0.73956529999999998</v>
      </c>
      <c r="Q40" s="12">
        <v>19.14245</v>
      </c>
      <c r="R40" s="12">
        <v>52020.94</v>
      </c>
      <c r="S40" s="12">
        <v>37820.699999999997</v>
      </c>
      <c r="T40" s="12">
        <v>0</v>
      </c>
      <c r="U40" s="12">
        <v>155215.9</v>
      </c>
      <c r="X40">
        <f t="shared" si="18"/>
        <v>56</v>
      </c>
      <c r="Y40" t="e">
        <f t="shared" si="9"/>
        <v>#N/A</v>
      </c>
      <c r="Z40">
        <f t="shared" si="9"/>
        <v>580597.9</v>
      </c>
      <c r="AA40">
        <f t="shared" si="34"/>
        <v>538446</v>
      </c>
      <c r="AB40">
        <f t="shared" si="34"/>
        <v>459461.2</v>
      </c>
      <c r="AC40" t="e">
        <f t="shared" si="34"/>
        <v>#N/A</v>
      </c>
      <c r="AD40" t="e">
        <f t="shared" si="34"/>
        <v>#N/A</v>
      </c>
      <c r="AE40" t="e">
        <f t="shared" si="10"/>
        <v>#N/A</v>
      </c>
      <c r="AF40">
        <f t="shared" si="10"/>
        <v>582260.5</v>
      </c>
      <c r="AG40">
        <f t="shared" si="10"/>
        <v>532694.19999999995</v>
      </c>
      <c r="AH40">
        <f t="shared" si="10"/>
        <v>456582.8</v>
      </c>
      <c r="AI40" t="e">
        <f t="shared" si="10"/>
        <v>#N/A</v>
      </c>
      <c r="AJ40" t="e">
        <f t="shared" si="10"/>
        <v>#N/A</v>
      </c>
      <c r="AK40" t="e">
        <f t="shared" si="11"/>
        <v>#N/A</v>
      </c>
      <c r="AL40">
        <f t="shared" si="11"/>
        <v>579449.80000000005</v>
      </c>
      <c r="AM40">
        <f t="shared" si="11"/>
        <v>534141.69999999995</v>
      </c>
      <c r="AN40">
        <f t="shared" si="11"/>
        <v>457676.2</v>
      </c>
      <c r="AO40" t="e">
        <f t="shared" si="11"/>
        <v>#N/A</v>
      </c>
      <c r="AP40" t="e">
        <f t="shared" si="11"/>
        <v>#N/A</v>
      </c>
      <c r="AR40" t="e">
        <f t="shared" si="12"/>
        <v>#N/A</v>
      </c>
      <c r="AS40">
        <f t="shared" si="21"/>
        <v>1662.5999999999767</v>
      </c>
      <c r="AT40">
        <f t="shared" si="22"/>
        <v>-5751.8000000000466</v>
      </c>
      <c r="AU40">
        <f t="shared" si="23"/>
        <v>-2878.4000000000233</v>
      </c>
      <c r="AV40" t="e">
        <f t="shared" si="24"/>
        <v>#N/A</v>
      </c>
      <c r="AW40" t="e">
        <f t="shared" si="25"/>
        <v>#N/A</v>
      </c>
      <c r="AX40" t="e">
        <f t="shared" si="13"/>
        <v>#N/A</v>
      </c>
      <c r="AY40">
        <f t="shared" si="26"/>
        <v>-2810.6999999999534</v>
      </c>
      <c r="AZ40">
        <f t="shared" si="27"/>
        <v>1447.5</v>
      </c>
      <c r="BA40">
        <f t="shared" si="28"/>
        <v>1093.4000000000233</v>
      </c>
      <c r="BB40" t="e">
        <f t="shared" si="29"/>
        <v>#N/A</v>
      </c>
      <c r="BC40" t="e">
        <f t="shared" si="30"/>
        <v>#N/A</v>
      </c>
    </row>
    <row r="41" spans="9:55" x14ac:dyDescent="0.25">
      <c r="I41" t="str">
        <f t="shared" si="31"/>
        <v>zero1</v>
      </c>
      <c r="J41">
        <f t="shared" si="32"/>
        <v>2</v>
      </c>
      <c r="K41">
        <f t="shared" si="33"/>
        <v>39</v>
      </c>
      <c r="L41">
        <f t="shared" si="0"/>
        <v>40</v>
      </c>
      <c r="M41" s="12">
        <v>4.3066199999999999E-2</v>
      </c>
      <c r="N41" s="12">
        <v>4.3066199999999999E-2</v>
      </c>
      <c r="O41" s="12">
        <v>0.1336369</v>
      </c>
      <c r="P41" s="12">
        <v>0.71813959999999999</v>
      </c>
      <c r="Q41" s="12">
        <v>18.915320000000001</v>
      </c>
      <c r="R41" s="12">
        <v>53214.15</v>
      </c>
      <c r="S41" s="12">
        <v>38620.39</v>
      </c>
      <c r="T41" s="12">
        <v>0</v>
      </c>
      <c r="U41" s="12">
        <v>175998.9</v>
      </c>
      <c r="X41">
        <f t="shared" si="18"/>
        <v>57</v>
      </c>
      <c r="Y41" t="e">
        <f t="shared" si="9"/>
        <v>#N/A</v>
      </c>
      <c r="Z41">
        <f t="shared" si="9"/>
        <v>611708.1</v>
      </c>
      <c r="AA41">
        <f t="shared" si="34"/>
        <v>568222.6</v>
      </c>
      <c r="AB41">
        <f t="shared" si="34"/>
        <v>486410.5</v>
      </c>
      <c r="AC41" t="e">
        <f t="shared" si="34"/>
        <v>#N/A</v>
      </c>
      <c r="AD41" t="e">
        <f t="shared" si="34"/>
        <v>#N/A</v>
      </c>
      <c r="AE41" t="e">
        <f t="shared" si="10"/>
        <v>#N/A</v>
      </c>
      <c r="AF41">
        <f t="shared" si="10"/>
        <v>614007.9</v>
      </c>
      <c r="AG41">
        <f t="shared" si="10"/>
        <v>563072.80000000005</v>
      </c>
      <c r="AH41">
        <f t="shared" si="10"/>
        <v>484070.6</v>
      </c>
      <c r="AI41" t="e">
        <f t="shared" si="10"/>
        <v>#N/A</v>
      </c>
      <c r="AJ41" t="e">
        <f t="shared" si="10"/>
        <v>#N/A</v>
      </c>
      <c r="AK41" t="e">
        <f t="shared" si="11"/>
        <v>#N/A</v>
      </c>
      <c r="AL41">
        <f t="shared" si="11"/>
        <v>609277</v>
      </c>
      <c r="AM41">
        <f t="shared" si="11"/>
        <v>563748.30000000005</v>
      </c>
      <c r="AN41">
        <f t="shared" si="11"/>
        <v>485234.3</v>
      </c>
      <c r="AO41" t="e">
        <f t="shared" si="11"/>
        <v>#N/A</v>
      </c>
      <c r="AP41" t="e">
        <f t="shared" si="11"/>
        <v>#N/A</v>
      </c>
      <c r="AR41" t="e">
        <f t="shared" si="12"/>
        <v>#N/A</v>
      </c>
      <c r="AS41">
        <f t="shared" si="21"/>
        <v>2299.8000000000466</v>
      </c>
      <c r="AT41">
        <f t="shared" si="22"/>
        <v>-5149.7999999999302</v>
      </c>
      <c r="AU41">
        <f t="shared" si="23"/>
        <v>-2339.9000000000233</v>
      </c>
      <c r="AV41" t="e">
        <f t="shared" si="24"/>
        <v>#N/A</v>
      </c>
      <c r="AW41" t="e">
        <f t="shared" si="25"/>
        <v>#N/A</v>
      </c>
      <c r="AX41" t="e">
        <f t="shared" si="13"/>
        <v>#N/A</v>
      </c>
      <c r="AY41">
        <f t="shared" si="26"/>
        <v>-4730.9000000000233</v>
      </c>
      <c r="AZ41">
        <f t="shared" si="27"/>
        <v>675.5</v>
      </c>
      <c r="BA41">
        <f t="shared" si="28"/>
        <v>1163.7000000000116</v>
      </c>
      <c r="BB41" t="e">
        <f t="shared" si="29"/>
        <v>#N/A</v>
      </c>
      <c r="BC41" t="e">
        <f t="shared" si="30"/>
        <v>#N/A</v>
      </c>
    </row>
    <row r="42" spans="9:55" x14ac:dyDescent="0.25">
      <c r="I42" t="str">
        <f t="shared" si="31"/>
        <v>zero1</v>
      </c>
      <c r="J42">
        <f t="shared" si="32"/>
        <v>2</v>
      </c>
      <c r="K42">
        <f t="shared" si="33"/>
        <v>40</v>
      </c>
      <c r="L42">
        <f t="shared" si="0"/>
        <v>41</v>
      </c>
      <c r="M42" s="12">
        <v>4.5463999999999997E-2</v>
      </c>
      <c r="N42" s="12">
        <v>4.5463999999999997E-2</v>
      </c>
      <c r="O42" s="12">
        <v>0.13729440000000001</v>
      </c>
      <c r="P42" s="12">
        <v>0.71064989999999995</v>
      </c>
      <c r="Q42" s="12">
        <v>18.914390000000001</v>
      </c>
      <c r="R42" s="12">
        <v>54360.51</v>
      </c>
      <c r="S42" s="12">
        <v>39194.61</v>
      </c>
      <c r="T42" s="12">
        <v>0</v>
      </c>
      <c r="U42" s="12">
        <v>195692.9</v>
      </c>
      <c r="X42">
        <f t="shared" si="18"/>
        <v>58</v>
      </c>
      <c r="Y42" t="e">
        <f t="shared" si="9"/>
        <v>#N/A</v>
      </c>
      <c r="Z42">
        <f t="shared" si="9"/>
        <v>643088.80000000005</v>
      </c>
      <c r="AA42">
        <f t="shared" si="34"/>
        <v>598617.59999999998</v>
      </c>
      <c r="AB42">
        <f t="shared" si="34"/>
        <v>515821.7</v>
      </c>
      <c r="AC42" t="e">
        <f t="shared" si="34"/>
        <v>#N/A</v>
      </c>
      <c r="AD42" t="e">
        <f t="shared" si="34"/>
        <v>#N/A</v>
      </c>
      <c r="AE42" t="e">
        <f t="shared" si="10"/>
        <v>#N/A</v>
      </c>
      <c r="AF42">
        <f t="shared" si="10"/>
        <v>645074.4</v>
      </c>
      <c r="AG42">
        <f t="shared" si="10"/>
        <v>593671.6</v>
      </c>
      <c r="AH42">
        <f t="shared" si="10"/>
        <v>513012</v>
      </c>
      <c r="AI42" t="e">
        <f t="shared" si="10"/>
        <v>#N/A</v>
      </c>
      <c r="AJ42" t="e">
        <f t="shared" si="10"/>
        <v>#N/A</v>
      </c>
      <c r="AK42" t="e">
        <f t="shared" si="11"/>
        <v>#N/A</v>
      </c>
      <c r="AL42">
        <f t="shared" si="11"/>
        <v>641167</v>
      </c>
      <c r="AM42">
        <f t="shared" si="11"/>
        <v>594027.80000000005</v>
      </c>
      <c r="AN42">
        <f t="shared" si="11"/>
        <v>514162.1</v>
      </c>
      <c r="AO42" t="e">
        <f t="shared" si="11"/>
        <v>#N/A</v>
      </c>
      <c r="AP42" t="e">
        <f t="shared" si="11"/>
        <v>#N/A</v>
      </c>
      <c r="AR42" t="e">
        <f t="shared" si="12"/>
        <v>#N/A</v>
      </c>
      <c r="AS42">
        <f t="shared" si="21"/>
        <v>1985.5999999999767</v>
      </c>
      <c r="AT42">
        <f t="shared" si="22"/>
        <v>-4946</v>
      </c>
      <c r="AU42">
        <f t="shared" si="23"/>
        <v>-2809.7000000000116</v>
      </c>
      <c r="AV42" t="e">
        <f t="shared" si="24"/>
        <v>#N/A</v>
      </c>
      <c r="AW42" t="e">
        <f t="shared" si="25"/>
        <v>#N/A</v>
      </c>
      <c r="AX42" t="e">
        <f t="shared" si="13"/>
        <v>#N/A</v>
      </c>
      <c r="AY42">
        <f t="shared" si="26"/>
        <v>-3907.4000000000233</v>
      </c>
      <c r="AZ42">
        <f t="shared" si="27"/>
        <v>356.20000000006985</v>
      </c>
      <c r="BA42">
        <f t="shared" si="28"/>
        <v>1150.0999999999767</v>
      </c>
      <c r="BB42" t="e">
        <f t="shared" si="29"/>
        <v>#N/A</v>
      </c>
      <c r="BC42" t="e">
        <f t="shared" si="30"/>
        <v>#N/A</v>
      </c>
    </row>
    <row r="43" spans="9:55" x14ac:dyDescent="0.25">
      <c r="I43" t="str">
        <f t="shared" si="31"/>
        <v>zero1</v>
      </c>
      <c r="J43">
        <f t="shared" si="32"/>
        <v>2</v>
      </c>
      <c r="K43">
        <f t="shared" si="33"/>
        <v>41</v>
      </c>
      <c r="L43">
        <f t="shared" si="0"/>
        <v>42</v>
      </c>
      <c r="M43" s="12">
        <v>4.6064099999999997E-2</v>
      </c>
      <c r="N43" s="12">
        <v>4.6064099999999997E-2</v>
      </c>
      <c r="O43" s="12">
        <v>0.13784479999999999</v>
      </c>
      <c r="P43" s="12">
        <v>0.68556470000000003</v>
      </c>
      <c r="Q43" s="12">
        <v>18.698</v>
      </c>
      <c r="R43" s="12">
        <v>55541.35</v>
      </c>
      <c r="S43" s="12">
        <v>39765.449999999997</v>
      </c>
      <c r="T43" s="12">
        <v>0</v>
      </c>
      <c r="U43" s="12">
        <v>215584.8</v>
      </c>
      <c r="X43">
        <f t="shared" si="18"/>
        <v>59</v>
      </c>
      <c r="Y43" t="e">
        <f t="shared" si="9"/>
        <v>#N/A</v>
      </c>
      <c r="Z43">
        <f t="shared" si="9"/>
        <v>676331.3</v>
      </c>
      <c r="AA43">
        <f t="shared" si="34"/>
        <v>631429.69999999995</v>
      </c>
      <c r="AB43">
        <f t="shared" si="34"/>
        <v>547406.6</v>
      </c>
      <c r="AC43" t="e">
        <f t="shared" si="34"/>
        <v>#N/A</v>
      </c>
      <c r="AD43" t="e">
        <f t="shared" si="34"/>
        <v>#N/A</v>
      </c>
      <c r="AE43" t="e">
        <f t="shared" si="10"/>
        <v>#N/A</v>
      </c>
      <c r="AF43">
        <f t="shared" si="10"/>
        <v>678270.2</v>
      </c>
      <c r="AG43">
        <f t="shared" ref="AF43:AJ58" si="35">IF(AND($X43&gt;=20+10*(AG$3-1),$X43&lt;=49+10*(AG$3-1)),HLOOKUP($Y$1,$M$1:$U$541,1+$X43-9-10*AG$3+30*(AG$3-1)+30*6*IF($AE$2="zero1",0,IF($AE$2="naïve1",1,2)),FALSE),#N/A)</f>
        <v>625687.9</v>
      </c>
      <c r="AH43">
        <f t="shared" si="35"/>
        <v>543581</v>
      </c>
      <c r="AI43" t="e">
        <f t="shared" si="35"/>
        <v>#N/A</v>
      </c>
      <c r="AJ43" t="e">
        <f t="shared" si="35"/>
        <v>#N/A</v>
      </c>
      <c r="AK43" t="e">
        <f t="shared" si="11"/>
        <v>#N/A</v>
      </c>
      <c r="AL43">
        <f t="shared" si="11"/>
        <v>673262.6</v>
      </c>
      <c r="AM43">
        <f t="shared" ref="AL43:AP58" si="36">IF(AND($X43&gt;=20+10*(AM$3-1),$X43&lt;=49+10*(AM$3-1)),HLOOKUP($Y$1,$M$1:$U$541,1+$X43-9-10*AM$3+30*(AM$3-1)+30*6*IF($AK$2="zero1",0,IF($AK$2="naïve1",1,2)),FALSE),#N/A)</f>
        <v>625496.1</v>
      </c>
      <c r="AN43">
        <f t="shared" si="36"/>
        <v>544002.9</v>
      </c>
      <c r="AO43" t="e">
        <f t="shared" si="36"/>
        <v>#N/A</v>
      </c>
      <c r="AP43" t="e">
        <f t="shared" si="36"/>
        <v>#N/A</v>
      </c>
      <c r="AR43" t="e">
        <f t="shared" si="12"/>
        <v>#N/A</v>
      </c>
      <c r="AS43">
        <f t="shared" si="21"/>
        <v>1938.8999999999069</v>
      </c>
      <c r="AT43">
        <f t="shared" si="22"/>
        <v>-5741.7999999999302</v>
      </c>
      <c r="AU43">
        <f t="shared" si="23"/>
        <v>-3825.5999999999767</v>
      </c>
      <c r="AV43" t="e">
        <f t="shared" si="24"/>
        <v>#N/A</v>
      </c>
      <c r="AW43" t="e">
        <f t="shared" si="25"/>
        <v>#N/A</v>
      </c>
      <c r="AX43" t="e">
        <f t="shared" si="13"/>
        <v>#N/A</v>
      </c>
      <c r="AY43">
        <f t="shared" si="26"/>
        <v>-5007.5999999999767</v>
      </c>
      <c r="AZ43">
        <f t="shared" si="27"/>
        <v>-191.80000000004657</v>
      </c>
      <c r="BA43">
        <f t="shared" si="28"/>
        <v>421.90000000002328</v>
      </c>
      <c r="BB43" t="e">
        <f t="shared" si="29"/>
        <v>#N/A</v>
      </c>
      <c r="BC43" t="e">
        <f t="shared" si="30"/>
        <v>#N/A</v>
      </c>
    </row>
    <row r="44" spans="9:55" x14ac:dyDescent="0.25">
      <c r="I44" t="str">
        <f t="shared" si="31"/>
        <v>zero1</v>
      </c>
      <c r="J44">
        <f t="shared" si="32"/>
        <v>2</v>
      </c>
      <c r="K44">
        <f t="shared" si="33"/>
        <v>42</v>
      </c>
      <c r="L44">
        <f t="shared" si="0"/>
        <v>43</v>
      </c>
      <c r="M44" s="12">
        <v>4.6348199999999999E-2</v>
      </c>
      <c r="N44" s="12">
        <v>4.6348199999999999E-2</v>
      </c>
      <c r="O44" s="12">
        <v>0.1413865</v>
      </c>
      <c r="P44" s="12">
        <v>0.65891489999999997</v>
      </c>
      <c r="Q44" s="12">
        <v>18.587250000000001</v>
      </c>
      <c r="R44" s="12">
        <v>56299.66</v>
      </c>
      <c r="S44" s="12">
        <v>40251.81</v>
      </c>
      <c r="T44" s="12">
        <v>0</v>
      </c>
      <c r="U44" s="12">
        <v>236556.1</v>
      </c>
      <c r="X44">
        <f t="shared" si="18"/>
        <v>60</v>
      </c>
      <c r="Y44" t="e">
        <f t="shared" si="9"/>
        <v>#N/A</v>
      </c>
      <c r="Z44" t="e">
        <f t="shared" si="9"/>
        <v>#N/A</v>
      </c>
      <c r="AA44">
        <f t="shared" si="34"/>
        <v>665333.1</v>
      </c>
      <c r="AB44">
        <f t="shared" si="34"/>
        <v>579023</v>
      </c>
      <c r="AC44">
        <f t="shared" si="34"/>
        <v>534824.30000000005</v>
      </c>
      <c r="AD44" t="e">
        <f t="shared" si="34"/>
        <v>#N/A</v>
      </c>
      <c r="AE44" t="e">
        <f t="shared" si="10"/>
        <v>#N/A</v>
      </c>
      <c r="AF44" t="e">
        <f t="shared" si="35"/>
        <v>#N/A</v>
      </c>
      <c r="AG44">
        <f t="shared" si="35"/>
        <v>659538.30000000005</v>
      </c>
      <c r="AH44">
        <f t="shared" si="35"/>
        <v>575467.30000000005</v>
      </c>
      <c r="AI44">
        <f t="shared" si="35"/>
        <v>532903.30000000005</v>
      </c>
      <c r="AJ44" t="e">
        <f t="shared" si="35"/>
        <v>#N/A</v>
      </c>
      <c r="AK44" t="e">
        <f t="shared" si="11"/>
        <v>#N/A</v>
      </c>
      <c r="AL44" t="e">
        <f t="shared" si="36"/>
        <v>#N/A</v>
      </c>
      <c r="AM44">
        <f t="shared" si="36"/>
        <v>658922.19999999995</v>
      </c>
      <c r="AN44">
        <f t="shared" si="36"/>
        <v>575464.5</v>
      </c>
      <c r="AO44">
        <f t="shared" si="36"/>
        <v>532794.4</v>
      </c>
      <c r="AP44" t="e">
        <f t="shared" si="36"/>
        <v>#N/A</v>
      </c>
      <c r="AR44" t="e">
        <f t="shared" si="12"/>
        <v>#N/A</v>
      </c>
      <c r="AS44" t="e">
        <f t="shared" si="21"/>
        <v>#N/A</v>
      </c>
      <c r="AT44">
        <f t="shared" si="22"/>
        <v>-5794.7999999999302</v>
      </c>
      <c r="AU44">
        <f t="shared" si="23"/>
        <v>-3555.6999999999534</v>
      </c>
      <c r="AV44">
        <f t="shared" si="24"/>
        <v>-1921</v>
      </c>
      <c r="AW44" t="e">
        <f t="shared" si="25"/>
        <v>#N/A</v>
      </c>
      <c r="AX44" t="e">
        <f t="shared" si="13"/>
        <v>#N/A</v>
      </c>
      <c r="AY44" t="e">
        <f t="shared" si="26"/>
        <v>#N/A</v>
      </c>
      <c r="AZ44">
        <f t="shared" si="27"/>
        <v>-616.10000000009313</v>
      </c>
      <c r="BA44">
        <f t="shared" si="28"/>
        <v>-2.8000000000465661</v>
      </c>
      <c r="BB44">
        <f t="shared" si="29"/>
        <v>-108.90000000002328</v>
      </c>
      <c r="BC44" t="e">
        <f t="shared" si="30"/>
        <v>#N/A</v>
      </c>
    </row>
    <row r="45" spans="9:55" x14ac:dyDescent="0.25">
      <c r="I45" t="str">
        <f t="shared" si="31"/>
        <v>zero1</v>
      </c>
      <c r="J45">
        <f t="shared" si="32"/>
        <v>2</v>
      </c>
      <c r="K45">
        <f t="shared" si="33"/>
        <v>43</v>
      </c>
      <c r="L45">
        <f t="shared" si="0"/>
        <v>44</v>
      </c>
      <c r="M45" s="12">
        <v>4.6024200000000001E-2</v>
      </c>
      <c r="N45" s="12">
        <v>4.6024200000000001E-2</v>
      </c>
      <c r="O45" s="12">
        <v>0.1402312</v>
      </c>
      <c r="P45" s="12">
        <v>0.62925310000000001</v>
      </c>
      <c r="Q45" s="12">
        <v>18.527830000000002</v>
      </c>
      <c r="R45" s="12">
        <v>57445.8</v>
      </c>
      <c r="S45" s="12">
        <v>40524.86</v>
      </c>
      <c r="T45" s="12">
        <v>0</v>
      </c>
      <c r="U45" s="12">
        <v>257643.1</v>
      </c>
      <c r="X45">
        <f t="shared" si="18"/>
        <v>61</v>
      </c>
      <c r="Y45" t="e">
        <f t="shared" si="9"/>
        <v>#N/A</v>
      </c>
      <c r="Z45" t="e">
        <f t="shared" si="9"/>
        <v>#N/A</v>
      </c>
      <c r="AA45">
        <f t="shared" si="34"/>
        <v>700341.8</v>
      </c>
      <c r="AB45">
        <f t="shared" si="34"/>
        <v>612169.19999999995</v>
      </c>
      <c r="AC45">
        <f t="shared" si="34"/>
        <v>569881.9</v>
      </c>
      <c r="AD45" t="e">
        <f t="shared" si="34"/>
        <v>#N/A</v>
      </c>
      <c r="AE45" t="e">
        <f t="shared" si="10"/>
        <v>#N/A</v>
      </c>
      <c r="AF45" t="e">
        <f t="shared" si="35"/>
        <v>#N/A</v>
      </c>
      <c r="AG45">
        <f t="shared" si="35"/>
        <v>693959.3</v>
      </c>
      <c r="AH45">
        <f t="shared" si="35"/>
        <v>608112.1</v>
      </c>
      <c r="AI45">
        <f t="shared" si="35"/>
        <v>567857.1</v>
      </c>
      <c r="AJ45" t="e">
        <f t="shared" si="35"/>
        <v>#N/A</v>
      </c>
      <c r="AK45" t="e">
        <f t="shared" si="11"/>
        <v>#N/A</v>
      </c>
      <c r="AL45" t="e">
        <f t="shared" si="36"/>
        <v>#N/A</v>
      </c>
      <c r="AM45">
        <f t="shared" si="36"/>
        <v>692490.9</v>
      </c>
      <c r="AN45">
        <f t="shared" si="36"/>
        <v>607266.1</v>
      </c>
      <c r="AO45">
        <f t="shared" si="36"/>
        <v>567437.9</v>
      </c>
      <c r="AP45" t="e">
        <f t="shared" si="36"/>
        <v>#N/A</v>
      </c>
      <c r="AR45" t="e">
        <f t="shared" si="12"/>
        <v>#N/A</v>
      </c>
      <c r="AS45" t="e">
        <f t="shared" si="21"/>
        <v>#N/A</v>
      </c>
      <c r="AT45">
        <f t="shared" si="22"/>
        <v>-6382.5</v>
      </c>
      <c r="AU45">
        <f t="shared" si="23"/>
        <v>-4057.0999999999767</v>
      </c>
      <c r="AV45">
        <f t="shared" si="24"/>
        <v>-2024.8000000000466</v>
      </c>
      <c r="AW45" t="e">
        <f t="shared" si="25"/>
        <v>#N/A</v>
      </c>
      <c r="AX45" t="e">
        <f t="shared" si="13"/>
        <v>#N/A</v>
      </c>
      <c r="AY45" t="e">
        <f t="shared" si="26"/>
        <v>#N/A</v>
      </c>
      <c r="AZ45">
        <f t="shared" si="27"/>
        <v>-1468.4000000000233</v>
      </c>
      <c r="BA45">
        <f t="shared" si="28"/>
        <v>-846</v>
      </c>
      <c r="BB45">
        <f t="shared" si="29"/>
        <v>-419.19999999995343</v>
      </c>
      <c r="BC45" t="e">
        <f t="shared" si="30"/>
        <v>#N/A</v>
      </c>
    </row>
    <row r="46" spans="9:55" x14ac:dyDescent="0.25">
      <c r="I46" t="str">
        <f t="shared" si="31"/>
        <v>zero1</v>
      </c>
      <c r="J46">
        <f t="shared" si="32"/>
        <v>2</v>
      </c>
      <c r="K46">
        <f t="shared" si="33"/>
        <v>44</v>
      </c>
      <c r="L46">
        <f t="shared" si="0"/>
        <v>45</v>
      </c>
      <c r="M46" s="12">
        <v>4.6737000000000001E-2</v>
      </c>
      <c r="N46" s="12">
        <v>4.6737000000000001E-2</v>
      </c>
      <c r="O46" s="12">
        <v>0.13825879999999999</v>
      </c>
      <c r="P46" s="12">
        <v>0.59849399999999997</v>
      </c>
      <c r="Q46" s="12">
        <v>18.518519999999999</v>
      </c>
      <c r="R46" s="12">
        <v>59366.77</v>
      </c>
      <c r="S46" s="12">
        <v>41089.379999999997</v>
      </c>
      <c r="T46" s="12">
        <v>0</v>
      </c>
      <c r="U46" s="12">
        <v>279380.59999999998</v>
      </c>
      <c r="X46">
        <f t="shared" si="18"/>
        <v>62</v>
      </c>
      <c r="Y46" t="e">
        <f t="shared" si="9"/>
        <v>#N/A</v>
      </c>
      <c r="Z46" t="e">
        <f t="shared" si="9"/>
        <v>#N/A</v>
      </c>
      <c r="AA46">
        <f t="shared" si="34"/>
        <v>736359.2</v>
      </c>
      <c r="AB46">
        <f t="shared" si="34"/>
        <v>646034.4</v>
      </c>
      <c r="AC46">
        <f t="shared" si="34"/>
        <v>604612.1</v>
      </c>
      <c r="AD46" t="e">
        <f t="shared" si="34"/>
        <v>#N/A</v>
      </c>
      <c r="AE46" t="e">
        <f t="shared" si="10"/>
        <v>#N/A</v>
      </c>
      <c r="AF46" t="e">
        <f t="shared" si="35"/>
        <v>#N/A</v>
      </c>
      <c r="AG46">
        <f t="shared" si="35"/>
        <v>732333.9</v>
      </c>
      <c r="AH46">
        <f t="shared" si="35"/>
        <v>644028.1</v>
      </c>
      <c r="AI46">
        <f t="shared" si="35"/>
        <v>603018.6</v>
      </c>
      <c r="AJ46" t="e">
        <f t="shared" si="35"/>
        <v>#N/A</v>
      </c>
      <c r="AK46" t="e">
        <f t="shared" si="11"/>
        <v>#N/A</v>
      </c>
      <c r="AL46" t="e">
        <f t="shared" si="36"/>
        <v>#N/A</v>
      </c>
      <c r="AM46">
        <f t="shared" si="36"/>
        <v>728558.4</v>
      </c>
      <c r="AN46">
        <f t="shared" si="36"/>
        <v>642490.69999999995</v>
      </c>
      <c r="AO46">
        <f t="shared" si="36"/>
        <v>600853.5</v>
      </c>
      <c r="AP46" t="e">
        <f t="shared" si="36"/>
        <v>#N/A</v>
      </c>
      <c r="AR46" t="e">
        <f t="shared" si="12"/>
        <v>#N/A</v>
      </c>
      <c r="AS46" t="e">
        <f t="shared" si="21"/>
        <v>#N/A</v>
      </c>
      <c r="AT46">
        <f t="shared" si="22"/>
        <v>-4025.2999999999302</v>
      </c>
      <c r="AU46">
        <f t="shared" si="23"/>
        <v>-2006.3000000000466</v>
      </c>
      <c r="AV46">
        <f t="shared" si="24"/>
        <v>-1593.5</v>
      </c>
      <c r="AW46" t="e">
        <f t="shared" si="25"/>
        <v>#N/A</v>
      </c>
      <c r="AX46" t="e">
        <f t="shared" si="13"/>
        <v>#N/A</v>
      </c>
      <c r="AY46" t="e">
        <f t="shared" si="26"/>
        <v>#N/A</v>
      </c>
      <c r="AZ46">
        <f t="shared" si="27"/>
        <v>-3775.5</v>
      </c>
      <c r="BA46">
        <f t="shared" si="28"/>
        <v>-1537.4000000000233</v>
      </c>
      <c r="BB46">
        <f t="shared" si="29"/>
        <v>-2165.0999999999767</v>
      </c>
      <c r="BC46" t="e">
        <f t="shared" si="30"/>
        <v>#N/A</v>
      </c>
    </row>
    <row r="47" spans="9:55" x14ac:dyDescent="0.25">
      <c r="I47" t="str">
        <f t="shared" si="31"/>
        <v>zero1</v>
      </c>
      <c r="J47">
        <f t="shared" si="32"/>
        <v>2</v>
      </c>
      <c r="K47">
        <f t="shared" si="33"/>
        <v>45</v>
      </c>
      <c r="L47">
        <f t="shared" si="0"/>
        <v>46</v>
      </c>
      <c r="M47" s="12">
        <v>4.7036099999999997E-2</v>
      </c>
      <c r="N47" s="12">
        <v>4.7036099999999997E-2</v>
      </c>
      <c r="O47" s="12">
        <v>0.15060399999999999</v>
      </c>
      <c r="P47" s="12">
        <v>0.55277310000000002</v>
      </c>
      <c r="Q47" s="12">
        <v>18.375150000000001</v>
      </c>
      <c r="R47" s="12">
        <v>60011.08</v>
      </c>
      <c r="S47" s="12">
        <v>41525.94</v>
      </c>
      <c r="T47" s="12">
        <v>0</v>
      </c>
      <c r="U47" s="12">
        <v>302752.2</v>
      </c>
      <c r="X47">
        <f t="shared" si="18"/>
        <v>63</v>
      </c>
      <c r="Y47" t="e">
        <f t="shared" si="9"/>
        <v>#N/A</v>
      </c>
      <c r="Z47" t="e">
        <f t="shared" si="9"/>
        <v>#N/A</v>
      </c>
      <c r="AA47">
        <f t="shared" si="34"/>
        <v>772903.9</v>
      </c>
      <c r="AB47">
        <f t="shared" si="34"/>
        <v>681461.4</v>
      </c>
      <c r="AC47">
        <f t="shared" si="34"/>
        <v>640230</v>
      </c>
      <c r="AD47" t="e">
        <f t="shared" si="34"/>
        <v>#N/A</v>
      </c>
      <c r="AE47" t="e">
        <f t="shared" si="10"/>
        <v>#N/A</v>
      </c>
      <c r="AF47" t="e">
        <f t="shared" si="35"/>
        <v>#N/A</v>
      </c>
      <c r="AG47">
        <f t="shared" si="35"/>
        <v>766777</v>
      </c>
      <c r="AH47">
        <f t="shared" si="35"/>
        <v>678718.3</v>
      </c>
      <c r="AI47">
        <f t="shared" si="35"/>
        <v>638394</v>
      </c>
      <c r="AJ47" t="e">
        <f t="shared" si="35"/>
        <v>#N/A</v>
      </c>
      <c r="AK47" t="e">
        <f t="shared" si="11"/>
        <v>#N/A</v>
      </c>
      <c r="AL47" t="e">
        <f t="shared" si="36"/>
        <v>#N/A</v>
      </c>
      <c r="AM47">
        <f t="shared" si="36"/>
        <v>765328.1</v>
      </c>
      <c r="AN47">
        <f t="shared" si="36"/>
        <v>677177.1</v>
      </c>
      <c r="AO47">
        <f t="shared" si="36"/>
        <v>634904</v>
      </c>
      <c r="AP47" t="e">
        <f t="shared" si="36"/>
        <v>#N/A</v>
      </c>
      <c r="AR47" t="e">
        <f t="shared" si="12"/>
        <v>#N/A</v>
      </c>
      <c r="AS47" t="e">
        <f t="shared" si="21"/>
        <v>#N/A</v>
      </c>
      <c r="AT47">
        <f t="shared" si="22"/>
        <v>-6126.9000000000233</v>
      </c>
      <c r="AU47">
        <f t="shared" si="23"/>
        <v>-2743.0999999999767</v>
      </c>
      <c r="AV47">
        <f t="shared" si="24"/>
        <v>-1836</v>
      </c>
      <c r="AW47" t="e">
        <f t="shared" si="25"/>
        <v>#N/A</v>
      </c>
      <c r="AX47" t="e">
        <f t="shared" si="13"/>
        <v>#N/A</v>
      </c>
      <c r="AY47" t="e">
        <f t="shared" si="26"/>
        <v>#N/A</v>
      </c>
      <c r="AZ47">
        <f t="shared" si="27"/>
        <v>-1448.9000000000233</v>
      </c>
      <c r="BA47">
        <f t="shared" si="28"/>
        <v>-1541.2000000000698</v>
      </c>
      <c r="BB47">
        <f t="shared" si="29"/>
        <v>-3490</v>
      </c>
      <c r="BC47" t="e">
        <f t="shared" si="30"/>
        <v>#N/A</v>
      </c>
    </row>
    <row r="48" spans="9:55" x14ac:dyDescent="0.25">
      <c r="I48" t="str">
        <f t="shared" si="31"/>
        <v>zero1</v>
      </c>
      <c r="J48">
        <f t="shared" si="32"/>
        <v>2</v>
      </c>
      <c r="K48">
        <f t="shared" si="33"/>
        <v>46</v>
      </c>
      <c r="L48">
        <f t="shared" si="0"/>
        <v>47</v>
      </c>
      <c r="M48" s="12">
        <v>4.7748899999999997E-2</v>
      </c>
      <c r="N48" s="12">
        <v>4.7748899999999997E-2</v>
      </c>
      <c r="O48" s="12">
        <v>0.15844820000000001</v>
      </c>
      <c r="P48" s="12">
        <v>0.54936929999999995</v>
      </c>
      <c r="Q48" s="12">
        <v>18.095780000000001</v>
      </c>
      <c r="R48" s="12">
        <v>60960.800000000003</v>
      </c>
      <c r="S48" s="12">
        <v>42086.93</v>
      </c>
      <c r="T48" s="12">
        <v>0</v>
      </c>
      <c r="U48" s="12">
        <v>325439.90000000002</v>
      </c>
      <c r="X48">
        <f t="shared" si="18"/>
        <v>64</v>
      </c>
      <c r="Y48" t="e">
        <f t="shared" si="9"/>
        <v>#N/A</v>
      </c>
      <c r="Z48" t="e">
        <f t="shared" si="9"/>
        <v>#N/A</v>
      </c>
      <c r="AA48">
        <f t="shared" si="34"/>
        <v>811375.2</v>
      </c>
      <c r="AB48">
        <f t="shared" si="34"/>
        <v>716835.4</v>
      </c>
      <c r="AC48">
        <f t="shared" si="34"/>
        <v>676095.9</v>
      </c>
      <c r="AD48" t="e">
        <f t="shared" si="34"/>
        <v>#N/A</v>
      </c>
      <c r="AE48" t="e">
        <f t="shared" si="10"/>
        <v>#N/A</v>
      </c>
      <c r="AF48" t="e">
        <f t="shared" si="35"/>
        <v>#N/A</v>
      </c>
      <c r="AG48">
        <f t="shared" si="35"/>
        <v>805896.1</v>
      </c>
      <c r="AH48">
        <f t="shared" si="35"/>
        <v>714726.2</v>
      </c>
      <c r="AI48">
        <f t="shared" si="35"/>
        <v>674787.8</v>
      </c>
      <c r="AJ48" t="e">
        <f t="shared" si="35"/>
        <v>#N/A</v>
      </c>
      <c r="AK48" t="e">
        <f t="shared" si="11"/>
        <v>#N/A</v>
      </c>
      <c r="AL48" t="e">
        <f t="shared" si="36"/>
        <v>#N/A</v>
      </c>
      <c r="AM48">
        <f t="shared" si="36"/>
        <v>800620.4</v>
      </c>
      <c r="AN48">
        <f t="shared" si="36"/>
        <v>710391.2</v>
      </c>
      <c r="AO48">
        <f t="shared" si="36"/>
        <v>669906.6</v>
      </c>
      <c r="AP48" t="e">
        <f t="shared" si="36"/>
        <v>#N/A</v>
      </c>
      <c r="AR48" t="e">
        <f t="shared" si="12"/>
        <v>#N/A</v>
      </c>
      <c r="AS48" t="e">
        <f t="shared" si="21"/>
        <v>#N/A</v>
      </c>
      <c r="AT48">
        <f t="shared" si="22"/>
        <v>-5479.0999999999767</v>
      </c>
      <c r="AU48">
        <f t="shared" si="23"/>
        <v>-2109.2000000000698</v>
      </c>
      <c r="AV48">
        <f t="shared" si="24"/>
        <v>-1308.0999999999767</v>
      </c>
      <c r="AW48" t="e">
        <f t="shared" si="25"/>
        <v>#N/A</v>
      </c>
      <c r="AX48" t="e">
        <f t="shared" si="13"/>
        <v>#N/A</v>
      </c>
      <c r="AY48" t="e">
        <f t="shared" si="26"/>
        <v>#N/A</v>
      </c>
      <c r="AZ48">
        <f t="shared" si="27"/>
        <v>-5275.6999999999534</v>
      </c>
      <c r="BA48">
        <f t="shared" si="28"/>
        <v>-4335</v>
      </c>
      <c r="BB48">
        <f t="shared" si="29"/>
        <v>-4881.2000000000698</v>
      </c>
      <c r="BC48" t="e">
        <f t="shared" si="30"/>
        <v>#N/A</v>
      </c>
    </row>
    <row r="49" spans="9:55" x14ac:dyDescent="0.25">
      <c r="I49" t="str">
        <f t="shared" si="31"/>
        <v>zero1</v>
      </c>
      <c r="J49">
        <f t="shared" si="32"/>
        <v>2</v>
      </c>
      <c r="K49">
        <f t="shared" si="33"/>
        <v>47</v>
      </c>
      <c r="L49">
        <f t="shared" si="0"/>
        <v>48</v>
      </c>
      <c r="M49" s="12">
        <v>4.8649999999999999E-2</v>
      </c>
      <c r="N49" s="12">
        <v>4.8649999999999999E-2</v>
      </c>
      <c r="O49" s="12">
        <v>0.16278960000000001</v>
      </c>
      <c r="P49" s="12">
        <v>0.5475757</v>
      </c>
      <c r="Q49" s="12">
        <v>18.057500000000001</v>
      </c>
      <c r="R49" s="12">
        <v>61991.15</v>
      </c>
      <c r="S49" s="12">
        <v>42396.18</v>
      </c>
      <c r="T49" s="12">
        <v>0</v>
      </c>
      <c r="U49" s="12">
        <v>347226</v>
      </c>
      <c r="X49">
        <f t="shared" si="18"/>
        <v>65</v>
      </c>
      <c r="Y49" t="e">
        <f t="shared" si="9"/>
        <v>#N/A</v>
      </c>
      <c r="Z49" t="e">
        <f t="shared" si="9"/>
        <v>#N/A</v>
      </c>
      <c r="AA49">
        <f t="shared" si="34"/>
        <v>851524.1</v>
      </c>
      <c r="AB49">
        <f t="shared" si="34"/>
        <v>753892.5</v>
      </c>
      <c r="AC49">
        <f t="shared" si="34"/>
        <v>711296.3</v>
      </c>
      <c r="AD49" t="e">
        <f t="shared" si="34"/>
        <v>#N/A</v>
      </c>
      <c r="AE49" t="e">
        <f t="shared" si="10"/>
        <v>#N/A</v>
      </c>
      <c r="AF49" t="e">
        <f t="shared" si="35"/>
        <v>#N/A</v>
      </c>
      <c r="AG49">
        <f t="shared" si="35"/>
        <v>844831.7</v>
      </c>
      <c r="AH49">
        <f t="shared" si="35"/>
        <v>751974.6</v>
      </c>
      <c r="AI49">
        <f t="shared" si="35"/>
        <v>711619.5</v>
      </c>
      <c r="AJ49" t="e">
        <f t="shared" si="35"/>
        <v>#N/A</v>
      </c>
      <c r="AK49" t="e">
        <f t="shared" si="11"/>
        <v>#N/A</v>
      </c>
      <c r="AL49" t="e">
        <f t="shared" si="36"/>
        <v>#N/A</v>
      </c>
      <c r="AM49">
        <f t="shared" si="36"/>
        <v>839864.8</v>
      </c>
      <c r="AN49">
        <f t="shared" si="36"/>
        <v>746272.7</v>
      </c>
      <c r="AO49">
        <f t="shared" si="36"/>
        <v>706038.4</v>
      </c>
      <c r="AP49" t="e">
        <f t="shared" si="36"/>
        <v>#N/A</v>
      </c>
      <c r="AR49" t="e">
        <f t="shared" si="12"/>
        <v>#N/A</v>
      </c>
      <c r="AS49" t="e">
        <f t="shared" si="21"/>
        <v>#N/A</v>
      </c>
      <c r="AT49">
        <f t="shared" si="22"/>
        <v>-6692.4000000000233</v>
      </c>
      <c r="AU49">
        <f t="shared" si="23"/>
        <v>-1917.9000000000233</v>
      </c>
      <c r="AV49">
        <f t="shared" si="24"/>
        <v>323.19999999995343</v>
      </c>
      <c r="AW49" t="e">
        <f t="shared" si="25"/>
        <v>#N/A</v>
      </c>
      <c r="AX49" t="e">
        <f t="shared" si="13"/>
        <v>#N/A</v>
      </c>
      <c r="AY49" t="e">
        <f t="shared" si="26"/>
        <v>#N/A</v>
      </c>
      <c r="AZ49">
        <f t="shared" si="27"/>
        <v>-4966.8999999999069</v>
      </c>
      <c r="BA49">
        <f t="shared" si="28"/>
        <v>-5701.9000000000233</v>
      </c>
      <c r="BB49">
        <f t="shared" si="29"/>
        <v>-5581.0999999999767</v>
      </c>
      <c r="BC49" t="e">
        <f t="shared" si="30"/>
        <v>#N/A</v>
      </c>
    </row>
    <row r="50" spans="9:55" x14ac:dyDescent="0.25">
      <c r="I50" t="str">
        <f t="shared" si="31"/>
        <v>zero1</v>
      </c>
      <c r="J50">
        <f t="shared" si="32"/>
        <v>2</v>
      </c>
      <c r="K50">
        <f t="shared" si="33"/>
        <v>48</v>
      </c>
      <c r="L50">
        <f t="shared" si="0"/>
        <v>49</v>
      </c>
      <c r="M50" s="12">
        <v>5.0077200000000002E-2</v>
      </c>
      <c r="N50" s="12">
        <v>5.0077200000000002E-2</v>
      </c>
      <c r="O50" s="12">
        <v>0.17026259999999999</v>
      </c>
      <c r="P50" s="12">
        <v>0.54553750000000001</v>
      </c>
      <c r="Q50" s="12">
        <v>18.011209999999998</v>
      </c>
      <c r="R50" s="12">
        <v>62838.55</v>
      </c>
      <c r="S50" s="12">
        <v>42625.15</v>
      </c>
      <c r="T50" s="12">
        <v>0</v>
      </c>
      <c r="U50" s="12">
        <v>369542.5</v>
      </c>
      <c r="X50">
        <f t="shared" si="18"/>
        <v>66</v>
      </c>
      <c r="Y50" t="e">
        <f t="shared" si="9"/>
        <v>#N/A</v>
      </c>
      <c r="Z50" t="e">
        <f t="shared" si="9"/>
        <v>#N/A</v>
      </c>
      <c r="AA50">
        <f t="shared" si="34"/>
        <v>889322.9</v>
      </c>
      <c r="AB50">
        <f t="shared" si="34"/>
        <v>788805.9</v>
      </c>
      <c r="AC50">
        <f t="shared" si="34"/>
        <v>748547.9</v>
      </c>
      <c r="AD50" t="e">
        <f t="shared" si="34"/>
        <v>#N/A</v>
      </c>
      <c r="AE50" t="e">
        <f t="shared" si="10"/>
        <v>#N/A</v>
      </c>
      <c r="AF50" t="e">
        <f t="shared" si="35"/>
        <v>#N/A</v>
      </c>
      <c r="AG50">
        <f t="shared" si="35"/>
        <v>884118.2</v>
      </c>
      <c r="AH50">
        <f t="shared" si="35"/>
        <v>787607.9</v>
      </c>
      <c r="AI50">
        <f t="shared" si="35"/>
        <v>746981.2</v>
      </c>
      <c r="AJ50" t="e">
        <f t="shared" si="35"/>
        <v>#N/A</v>
      </c>
      <c r="AK50" t="e">
        <f t="shared" si="11"/>
        <v>#N/A</v>
      </c>
      <c r="AL50" t="e">
        <f t="shared" si="36"/>
        <v>#N/A</v>
      </c>
      <c r="AM50">
        <f t="shared" si="36"/>
        <v>877489.2</v>
      </c>
      <c r="AN50">
        <f t="shared" si="36"/>
        <v>779912.8</v>
      </c>
      <c r="AO50">
        <f t="shared" si="36"/>
        <v>739634.1</v>
      </c>
      <c r="AP50" t="e">
        <f t="shared" si="36"/>
        <v>#N/A</v>
      </c>
      <c r="AR50" t="e">
        <f t="shared" si="12"/>
        <v>#N/A</v>
      </c>
      <c r="AS50" t="e">
        <f t="shared" si="21"/>
        <v>#N/A</v>
      </c>
      <c r="AT50">
        <f t="shared" si="22"/>
        <v>-5204.7000000000698</v>
      </c>
      <c r="AU50">
        <f t="shared" si="23"/>
        <v>-1198</v>
      </c>
      <c r="AV50">
        <f t="shared" si="24"/>
        <v>-1566.7000000000698</v>
      </c>
      <c r="AW50" t="e">
        <f t="shared" si="25"/>
        <v>#N/A</v>
      </c>
      <c r="AX50" t="e">
        <f t="shared" si="13"/>
        <v>#N/A</v>
      </c>
      <c r="AY50" t="e">
        <f t="shared" si="26"/>
        <v>#N/A</v>
      </c>
      <c r="AZ50">
        <f t="shared" si="27"/>
        <v>-6629</v>
      </c>
      <c r="BA50">
        <f t="shared" si="28"/>
        <v>-7695.0999999999767</v>
      </c>
      <c r="BB50">
        <f t="shared" si="29"/>
        <v>-7347.0999999999767</v>
      </c>
      <c r="BC50" t="e">
        <f t="shared" si="30"/>
        <v>#N/A</v>
      </c>
    </row>
    <row r="51" spans="9:55" x14ac:dyDescent="0.25">
      <c r="I51" t="str">
        <f t="shared" si="31"/>
        <v>zero1</v>
      </c>
      <c r="J51">
        <f t="shared" si="32"/>
        <v>2</v>
      </c>
      <c r="K51">
        <f t="shared" si="33"/>
        <v>49</v>
      </c>
      <c r="L51">
        <f t="shared" si="0"/>
        <v>50</v>
      </c>
      <c r="M51" s="12">
        <v>5.0458200000000002E-2</v>
      </c>
      <c r="N51" s="12">
        <v>5.0458200000000002E-2</v>
      </c>
      <c r="O51" s="12">
        <v>0.17195150000000001</v>
      </c>
      <c r="P51" s="12">
        <v>0.54165790000000003</v>
      </c>
      <c r="Q51" s="12">
        <v>17.83175</v>
      </c>
      <c r="R51" s="12">
        <v>63625.69</v>
      </c>
      <c r="S51" s="12">
        <v>42956.19</v>
      </c>
      <c r="T51" s="12">
        <v>0</v>
      </c>
      <c r="U51" s="12">
        <v>393030.3</v>
      </c>
      <c r="X51">
        <f t="shared" si="18"/>
        <v>67</v>
      </c>
      <c r="Y51" t="e">
        <f t="shared" si="9"/>
        <v>#N/A</v>
      </c>
      <c r="Z51" t="e">
        <f t="shared" si="9"/>
        <v>#N/A</v>
      </c>
      <c r="AA51">
        <f t="shared" si="34"/>
        <v>931486.1</v>
      </c>
      <c r="AB51">
        <f t="shared" si="34"/>
        <v>829075.8</v>
      </c>
      <c r="AC51">
        <f t="shared" si="34"/>
        <v>788776.3</v>
      </c>
      <c r="AD51" t="e">
        <f t="shared" si="34"/>
        <v>#N/A</v>
      </c>
      <c r="AE51" t="e">
        <f t="shared" si="10"/>
        <v>#N/A</v>
      </c>
      <c r="AF51" t="e">
        <f t="shared" si="35"/>
        <v>#N/A</v>
      </c>
      <c r="AG51">
        <f t="shared" si="35"/>
        <v>924360.3</v>
      </c>
      <c r="AH51">
        <f t="shared" si="35"/>
        <v>826842.1</v>
      </c>
      <c r="AI51">
        <f t="shared" si="35"/>
        <v>786757.6</v>
      </c>
      <c r="AJ51" t="e">
        <f t="shared" si="35"/>
        <v>#N/A</v>
      </c>
      <c r="AK51" t="e">
        <f t="shared" si="11"/>
        <v>#N/A</v>
      </c>
      <c r="AL51" t="e">
        <f t="shared" si="36"/>
        <v>#N/A</v>
      </c>
      <c r="AM51">
        <f t="shared" si="36"/>
        <v>917129.8</v>
      </c>
      <c r="AN51">
        <f t="shared" si="36"/>
        <v>817833.2</v>
      </c>
      <c r="AO51">
        <f t="shared" si="36"/>
        <v>778568.8</v>
      </c>
      <c r="AP51" t="e">
        <f t="shared" si="36"/>
        <v>#N/A</v>
      </c>
      <c r="AR51" t="e">
        <f t="shared" si="12"/>
        <v>#N/A</v>
      </c>
      <c r="AS51" t="e">
        <f t="shared" si="21"/>
        <v>#N/A</v>
      </c>
      <c r="AT51">
        <f t="shared" si="22"/>
        <v>-7125.7999999999302</v>
      </c>
      <c r="AU51">
        <f t="shared" si="23"/>
        <v>-2233.7000000000698</v>
      </c>
      <c r="AV51">
        <f t="shared" si="24"/>
        <v>-2018.7000000000698</v>
      </c>
      <c r="AW51" t="e">
        <f t="shared" si="25"/>
        <v>#N/A</v>
      </c>
      <c r="AX51" t="e">
        <f t="shared" si="13"/>
        <v>#N/A</v>
      </c>
      <c r="AY51" t="e">
        <f t="shared" si="26"/>
        <v>#N/A</v>
      </c>
      <c r="AZ51">
        <f t="shared" si="27"/>
        <v>-7230.5</v>
      </c>
      <c r="BA51">
        <f t="shared" si="28"/>
        <v>-9008.9000000000233</v>
      </c>
      <c r="BB51">
        <f t="shared" si="29"/>
        <v>-8188.7999999999302</v>
      </c>
      <c r="BC51" t="e">
        <f t="shared" si="30"/>
        <v>#N/A</v>
      </c>
    </row>
    <row r="52" spans="9:55" x14ac:dyDescent="0.25">
      <c r="I52" t="str">
        <f t="shared" si="31"/>
        <v>zero1</v>
      </c>
      <c r="J52">
        <f t="shared" si="32"/>
        <v>2</v>
      </c>
      <c r="K52">
        <f t="shared" si="33"/>
        <v>50</v>
      </c>
      <c r="L52">
        <f t="shared" si="0"/>
        <v>51</v>
      </c>
      <c r="M52" s="12">
        <v>5.0673900000000001E-2</v>
      </c>
      <c r="N52" s="12">
        <v>5.0673900000000001E-2</v>
      </c>
      <c r="O52" s="12">
        <v>0.19010940000000001</v>
      </c>
      <c r="P52" s="12">
        <v>0.54144550000000002</v>
      </c>
      <c r="Q52" s="12">
        <v>17.853539999999999</v>
      </c>
      <c r="R52" s="12">
        <v>64758.33</v>
      </c>
      <c r="S52" s="12">
        <v>43192.39</v>
      </c>
      <c r="T52" s="12">
        <v>0</v>
      </c>
      <c r="U52" s="12">
        <v>417857.9</v>
      </c>
      <c r="X52">
        <f t="shared" si="18"/>
        <v>68</v>
      </c>
      <c r="Y52" t="e">
        <f t="shared" si="9"/>
        <v>#N/A</v>
      </c>
      <c r="Z52" t="e">
        <f t="shared" si="9"/>
        <v>#N/A</v>
      </c>
      <c r="AA52">
        <f t="shared" ref="AA52:AD67" si="37">IF(AND($X52&gt;=20+10*(AA$3-1),$X52&lt;=49+10*(AA$3-1)),HLOOKUP($Y$1,$M$1:$U$541,1+$X52-9-10*AA$3+30*(AA$3-1)+30*6*IF($Y$2="zero1",0,IF($Y$2="naïve1",1,2)),FALSE),#N/A)</f>
        <v>973782.8</v>
      </c>
      <c r="AB52">
        <f t="shared" si="37"/>
        <v>870868.8</v>
      </c>
      <c r="AC52">
        <f t="shared" si="37"/>
        <v>835031.8</v>
      </c>
      <c r="AD52" t="e">
        <f t="shared" si="37"/>
        <v>#N/A</v>
      </c>
      <c r="AE52" t="e">
        <f t="shared" si="10"/>
        <v>#N/A</v>
      </c>
      <c r="AF52" t="e">
        <f t="shared" si="35"/>
        <v>#N/A</v>
      </c>
      <c r="AG52">
        <f t="shared" si="35"/>
        <v>966671.7</v>
      </c>
      <c r="AH52">
        <f t="shared" si="35"/>
        <v>868246.6</v>
      </c>
      <c r="AI52">
        <f t="shared" si="35"/>
        <v>830443.4</v>
      </c>
      <c r="AJ52" t="e">
        <f t="shared" si="35"/>
        <v>#N/A</v>
      </c>
      <c r="AK52" t="e">
        <f t="shared" si="11"/>
        <v>#N/A</v>
      </c>
      <c r="AL52" t="e">
        <f t="shared" si="36"/>
        <v>#N/A</v>
      </c>
      <c r="AM52">
        <f t="shared" si="36"/>
        <v>956207.1</v>
      </c>
      <c r="AN52">
        <f t="shared" si="36"/>
        <v>857084.2</v>
      </c>
      <c r="AO52">
        <f t="shared" si="36"/>
        <v>819553.4</v>
      </c>
      <c r="AP52" t="e">
        <f t="shared" si="36"/>
        <v>#N/A</v>
      </c>
      <c r="AR52" t="e">
        <f t="shared" si="12"/>
        <v>#N/A</v>
      </c>
      <c r="AS52" t="e">
        <f t="shared" si="21"/>
        <v>#N/A</v>
      </c>
      <c r="AT52">
        <f t="shared" si="22"/>
        <v>-7111.1000000000931</v>
      </c>
      <c r="AU52">
        <f t="shared" si="23"/>
        <v>-2622.2000000000698</v>
      </c>
      <c r="AV52">
        <f t="shared" si="24"/>
        <v>-4588.4000000000233</v>
      </c>
      <c r="AW52" t="e">
        <f t="shared" si="25"/>
        <v>#N/A</v>
      </c>
      <c r="AX52" t="e">
        <f t="shared" si="13"/>
        <v>#N/A</v>
      </c>
      <c r="AY52" t="e">
        <f t="shared" si="26"/>
        <v>#N/A</v>
      </c>
      <c r="AZ52">
        <f t="shared" si="27"/>
        <v>-10464.599999999977</v>
      </c>
      <c r="BA52">
        <f t="shared" si="28"/>
        <v>-11162.400000000023</v>
      </c>
      <c r="BB52">
        <f t="shared" si="29"/>
        <v>-10890</v>
      </c>
      <c r="BC52" t="e">
        <f t="shared" si="30"/>
        <v>#N/A</v>
      </c>
    </row>
    <row r="53" spans="9:55" x14ac:dyDescent="0.25">
      <c r="I53" t="str">
        <f t="shared" si="31"/>
        <v>zero1</v>
      </c>
      <c r="J53">
        <f t="shared" si="32"/>
        <v>2</v>
      </c>
      <c r="K53">
        <f t="shared" si="33"/>
        <v>51</v>
      </c>
      <c r="L53">
        <f t="shared" si="0"/>
        <v>52</v>
      </c>
      <c r="M53" s="12">
        <v>5.2564699999999999E-2</v>
      </c>
      <c r="N53" s="12">
        <v>5.2564699999999999E-2</v>
      </c>
      <c r="O53" s="12">
        <v>0.20119999999999999</v>
      </c>
      <c r="P53" s="12">
        <v>0.53981179999999995</v>
      </c>
      <c r="Q53" s="12">
        <v>17.821760000000001</v>
      </c>
      <c r="R53" s="12">
        <v>65768.53</v>
      </c>
      <c r="S53" s="12">
        <v>43402.74</v>
      </c>
      <c r="T53" s="12">
        <v>0</v>
      </c>
      <c r="U53" s="12">
        <v>443030.5</v>
      </c>
      <c r="X53">
        <f t="shared" si="18"/>
        <v>69</v>
      </c>
      <c r="Y53" t="e">
        <f t="shared" si="9"/>
        <v>#N/A</v>
      </c>
      <c r="Z53" t="e">
        <f t="shared" si="9"/>
        <v>#N/A</v>
      </c>
      <c r="AA53">
        <f t="shared" si="37"/>
        <v>1024062</v>
      </c>
      <c r="AB53">
        <f t="shared" si="37"/>
        <v>918802.6</v>
      </c>
      <c r="AC53">
        <f t="shared" si="37"/>
        <v>884900.4</v>
      </c>
      <c r="AD53" t="e">
        <f t="shared" si="37"/>
        <v>#N/A</v>
      </c>
      <c r="AE53" t="e">
        <f t="shared" si="10"/>
        <v>#N/A</v>
      </c>
      <c r="AF53" t="e">
        <f t="shared" si="35"/>
        <v>#N/A</v>
      </c>
      <c r="AG53">
        <f t="shared" si="35"/>
        <v>1014820</v>
      </c>
      <c r="AH53">
        <f t="shared" si="35"/>
        <v>914552.1</v>
      </c>
      <c r="AI53">
        <f t="shared" si="35"/>
        <v>879990.9</v>
      </c>
      <c r="AJ53" t="e">
        <f t="shared" si="35"/>
        <v>#N/A</v>
      </c>
      <c r="AK53" t="e">
        <f t="shared" si="11"/>
        <v>#N/A</v>
      </c>
      <c r="AL53" t="e">
        <f t="shared" si="36"/>
        <v>#N/A</v>
      </c>
      <c r="AM53">
        <f t="shared" si="36"/>
        <v>1001792</v>
      </c>
      <c r="AN53">
        <f t="shared" si="36"/>
        <v>901073.8</v>
      </c>
      <c r="AO53">
        <f t="shared" si="36"/>
        <v>865691.1</v>
      </c>
      <c r="AP53" t="e">
        <f t="shared" si="36"/>
        <v>#N/A</v>
      </c>
      <c r="AR53" t="e">
        <f t="shared" si="12"/>
        <v>#N/A</v>
      </c>
      <c r="AS53" t="e">
        <f t="shared" si="21"/>
        <v>#N/A</v>
      </c>
      <c r="AT53">
        <f t="shared" si="22"/>
        <v>-9242</v>
      </c>
      <c r="AU53">
        <f t="shared" si="23"/>
        <v>-4250.5</v>
      </c>
      <c r="AV53">
        <f t="shared" si="24"/>
        <v>-4909.5</v>
      </c>
      <c r="AW53" t="e">
        <f t="shared" si="25"/>
        <v>#N/A</v>
      </c>
      <c r="AX53" t="e">
        <f t="shared" si="13"/>
        <v>#N/A</v>
      </c>
      <c r="AY53" t="e">
        <f t="shared" si="26"/>
        <v>#N/A</v>
      </c>
      <c r="AZ53">
        <f t="shared" si="27"/>
        <v>-13028</v>
      </c>
      <c r="BA53">
        <f t="shared" si="28"/>
        <v>-13478.29999999993</v>
      </c>
      <c r="BB53">
        <f t="shared" si="29"/>
        <v>-14299.800000000047</v>
      </c>
      <c r="BC53" t="e">
        <f t="shared" si="30"/>
        <v>#N/A</v>
      </c>
    </row>
    <row r="54" spans="9:55" x14ac:dyDescent="0.25">
      <c r="I54" t="str">
        <f t="shared" si="31"/>
        <v>zero1</v>
      </c>
      <c r="J54">
        <f t="shared" si="32"/>
        <v>2</v>
      </c>
      <c r="K54">
        <f t="shared" si="33"/>
        <v>52</v>
      </c>
      <c r="L54">
        <f t="shared" si="0"/>
        <v>53</v>
      </c>
      <c r="M54" s="12">
        <v>5.3136799999999998E-2</v>
      </c>
      <c r="N54" s="12">
        <v>5.3136799999999998E-2</v>
      </c>
      <c r="O54" s="12">
        <v>0.20412739999999999</v>
      </c>
      <c r="P54" s="12">
        <v>0.53799529999999995</v>
      </c>
      <c r="Q54" s="12">
        <v>17.8355</v>
      </c>
      <c r="R54" s="12">
        <v>66880.479999999996</v>
      </c>
      <c r="S54" s="12">
        <v>43417.5</v>
      </c>
      <c r="T54" s="12">
        <v>0</v>
      </c>
      <c r="U54" s="12">
        <v>468075.5</v>
      </c>
      <c r="X54">
        <f t="shared" si="18"/>
        <v>70</v>
      </c>
      <c r="Y54" t="e">
        <f t="shared" si="9"/>
        <v>#N/A</v>
      </c>
      <c r="Z54" t="e">
        <f t="shared" si="9"/>
        <v>#N/A</v>
      </c>
      <c r="AA54" t="e">
        <f t="shared" si="37"/>
        <v>#N/A</v>
      </c>
      <c r="AB54">
        <f t="shared" si="37"/>
        <v>967690</v>
      </c>
      <c r="AC54">
        <f t="shared" si="37"/>
        <v>934288.1</v>
      </c>
      <c r="AD54">
        <f t="shared" si="37"/>
        <v>1193567</v>
      </c>
      <c r="AE54" t="e">
        <f t="shared" si="10"/>
        <v>#N/A</v>
      </c>
      <c r="AF54" t="e">
        <f t="shared" si="35"/>
        <v>#N/A</v>
      </c>
      <c r="AG54" t="e">
        <f t="shared" si="35"/>
        <v>#N/A</v>
      </c>
      <c r="AH54">
        <f t="shared" si="35"/>
        <v>960984.3</v>
      </c>
      <c r="AI54">
        <f t="shared" si="35"/>
        <v>925818.9</v>
      </c>
      <c r="AJ54">
        <f t="shared" si="35"/>
        <v>1183848</v>
      </c>
      <c r="AK54" t="e">
        <f t="shared" si="11"/>
        <v>#N/A</v>
      </c>
      <c r="AL54" t="e">
        <f t="shared" si="36"/>
        <v>#N/A</v>
      </c>
      <c r="AM54" t="e">
        <f t="shared" si="36"/>
        <v>#N/A</v>
      </c>
      <c r="AN54">
        <f t="shared" si="36"/>
        <v>946892.6</v>
      </c>
      <c r="AO54">
        <f t="shared" si="36"/>
        <v>910699.9</v>
      </c>
      <c r="AP54">
        <f t="shared" si="36"/>
        <v>1174355</v>
      </c>
      <c r="AR54" t="e">
        <f t="shared" si="12"/>
        <v>#N/A</v>
      </c>
      <c r="AS54" t="e">
        <f t="shared" si="21"/>
        <v>#N/A</v>
      </c>
      <c r="AT54" t="e">
        <f t="shared" si="22"/>
        <v>#N/A</v>
      </c>
      <c r="AU54">
        <f t="shared" si="23"/>
        <v>-6705.6999999999534</v>
      </c>
      <c r="AV54">
        <f t="shared" si="24"/>
        <v>-8469.1999999999534</v>
      </c>
      <c r="AW54">
        <f t="shared" si="25"/>
        <v>-9719</v>
      </c>
      <c r="AX54" t="e">
        <f t="shared" si="13"/>
        <v>#N/A</v>
      </c>
      <c r="AY54" t="e">
        <f t="shared" si="26"/>
        <v>#N/A</v>
      </c>
      <c r="AZ54" t="e">
        <f t="shared" si="27"/>
        <v>#N/A</v>
      </c>
      <c r="BA54">
        <f t="shared" si="28"/>
        <v>-14091.70000000007</v>
      </c>
      <c r="BB54">
        <f t="shared" si="29"/>
        <v>-15119</v>
      </c>
      <c r="BC54">
        <f t="shared" si="30"/>
        <v>-9493</v>
      </c>
    </row>
    <row r="55" spans="9:55" x14ac:dyDescent="0.25">
      <c r="I55" t="str">
        <f t="shared" si="31"/>
        <v>zero1</v>
      </c>
      <c r="J55">
        <f t="shared" si="32"/>
        <v>2</v>
      </c>
      <c r="K55">
        <f t="shared" si="33"/>
        <v>53</v>
      </c>
      <c r="L55">
        <f t="shared" si="0"/>
        <v>54</v>
      </c>
      <c r="M55" s="12">
        <v>5.2484799999999998E-2</v>
      </c>
      <c r="N55" s="12">
        <v>5.2484799999999998E-2</v>
      </c>
      <c r="O55" s="12">
        <v>0.2096317</v>
      </c>
      <c r="P55" s="12">
        <v>0.53246020000000005</v>
      </c>
      <c r="Q55" s="12">
        <v>17.742090000000001</v>
      </c>
      <c r="R55" s="12">
        <v>68040.490000000005</v>
      </c>
      <c r="S55" s="12">
        <v>43574.77</v>
      </c>
      <c r="T55" s="12">
        <v>0</v>
      </c>
      <c r="U55" s="12">
        <v>494241.9</v>
      </c>
      <c r="X55">
        <f t="shared" si="18"/>
        <v>71</v>
      </c>
      <c r="Y55" t="e">
        <f t="shared" si="9"/>
        <v>#N/A</v>
      </c>
      <c r="Z55" t="e">
        <f t="shared" si="9"/>
        <v>#N/A</v>
      </c>
      <c r="AA55" t="e">
        <f t="shared" si="37"/>
        <v>#N/A</v>
      </c>
      <c r="AB55">
        <f t="shared" si="37"/>
        <v>1017774</v>
      </c>
      <c r="AC55">
        <f t="shared" si="37"/>
        <v>986410.3</v>
      </c>
      <c r="AD55">
        <f t="shared" si="37"/>
        <v>1259353</v>
      </c>
      <c r="AE55" t="e">
        <f t="shared" si="10"/>
        <v>#N/A</v>
      </c>
      <c r="AF55" t="e">
        <f t="shared" si="35"/>
        <v>#N/A</v>
      </c>
      <c r="AG55" t="e">
        <f t="shared" si="35"/>
        <v>#N/A</v>
      </c>
      <c r="AH55">
        <f t="shared" si="35"/>
        <v>1009955</v>
      </c>
      <c r="AI55">
        <f t="shared" si="35"/>
        <v>976559.1</v>
      </c>
      <c r="AJ55">
        <f t="shared" si="35"/>
        <v>1246077</v>
      </c>
      <c r="AK55" t="e">
        <f t="shared" si="11"/>
        <v>#N/A</v>
      </c>
      <c r="AL55" t="e">
        <f t="shared" si="36"/>
        <v>#N/A</v>
      </c>
      <c r="AM55" t="e">
        <f t="shared" si="36"/>
        <v>#N/A</v>
      </c>
      <c r="AN55">
        <f t="shared" si="36"/>
        <v>990689.3</v>
      </c>
      <c r="AO55">
        <f t="shared" si="36"/>
        <v>958453.4</v>
      </c>
      <c r="AP55">
        <f t="shared" si="36"/>
        <v>1236159</v>
      </c>
      <c r="AR55" t="e">
        <f t="shared" si="12"/>
        <v>#N/A</v>
      </c>
      <c r="AS55" t="e">
        <f t="shared" si="21"/>
        <v>#N/A</v>
      </c>
      <c r="AT55" t="e">
        <f t="shared" si="22"/>
        <v>#N/A</v>
      </c>
      <c r="AU55">
        <f t="shared" si="23"/>
        <v>-7819</v>
      </c>
      <c r="AV55">
        <f t="shared" si="24"/>
        <v>-9851.2000000000698</v>
      </c>
      <c r="AW55">
        <f t="shared" si="25"/>
        <v>-13276</v>
      </c>
      <c r="AX55" t="e">
        <f t="shared" si="13"/>
        <v>#N/A</v>
      </c>
      <c r="AY55" t="e">
        <f t="shared" si="26"/>
        <v>#N/A</v>
      </c>
      <c r="AZ55" t="e">
        <f t="shared" si="27"/>
        <v>#N/A</v>
      </c>
      <c r="BA55">
        <f t="shared" si="28"/>
        <v>-19265.699999999953</v>
      </c>
      <c r="BB55">
        <f t="shared" si="29"/>
        <v>-18105.699999999953</v>
      </c>
      <c r="BC55">
        <f t="shared" si="30"/>
        <v>-9918</v>
      </c>
    </row>
    <row r="56" spans="9:55" x14ac:dyDescent="0.25">
      <c r="I56" t="str">
        <f t="shared" si="31"/>
        <v>zero1</v>
      </c>
      <c r="J56">
        <f t="shared" si="32"/>
        <v>2</v>
      </c>
      <c r="K56">
        <f t="shared" si="33"/>
        <v>54</v>
      </c>
      <c r="L56">
        <f t="shared" si="0"/>
        <v>55</v>
      </c>
      <c r="M56" s="12">
        <v>5.4224399999999999E-2</v>
      </c>
      <c r="N56" s="12">
        <v>5.4224399999999999E-2</v>
      </c>
      <c r="O56" s="12">
        <v>0.21168380000000001</v>
      </c>
      <c r="P56" s="12">
        <v>0.53155589999999997</v>
      </c>
      <c r="Q56" s="12">
        <v>17.85406</v>
      </c>
      <c r="R56" s="12">
        <v>69453.97</v>
      </c>
      <c r="S56" s="12">
        <v>43663.23</v>
      </c>
      <c r="T56" s="12">
        <v>0</v>
      </c>
      <c r="U56" s="12">
        <v>523184.6</v>
      </c>
      <c r="X56">
        <f t="shared" si="18"/>
        <v>72</v>
      </c>
      <c r="Y56" t="e">
        <f t="shared" si="9"/>
        <v>#N/A</v>
      </c>
      <c r="Z56" t="e">
        <f t="shared" si="9"/>
        <v>#N/A</v>
      </c>
      <c r="AA56" t="e">
        <f t="shared" si="37"/>
        <v>#N/A</v>
      </c>
      <c r="AB56">
        <f t="shared" si="37"/>
        <v>1069355</v>
      </c>
      <c r="AC56">
        <f t="shared" si="37"/>
        <v>1040408</v>
      </c>
      <c r="AD56">
        <f t="shared" si="37"/>
        <v>1320784</v>
      </c>
      <c r="AE56" t="e">
        <f t="shared" si="10"/>
        <v>#N/A</v>
      </c>
      <c r="AF56" t="e">
        <f t="shared" si="35"/>
        <v>#N/A</v>
      </c>
      <c r="AG56" t="e">
        <f t="shared" si="35"/>
        <v>#N/A</v>
      </c>
      <c r="AH56">
        <f t="shared" si="35"/>
        <v>1062957</v>
      </c>
      <c r="AI56">
        <f t="shared" si="35"/>
        <v>1029467</v>
      </c>
      <c r="AJ56">
        <f t="shared" si="35"/>
        <v>1307260</v>
      </c>
      <c r="AK56" t="e">
        <f t="shared" si="11"/>
        <v>#N/A</v>
      </c>
      <c r="AL56" t="e">
        <f t="shared" si="36"/>
        <v>#N/A</v>
      </c>
      <c r="AM56" t="e">
        <f t="shared" si="36"/>
        <v>#N/A</v>
      </c>
      <c r="AN56">
        <f t="shared" si="36"/>
        <v>1041174</v>
      </c>
      <c r="AO56">
        <f t="shared" si="36"/>
        <v>1008864</v>
      </c>
      <c r="AP56">
        <f t="shared" si="36"/>
        <v>1293058</v>
      </c>
      <c r="AR56" t="e">
        <f t="shared" si="12"/>
        <v>#N/A</v>
      </c>
      <c r="AS56" t="e">
        <f t="shared" si="21"/>
        <v>#N/A</v>
      </c>
      <c r="AT56" t="e">
        <f t="shared" si="22"/>
        <v>#N/A</v>
      </c>
      <c r="AU56">
        <f t="shared" si="23"/>
        <v>-6398</v>
      </c>
      <c r="AV56">
        <f t="shared" si="24"/>
        <v>-10941</v>
      </c>
      <c r="AW56">
        <f t="shared" si="25"/>
        <v>-13524</v>
      </c>
      <c r="AX56" t="e">
        <f t="shared" si="13"/>
        <v>#N/A</v>
      </c>
      <c r="AY56" t="e">
        <f t="shared" si="26"/>
        <v>#N/A</v>
      </c>
      <c r="AZ56" t="e">
        <f t="shared" si="27"/>
        <v>#N/A</v>
      </c>
      <c r="BA56">
        <f t="shared" si="28"/>
        <v>-21783</v>
      </c>
      <c r="BB56">
        <f t="shared" si="29"/>
        <v>-20603</v>
      </c>
      <c r="BC56">
        <f t="shared" si="30"/>
        <v>-14202</v>
      </c>
    </row>
    <row r="57" spans="9:55" x14ac:dyDescent="0.25">
      <c r="I57" t="str">
        <f t="shared" si="31"/>
        <v>zero1</v>
      </c>
      <c r="J57">
        <f t="shared" si="32"/>
        <v>2</v>
      </c>
      <c r="K57">
        <f t="shared" si="33"/>
        <v>55</v>
      </c>
      <c r="L57">
        <f t="shared" si="0"/>
        <v>56</v>
      </c>
      <c r="M57" s="12">
        <v>5.0585699999999997E-2</v>
      </c>
      <c r="N57" s="12">
        <v>5.0585699999999997E-2</v>
      </c>
      <c r="O57" s="12">
        <v>0.2111816</v>
      </c>
      <c r="P57" s="12">
        <v>0.51773709999999995</v>
      </c>
      <c r="Q57" s="12">
        <v>17.53351</v>
      </c>
      <c r="R57" s="12">
        <v>69863.08</v>
      </c>
      <c r="S57" s="12">
        <v>43997.7</v>
      </c>
      <c r="T57" s="12">
        <v>0</v>
      </c>
      <c r="U57" s="12">
        <v>551178.9</v>
      </c>
      <c r="X57">
        <f t="shared" si="18"/>
        <v>73</v>
      </c>
      <c r="Y57" t="e">
        <f t="shared" si="9"/>
        <v>#N/A</v>
      </c>
      <c r="Z57" t="e">
        <f t="shared" si="9"/>
        <v>#N/A</v>
      </c>
      <c r="AA57" t="e">
        <f t="shared" si="37"/>
        <v>#N/A</v>
      </c>
      <c r="AB57">
        <f t="shared" si="37"/>
        <v>1120869</v>
      </c>
      <c r="AC57">
        <f t="shared" si="37"/>
        <v>1095833</v>
      </c>
      <c r="AD57">
        <f t="shared" si="37"/>
        <v>1382712</v>
      </c>
      <c r="AE57" t="e">
        <f t="shared" si="10"/>
        <v>#N/A</v>
      </c>
      <c r="AF57" t="e">
        <f t="shared" si="35"/>
        <v>#N/A</v>
      </c>
      <c r="AG57" t="e">
        <f t="shared" si="35"/>
        <v>#N/A</v>
      </c>
      <c r="AH57">
        <f t="shared" si="35"/>
        <v>1112674</v>
      </c>
      <c r="AI57">
        <f t="shared" si="35"/>
        <v>1082347</v>
      </c>
      <c r="AJ57">
        <f t="shared" si="35"/>
        <v>1368084</v>
      </c>
      <c r="AK57" t="e">
        <f t="shared" si="11"/>
        <v>#N/A</v>
      </c>
      <c r="AL57" t="e">
        <f t="shared" si="36"/>
        <v>#N/A</v>
      </c>
      <c r="AM57" t="e">
        <f t="shared" si="36"/>
        <v>#N/A</v>
      </c>
      <c r="AN57">
        <f t="shared" si="36"/>
        <v>1088313</v>
      </c>
      <c r="AO57">
        <f t="shared" si="36"/>
        <v>1058601</v>
      </c>
      <c r="AP57">
        <f t="shared" si="36"/>
        <v>1349540</v>
      </c>
      <c r="AR57" t="e">
        <f t="shared" si="12"/>
        <v>#N/A</v>
      </c>
      <c r="AS57" t="e">
        <f t="shared" si="21"/>
        <v>#N/A</v>
      </c>
      <c r="AT57" t="e">
        <f t="shared" si="22"/>
        <v>#N/A</v>
      </c>
      <c r="AU57">
        <f t="shared" si="23"/>
        <v>-8195</v>
      </c>
      <c r="AV57">
        <f t="shared" si="24"/>
        <v>-13486</v>
      </c>
      <c r="AW57">
        <f t="shared" si="25"/>
        <v>-14628</v>
      </c>
      <c r="AX57" t="e">
        <f t="shared" si="13"/>
        <v>#N/A</v>
      </c>
      <c r="AY57" t="e">
        <f t="shared" si="26"/>
        <v>#N/A</v>
      </c>
      <c r="AZ57" t="e">
        <f t="shared" si="27"/>
        <v>#N/A</v>
      </c>
      <c r="BA57">
        <f t="shared" si="28"/>
        <v>-24361</v>
      </c>
      <c r="BB57">
        <f t="shared" si="29"/>
        <v>-23746</v>
      </c>
      <c r="BC57">
        <f t="shared" si="30"/>
        <v>-18544</v>
      </c>
    </row>
    <row r="58" spans="9:55" x14ac:dyDescent="0.25">
      <c r="I58" t="str">
        <f t="shared" si="31"/>
        <v>zero1</v>
      </c>
      <c r="J58">
        <f t="shared" si="32"/>
        <v>2</v>
      </c>
      <c r="K58">
        <f t="shared" si="33"/>
        <v>56</v>
      </c>
      <c r="L58">
        <f t="shared" si="0"/>
        <v>57</v>
      </c>
      <c r="M58" s="12">
        <v>5.17291E-2</v>
      </c>
      <c r="N58" s="12">
        <v>5.17291E-2</v>
      </c>
      <c r="O58" s="12">
        <v>0.21051249999999999</v>
      </c>
      <c r="P58" s="12">
        <v>0.50871679999999997</v>
      </c>
      <c r="Q58" s="12">
        <v>17.645569999999999</v>
      </c>
      <c r="R58" s="12">
        <v>70813.259999999995</v>
      </c>
      <c r="S58" s="12">
        <v>44092.09</v>
      </c>
      <c r="T58" s="12">
        <v>0</v>
      </c>
      <c r="U58" s="12">
        <v>580597.9</v>
      </c>
      <c r="X58">
        <f t="shared" si="18"/>
        <v>74</v>
      </c>
      <c r="Y58" t="e">
        <f t="shared" si="9"/>
        <v>#N/A</v>
      </c>
      <c r="Z58" t="e">
        <f t="shared" si="9"/>
        <v>#N/A</v>
      </c>
      <c r="AA58" t="e">
        <f t="shared" si="37"/>
        <v>#N/A</v>
      </c>
      <c r="AB58">
        <f t="shared" si="37"/>
        <v>1171437</v>
      </c>
      <c r="AC58">
        <f t="shared" si="37"/>
        <v>1149363</v>
      </c>
      <c r="AD58">
        <f t="shared" si="37"/>
        <v>1445306</v>
      </c>
      <c r="AE58" t="e">
        <f t="shared" si="10"/>
        <v>#N/A</v>
      </c>
      <c r="AF58" t="e">
        <f t="shared" si="35"/>
        <v>#N/A</v>
      </c>
      <c r="AG58" t="e">
        <f t="shared" si="35"/>
        <v>#N/A</v>
      </c>
      <c r="AH58">
        <f t="shared" si="35"/>
        <v>1163158</v>
      </c>
      <c r="AI58">
        <f t="shared" si="35"/>
        <v>1136461</v>
      </c>
      <c r="AJ58">
        <f t="shared" si="35"/>
        <v>1425789</v>
      </c>
      <c r="AK58" t="e">
        <f t="shared" si="11"/>
        <v>#N/A</v>
      </c>
      <c r="AL58" t="e">
        <f t="shared" si="36"/>
        <v>#N/A</v>
      </c>
      <c r="AM58" t="e">
        <f t="shared" si="36"/>
        <v>#N/A</v>
      </c>
      <c r="AN58">
        <f t="shared" si="36"/>
        <v>1139318</v>
      </c>
      <c r="AO58">
        <f t="shared" si="36"/>
        <v>1110684</v>
      </c>
      <c r="AP58">
        <f t="shared" si="36"/>
        <v>1406008</v>
      </c>
      <c r="AR58" t="e">
        <f t="shared" si="12"/>
        <v>#N/A</v>
      </c>
      <c r="AS58" t="e">
        <f t="shared" si="21"/>
        <v>#N/A</v>
      </c>
      <c r="AT58" t="e">
        <f t="shared" si="22"/>
        <v>#N/A</v>
      </c>
      <c r="AU58">
        <f t="shared" si="23"/>
        <v>-8279</v>
      </c>
      <c r="AV58">
        <f t="shared" si="24"/>
        <v>-12902</v>
      </c>
      <c r="AW58">
        <f t="shared" si="25"/>
        <v>-19517</v>
      </c>
      <c r="AX58" t="e">
        <f t="shared" si="13"/>
        <v>#N/A</v>
      </c>
      <c r="AY58" t="e">
        <f t="shared" si="26"/>
        <v>#N/A</v>
      </c>
      <c r="AZ58" t="e">
        <f t="shared" si="27"/>
        <v>#N/A</v>
      </c>
      <c r="BA58">
        <f t="shared" si="28"/>
        <v>-23840</v>
      </c>
      <c r="BB58">
        <f t="shared" si="29"/>
        <v>-25777</v>
      </c>
      <c r="BC58">
        <f t="shared" si="30"/>
        <v>-19781</v>
      </c>
    </row>
    <row r="59" spans="9:55" x14ac:dyDescent="0.25">
      <c r="I59" t="str">
        <f t="shared" si="31"/>
        <v>zero1</v>
      </c>
      <c r="J59">
        <f t="shared" si="32"/>
        <v>2</v>
      </c>
      <c r="K59">
        <f t="shared" si="33"/>
        <v>57</v>
      </c>
      <c r="L59">
        <f t="shared" si="0"/>
        <v>58</v>
      </c>
      <c r="M59" s="12">
        <v>4.8971599999999997E-2</v>
      </c>
      <c r="N59" s="12">
        <v>4.8971599999999997E-2</v>
      </c>
      <c r="O59" s="12">
        <v>0.21275169999999999</v>
      </c>
      <c r="P59" s="12">
        <v>0.4916509</v>
      </c>
      <c r="Q59" s="12">
        <v>17.342970000000001</v>
      </c>
      <c r="R59" s="12">
        <v>72310.67</v>
      </c>
      <c r="S59" s="12">
        <v>44140.06</v>
      </c>
      <c r="T59" s="12">
        <v>0</v>
      </c>
      <c r="U59" s="12">
        <v>611708.1</v>
      </c>
      <c r="X59">
        <f t="shared" si="18"/>
        <v>75</v>
      </c>
      <c r="Y59" t="e">
        <f t="shared" si="9"/>
        <v>#N/A</v>
      </c>
      <c r="Z59" t="e">
        <f t="shared" si="9"/>
        <v>#N/A</v>
      </c>
      <c r="AA59" t="e">
        <f t="shared" si="37"/>
        <v>#N/A</v>
      </c>
      <c r="AB59">
        <f t="shared" si="37"/>
        <v>1242861</v>
      </c>
      <c r="AC59">
        <f t="shared" si="37"/>
        <v>1217171</v>
      </c>
      <c r="AD59">
        <f t="shared" si="37"/>
        <v>1515181</v>
      </c>
      <c r="AE59" t="e">
        <f t="shared" si="10"/>
        <v>#N/A</v>
      </c>
      <c r="AF59" t="e">
        <f t="shared" ref="AF59:AJ68" si="38">IF(AND($X59&gt;=20+10*(AF$3-1),$X59&lt;=49+10*(AF$3-1)),HLOOKUP($Y$1,$M$1:$U$541,1+$X59-9-10*AF$3+30*(AF$3-1)+30*6*IF($AE$2="zero1",0,IF($AE$2="naïve1",1,2)),FALSE),#N/A)</f>
        <v>#N/A</v>
      </c>
      <c r="AG59" t="e">
        <f t="shared" si="38"/>
        <v>#N/A</v>
      </c>
      <c r="AH59">
        <f t="shared" si="38"/>
        <v>1224604</v>
      </c>
      <c r="AI59">
        <f t="shared" si="38"/>
        <v>1197515</v>
      </c>
      <c r="AJ59">
        <f t="shared" si="38"/>
        <v>1492764</v>
      </c>
      <c r="AK59" t="e">
        <f t="shared" si="11"/>
        <v>#N/A</v>
      </c>
      <c r="AL59" t="e">
        <f t="shared" ref="AL59:AP68" si="39">IF(AND($X59&gt;=20+10*(AL$3-1),$X59&lt;=49+10*(AL$3-1)),HLOOKUP($Y$1,$M$1:$U$541,1+$X59-9-10*AL$3+30*(AL$3-1)+30*6*IF($AK$2="zero1",0,IF($AK$2="naïve1",1,2)),FALSE),#N/A)</f>
        <v>#N/A</v>
      </c>
      <c r="AM59" t="e">
        <f t="shared" si="39"/>
        <v>#N/A</v>
      </c>
      <c r="AN59">
        <f t="shared" si="39"/>
        <v>1198083</v>
      </c>
      <c r="AO59">
        <f t="shared" si="39"/>
        <v>1170599</v>
      </c>
      <c r="AP59">
        <f t="shared" si="39"/>
        <v>1470322</v>
      </c>
      <c r="AR59" t="e">
        <f t="shared" si="12"/>
        <v>#N/A</v>
      </c>
      <c r="AS59" t="e">
        <f t="shared" si="21"/>
        <v>#N/A</v>
      </c>
      <c r="AT59" t="e">
        <f t="shared" si="22"/>
        <v>#N/A</v>
      </c>
      <c r="AU59">
        <f t="shared" si="23"/>
        <v>-18257</v>
      </c>
      <c r="AV59">
        <f t="shared" si="24"/>
        <v>-19656</v>
      </c>
      <c r="AW59">
        <f t="shared" si="25"/>
        <v>-22417</v>
      </c>
      <c r="AX59" t="e">
        <f t="shared" si="13"/>
        <v>#N/A</v>
      </c>
      <c r="AY59" t="e">
        <f t="shared" si="26"/>
        <v>#N/A</v>
      </c>
      <c r="AZ59" t="e">
        <f t="shared" si="27"/>
        <v>#N/A</v>
      </c>
      <c r="BA59">
        <f t="shared" si="28"/>
        <v>-26521</v>
      </c>
      <c r="BB59">
        <f t="shared" si="29"/>
        <v>-26916</v>
      </c>
      <c r="BC59">
        <f t="shared" si="30"/>
        <v>-22442</v>
      </c>
    </row>
    <row r="60" spans="9:55" x14ac:dyDescent="0.25">
      <c r="I60" t="str">
        <f t="shared" si="31"/>
        <v>zero1</v>
      </c>
      <c r="J60">
        <f t="shared" si="32"/>
        <v>2</v>
      </c>
      <c r="K60">
        <f t="shared" si="33"/>
        <v>58</v>
      </c>
      <c r="L60">
        <f t="shared" si="0"/>
        <v>59</v>
      </c>
      <c r="M60" s="12">
        <v>4.96452E-2</v>
      </c>
      <c r="N60" s="12">
        <v>4.96452E-2</v>
      </c>
      <c r="O60" s="12">
        <v>0.21380289999999999</v>
      </c>
      <c r="P60" s="12">
        <v>0.47645989999999999</v>
      </c>
      <c r="Q60" s="12">
        <v>17.108969999999999</v>
      </c>
      <c r="R60" s="12">
        <v>73165.22</v>
      </c>
      <c r="S60" s="12">
        <v>44120.75</v>
      </c>
      <c r="T60" s="12">
        <v>0</v>
      </c>
      <c r="U60" s="12">
        <v>643088.80000000005</v>
      </c>
      <c r="X60">
        <f t="shared" si="18"/>
        <v>76</v>
      </c>
      <c r="Y60" t="e">
        <f t="shared" si="9"/>
        <v>#N/A</v>
      </c>
      <c r="Z60" t="e">
        <f t="shared" si="9"/>
        <v>#N/A</v>
      </c>
      <c r="AA60" t="e">
        <f t="shared" si="37"/>
        <v>#N/A</v>
      </c>
      <c r="AB60">
        <f t="shared" si="37"/>
        <v>1320674</v>
      </c>
      <c r="AC60">
        <f t="shared" si="37"/>
        <v>1296759</v>
      </c>
      <c r="AD60">
        <f t="shared" si="37"/>
        <v>1599654</v>
      </c>
      <c r="AE60" t="e">
        <f t="shared" si="10"/>
        <v>#N/A</v>
      </c>
      <c r="AF60" t="e">
        <f t="shared" si="38"/>
        <v>#N/A</v>
      </c>
      <c r="AG60" t="e">
        <f t="shared" si="38"/>
        <v>#N/A</v>
      </c>
      <c r="AH60">
        <f t="shared" si="38"/>
        <v>1294047</v>
      </c>
      <c r="AI60">
        <f t="shared" si="38"/>
        <v>1270281</v>
      </c>
      <c r="AJ60">
        <f t="shared" si="38"/>
        <v>1573551</v>
      </c>
      <c r="AK60" t="e">
        <f t="shared" si="11"/>
        <v>#N/A</v>
      </c>
      <c r="AL60" t="e">
        <f t="shared" si="39"/>
        <v>#N/A</v>
      </c>
      <c r="AM60" t="e">
        <f t="shared" si="39"/>
        <v>#N/A</v>
      </c>
      <c r="AN60">
        <f t="shared" si="39"/>
        <v>1264036</v>
      </c>
      <c r="AO60">
        <f t="shared" si="39"/>
        <v>1240023</v>
      </c>
      <c r="AP60">
        <f t="shared" si="39"/>
        <v>1550987</v>
      </c>
      <c r="AR60" t="e">
        <f t="shared" si="12"/>
        <v>#N/A</v>
      </c>
      <c r="AS60" t="e">
        <f t="shared" si="21"/>
        <v>#N/A</v>
      </c>
      <c r="AT60" t="e">
        <f t="shared" si="22"/>
        <v>#N/A</v>
      </c>
      <c r="AU60">
        <f t="shared" si="23"/>
        <v>-26627</v>
      </c>
      <c r="AV60">
        <f t="shared" si="24"/>
        <v>-26478</v>
      </c>
      <c r="AW60">
        <f t="shared" si="25"/>
        <v>-26103</v>
      </c>
      <c r="AX60" t="e">
        <f t="shared" si="13"/>
        <v>#N/A</v>
      </c>
      <c r="AY60" t="e">
        <f t="shared" si="26"/>
        <v>#N/A</v>
      </c>
      <c r="AZ60" t="e">
        <f t="shared" si="27"/>
        <v>#N/A</v>
      </c>
      <c r="BA60">
        <f t="shared" si="28"/>
        <v>-30011</v>
      </c>
      <c r="BB60">
        <f t="shared" si="29"/>
        <v>-30258</v>
      </c>
      <c r="BC60">
        <f t="shared" si="30"/>
        <v>-22564</v>
      </c>
    </row>
    <row r="61" spans="9:55" x14ac:dyDescent="0.25">
      <c r="I61" t="str">
        <f t="shared" si="31"/>
        <v>zero1</v>
      </c>
      <c r="J61">
        <f t="shared" si="32"/>
        <v>2</v>
      </c>
      <c r="K61">
        <f t="shared" si="33"/>
        <v>59</v>
      </c>
      <c r="L61">
        <f t="shared" si="0"/>
        <v>60</v>
      </c>
      <c r="M61" s="12">
        <v>4.8404900000000001E-2</v>
      </c>
      <c r="N61" s="12">
        <v>4.8404900000000001E-2</v>
      </c>
      <c r="O61" s="12">
        <v>0.21445410000000001</v>
      </c>
      <c r="P61" s="12">
        <v>0.4564067</v>
      </c>
      <c r="Q61" s="12">
        <v>17.35604</v>
      </c>
      <c r="R61" s="12">
        <v>74814.73</v>
      </c>
      <c r="S61" s="12">
        <v>44132.89</v>
      </c>
      <c r="T61" s="12">
        <v>0</v>
      </c>
      <c r="U61" s="12">
        <v>676331.3</v>
      </c>
      <c r="X61">
        <f t="shared" si="18"/>
        <v>77</v>
      </c>
      <c r="Y61" t="e">
        <f t="shared" si="9"/>
        <v>#N/A</v>
      </c>
      <c r="Z61" t="e">
        <f t="shared" si="9"/>
        <v>#N/A</v>
      </c>
      <c r="AA61" t="e">
        <f t="shared" si="37"/>
        <v>#N/A</v>
      </c>
      <c r="AB61">
        <f t="shared" si="37"/>
        <v>1353895</v>
      </c>
      <c r="AC61">
        <f t="shared" si="37"/>
        <v>1332651</v>
      </c>
      <c r="AD61">
        <f t="shared" si="37"/>
        <v>1643768</v>
      </c>
      <c r="AE61" t="e">
        <f t="shared" si="10"/>
        <v>#N/A</v>
      </c>
      <c r="AF61" t="e">
        <f t="shared" si="38"/>
        <v>#N/A</v>
      </c>
      <c r="AG61" t="e">
        <f t="shared" si="38"/>
        <v>#N/A</v>
      </c>
      <c r="AH61">
        <f t="shared" si="38"/>
        <v>1332896</v>
      </c>
      <c r="AI61">
        <f t="shared" si="38"/>
        <v>1311300</v>
      </c>
      <c r="AJ61">
        <f t="shared" si="38"/>
        <v>1623020</v>
      </c>
      <c r="AK61" t="e">
        <f t="shared" si="11"/>
        <v>#N/A</v>
      </c>
      <c r="AL61" t="e">
        <f t="shared" si="39"/>
        <v>#N/A</v>
      </c>
      <c r="AM61" t="e">
        <f t="shared" si="39"/>
        <v>#N/A</v>
      </c>
      <c r="AN61">
        <f t="shared" si="39"/>
        <v>1303961</v>
      </c>
      <c r="AO61">
        <f t="shared" si="39"/>
        <v>1282521</v>
      </c>
      <c r="AP61">
        <f t="shared" si="39"/>
        <v>1603762</v>
      </c>
      <c r="AR61" t="e">
        <f t="shared" si="12"/>
        <v>#N/A</v>
      </c>
      <c r="AS61" t="e">
        <f t="shared" si="21"/>
        <v>#N/A</v>
      </c>
      <c r="AT61" t="e">
        <f t="shared" si="22"/>
        <v>#N/A</v>
      </c>
      <c r="AU61">
        <f t="shared" si="23"/>
        <v>-20999</v>
      </c>
      <c r="AV61">
        <f t="shared" si="24"/>
        <v>-21351</v>
      </c>
      <c r="AW61">
        <f t="shared" si="25"/>
        <v>-20748</v>
      </c>
      <c r="AX61" t="e">
        <f t="shared" si="13"/>
        <v>#N/A</v>
      </c>
      <c r="AY61" t="e">
        <f t="shared" si="26"/>
        <v>#N/A</v>
      </c>
      <c r="AZ61" t="e">
        <f t="shared" si="27"/>
        <v>#N/A</v>
      </c>
      <c r="BA61">
        <f t="shared" si="28"/>
        <v>-28935</v>
      </c>
      <c r="BB61">
        <f t="shared" si="29"/>
        <v>-28779</v>
      </c>
      <c r="BC61">
        <f t="shared" si="30"/>
        <v>-19258</v>
      </c>
    </row>
    <row r="62" spans="9:55" x14ac:dyDescent="0.25">
      <c r="I62" t="str">
        <f t="shared" si="31"/>
        <v>zero1</v>
      </c>
      <c r="J62">
        <f t="shared" si="32"/>
        <v>3</v>
      </c>
      <c r="K62">
        <f t="shared" si="33"/>
        <v>40</v>
      </c>
      <c r="L62">
        <f t="shared" si="0"/>
        <v>61</v>
      </c>
      <c r="M62" s="12">
        <v>3.7373799999999999E-2</v>
      </c>
      <c r="N62" s="12">
        <v>3.7373799999999999E-2</v>
      </c>
      <c r="O62" s="12">
        <v>0.13079760000000001</v>
      </c>
      <c r="P62" s="12">
        <v>0.70041189999999998</v>
      </c>
      <c r="Q62" s="12">
        <v>18.640750000000001</v>
      </c>
      <c r="R62" s="12">
        <v>52932.54</v>
      </c>
      <c r="S62" s="12">
        <v>38697.54</v>
      </c>
      <c r="T62" s="12">
        <v>0</v>
      </c>
      <c r="U62" s="12">
        <v>171254.5</v>
      </c>
      <c r="X62">
        <f t="shared" si="18"/>
        <v>78</v>
      </c>
      <c r="Y62" t="e">
        <f t="shared" si="9"/>
        <v>#N/A</v>
      </c>
      <c r="Z62" t="e">
        <f t="shared" si="9"/>
        <v>#N/A</v>
      </c>
      <c r="AA62" t="e">
        <f t="shared" si="37"/>
        <v>#N/A</v>
      </c>
      <c r="AB62">
        <f t="shared" si="37"/>
        <v>1388572</v>
      </c>
      <c r="AC62">
        <f t="shared" si="37"/>
        <v>1373589</v>
      </c>
      <c r="AD62">
        <f t="shared" si="37"/>
        <v>1697881</v>
      </c>
      <c r="AE62" t="e">
        <f t="shared" si="10"/>
        <v>#N/A</v>
      </c>
      <c r="AF62" t="e">
        <f t="shared" si="38"/>
        <v>#N/A</v>
      </c>
      <c r="AG62" t="e">
        <f t="shared" si="38"/>
        <v>#N/A</v>
      </c>
      <c r="AH62">
        <f t="shared" si="38"/>
        <v>1374132</v>
      </c>
      <c r="AI62">
        <f t="shared" si="38"/>
        <v>1358118</v>
      </c>
      <c r="AJ62">
        <f t="shared" si="38"/>
        <v>1681185</v>
      </c>
      <c r="AK62" t="e">
        <f t="shared" si="11"/>
        <v>#N/A</v>
      </c>
      <c r="AL62" t="e">
        <f t="shared" si="39"/>
        <v>#N/A</v>
      </c>
      <c r="AM62" t="e">
        <f t="shared" si="39"/>
        <v>#N/A</v>
      </c>
      <c r="AN62">
        <f t="shared" si="39"/>
        <v>1345413</v>
      </c>
      <c r="AO62">
        <f t="shared" si="39"/>
        <v>1330754</v>
      </c>
      <c r="AP62">
        <f t="shared" si="39"/>
        <v>1661914</v>
      </c>
      <c r="AR62" t="e">
        <f t="shared" si="12"/>
        <v>#N/A</v>
      </c>
      <c r="AS62" t="e">
        <f t="shared" si="21"/>
        <v>#N/A</v>
      </c>
      <c r="AT62" t="e">
        <f t="shared" si="22"/>
        <v>#N/A</v>
      </c>
      <c r="AU62">
        <f t="shared" si="23"/>
        <v>-14440</v>
      </c>
      <c r="AV62">
        <f t="shared" si="24"/>
        <v>-15471</v>
      </c>
      <c r="AW62">
        <f t="shared" si="25"/>
        <v>-16696</v>
      </c>
      <c r="AX62" t="e">
        <f t="shared" si="13"/>
        <v>#N/A</v>
      </c>
      <c r="AY62" t="e">
        <f t="shared" si="26"/>
        <v>#N/A</v>
      </c>
      <c r="AZ62" t="e">
        <f t="shared" si="27"/>
        <v>#N/A</v>
      </c>
      <c r="BA62">
        <f t="shared" si="28"/>
        <v>-28719</v>
      </c>
      <c r="BB62">
        <f t="shared" si="29"/>
        <v>-27364</v>
      </c>
      <c r="BC62">
        <f t="shared" si="30"/>
        <v>-19271</v>
      </c>
    </row>
    <row r="63" spans="9:55" x14ac:dyDescent="0.25">
      <c r="I63" t="str">
        <f t="shared" si="31"/>
        <v>zero1</v>
      </c>
      <c r="J63">
        <f t="shared" si="32"/>
        <v>3</v>
      </c>
      <c r="K63">
        <f t="shared" si="33"/>
        <v>41</v>
      </c>
      <c r="L63">
        <f t="shared" si="0"/>
        <v>62</v>
      </c>
      <c r="M63" s="12">
        <v>3.8966899999999999E-2</v>
      </c>
      <c r="N63" s="12">
        <v>3.8966899999999999E-2</v>
      </c>
      <c r="O63" s="12">
        <v>0.13260269999999999</v>
      </c>
      <c r="P63" s="12">
        <v>0.68279599999999996</v>
      </c>
      <c r="Q63" s="12">
        <v>18.677820000000001</v>
      </c>
      <c r="R63" s="12">
        <v>54032.87</v>
      </c>
      <c r="S63" s="12">
        <v>39166.620000000003</v>
      </c>
      <c r="T63" s="12">
        <v>0</v>
      </c>
      <c r="U63" s="12">
        <v>189685.2</v>
      </c>
      <c r="X63">
        <f t="shared" si="18"/>
        <v>79</v>
      </c>
      <c r="Y63" t="e">
        <f t="shared" si="9"/>
        <v>#N/A</v>
      </c>
      <c r="Z63" t="e">
        <f t="shared" si="9"/>
        <v>#N/A</v>
      </c>
      <c r="AA63" t="e">
        <f t="shared" si="37"/>
        <v>#N/A</v>
      </c>
      <c r="AB63">
        <f t="shared" si="37"/>
        <v>1430570</v>
      </c>
      <c r="AC63">
        <f t="shared" si="37"/>
        <v>1423054</v>
      </c>
      <c r="AD63">
        <f t="shared" si="37"/>
        <v>1757674</v>
      </c>
      <c r="AE63" t="e">
        <f t="shared" si="10"/>
        <v>#N/A</v>
      </c>
      <c r="AF63" t="e">
        <f t="shared" si="38"/>
        <v>#N/A</v>
      </c>
      <c r="AG63" t="e">
        <f t="shared" si="38"/>
        <v>#N/A</v>
      </c>
      <c r="AH63">
        <f t="shared" si="38"/>
        <v>1419944</v>
      </c>
      <c r="AI63">
        <f t="shared" si="38"/>
        <v>1408803</v>
      </c>
      <c r="AJ63">
        <f t="shared" si="38"/>
        <v>1741179</v>
      </c>
      <c r="AK63" t="e">
        <f t="shared" si="11"/>
        <v>#N/A</v>
      </c>
      <c r="AL63" t="e">
        <f t="shared" si="39"/>
        <v>#N/A</v>
      </c>
      <c r="AM63" t="e">
        <f t="shared" si="39"/>
        <v>#N/A</v>
      </c>
      <c r="AN63">
        <f t="shared" si="39"/>
        <v>1385658</v>
      </c>
      <c r="AO63">
        <f t="shared" si="39"/>
        <v>1378255</v>
      </c>
      <c r="AP63">
        <f t="shared" si="39"/>
        <v>1722742</v>
      </c>
      <c r="AR63" t="e">
        <f t="shared" si="12"/>
        <v>#N/A</v>
      </c>
      <c r="AS63" t="e">
        <f t="shared" si="21"/>
        <v>#N/A</v>
      </c>
      <c r="AT63" t="e">
        <f t="shared" si="22"/>
        <v>#N/A</v>
      </c>
      <c r="AU63">
        <f t="shared" si="23"/>
        <v>-10626</v>
      </c>
      <c r="AV63">
        <f t="shared" si="24"/>
        <v>-14251</v>
      </c>
      <c r="AW63">
        <f t="shared" si="25"/>
        <v>-16495</v>
      </c>
      <c r="AX63" t="e">
        <f t="shared" si="13"/>
        <v>#N/A</v>
      </c>
      <c r="AY63" t="e">
        <f t="shared" si="26"/>
        <v>#N/A</v>
      </c>
      <c r="AZ63" t="e">
        <f t="shared" si="27"/>
        <v>#N/A</v>
      </c>
      <c r="BA63">
        <f t="shared" si="28"/>
        <v>-34286</v>
      </c>
      <c r="BB63">
        <f t="shared" si="29"/>
        <v>-30548</v>
      </c>
      <c r="BC63">
        <f t="shared" si="30"/>
        <v>-18437</v>
      </c>
    </row>
    <row r="64" spans="9:55" x14ac:dyDescent="0.25">
      <c r="I64" t="str">
        <f t="shared" si="31"/>
        <v>zero1</v>
      </c>
      <c r="J64">
        <f t="shared" si="32"/>
        <v>3</v>
      </c>
      <c r="K64">
        <f t="shared" si="33"/>
        <v>42</v>
      </c>
      <c r="L64">
        <f t="shared" si="0"/>
        <v>63</v>
      </c>
      <c r="M64" s="12">
        <v>4.1655999999999999E-2</v>
      </c>
      <c r="N64" s="12">
        <v>4.1655999999999999E-2</v>
      </c>
      <c r="O64" s="12">
        <v>0.13672909999999999</v>
      </c>
      <c r="P64" s="12">
        <v>0.65462750000000003</v>
      </c>
      <c r="Q64" s="12">
        <v>18.498419999999999</v>
      </c>
      <c r="R64" s="12">
        <v>54800.85</v>
      </c>
      <c r="S64" s="12">
        <v>39491.589999999997</v>
      </c>
      <c r="T64" s="12">
        <v>0</v>
      </c>
      <c r="U64" s="12">
        <v>209413.8</v>
      </c>
      <c r="X64">
        <f t="shared" si="18"/>
        <v>80</v>
      </c>
      <c r="Y64" t="e">
        <f t="shared" si="9"/>
        <v>#N/A</v>
      </c>
      <c r="Z64" t="e">
        <f t="shared" si="9"/>
        <v>#N/A</v>
      </c>
      <c r="AA64" t="e">
        <f t="shared" si="37"/>
        <v>#N/A</v>
      </c>
      <c r="AB64" t="e">
        <f t="shared" si="37"/>
        <v>#N/A</v>
      </c>
      <c r="AC64">
        <f t="shared" si="37"/>
        <v>1469274</v>
      </c>
      <c r="AD64">
        <f t="shared" si="37"/>
        <v>1817813</v>
      </c>
      <c r="AE64" t="e">
        <f t="shared" si="10"/>
        <v>#N/A</v>
      </c>
      <c r="AF64" t="e">
        <f t="shared" si="38"/>
        <v>#N/A</v>
      </c>
      <c r="AG64" t="e">
        <f t="shared" si="38"/>
        <v>#N/A</v>
      </c>
      <c r="AH64" t="e">
        <f t="shared" si="38"/>
        <v>#N/A</v>
      </c>
      <c r="AI64">
        <f t="shared" si="38"/>
        <v>1458725</v>
      </c>
      <c r="AJ64">
        <f t="shared" si="38"/>
        <v>1808851</v>
      </c>
      <c r="AK64" t="e">
        <f t="shared" si="11"/>
        <v>#N/A</v>
      </c>
      <c r="AL64" t="e">
        <f t="shared" si="39"/>
        <v>#N/A</v>
      </c>
      <c r="AM64" t="e">
        <f t="shared" si="39"/>
        <v>#N/A</v>
      </c>
      <c r="AN64" t="e">
        <f t="shared" si="39"/>
        <v>#N/A</v>
      </c>
      <c r="AO64">
        <f t="shared" si="39"/>
        <v>1425280</v>
      </c>
      <c r="AP64">
        <f t="shared" si="39"/>
        <v>1788195</v>
      </c>
      <c r="AR64" t="e">
        <f t="shared" si="12"/>
        <v>#N/A</v>
      </c>
      <c r="AS64" t="e">
        <f t="shared" si="21"/>
        <v>#N/A</v>
      </c>
      <c r="AT64" t="e">
        <f t="shared" si="22"/>
        <v>#N/A</v>
      </c>
      <c r="AU64" t="e">
        <f t="shared" si="23"/>
        <v>#N/A</v>
      </c>
      <c r="AV64">
        <f t="shared" si="24"/>
        <v>-10549</v>
      </c>
      <c r="AW64">
        <f t="shared" si="25"/>
        <v>-8962</v>
      </c>
      <c r="AX64" t="e">
        <f t="shared" si="13"/>
        <v>#N/A</v>
      </c>
      <c r="AY64" t="e">
        <f t="shared" si="26"/>
        <v>#N/A</v>
      </c>
      <c r="AZ64" t="e">
        <f t="shared" si="27"/>
        <v>#N/A</v>
      </c>
      <c r="BA64" t="e">
        <f t="shared" si="28"/>
        <v>#N/A</v>
      </c>
      <c r="BB64">
        <f t="shared" si="29"/>
        <v>-33445</v>
      </c>
      <c r="BC64">
        <f t="shared" si="30"/>
        <v>-20656</v>
      </c>
    </row>
    <row r="65" spans="9:55" x14ac:dyDescent="0.25">
      <c r="I65" t="str">
        <f t="shared" si="31"/>
        <v>zero1</v>
      </c>
      <c r="J65">
        <f t="shared" si="32"/>
        <v>3</v>
      </c>
      <c r="K65">
        <f t="shared" si="33"/>
        <v>43</v>
      </c>
      <c r="L65">
        <f t="shared" si="0"/>
        <v>64</v>
      </c>
      <c r="M65" s="12">
        <v>4.2072600000000002E-2</v>
      </c>
      <c r="N65" s="12">
        <v>4.2072600000000002E-2</v>
      </c>
      <c r="O65" s="12">
        <v>0.13617389999999999</v>
      </c>
      <c r="P65" s="12">
        <v>0.63233059999999996</v>
      </c>
      <c r="Q65" s="12">
        <v>18.58184</v>
      </c>
      <c r="R65" s="12">
        <v>55543.58</v>
      </c>
      <c r="S65" s="12">
        <v>39552.410000000003</v>
      </c>
      <c r="T65" s="12">
        <v>0</v>
      </c>
      <c r="U65" s="12">
        <v>229313.1</v>
      </c>
      <c r="X65">
        <f t="shared" si="18"/>
        <v>81</v>
      </c>
      <c r="Y65" t="e">
        <f t="shared" si="9"/>
        <v>#N/A</v>
      </c>
      <c r="Z65" t="e">
        <f t="shared" si="9"/>
        <v>#N/A</v>
      </c>
      <c r="AA65" t="e">
        <f t="shared" si="37"/>
        <v>#N/A</v>
      </c>
      <c r="AB65" t="e">
        <f t="shared" si="37"/>
        <v>#N/A</v>
      </c>
      <c r="AC65">
        <f t="shared" si="37"/>
        <v>1524962</v>
      </c>
      <c r="AD65">
        <f t="shared" si="37"/>
        <v>1883006</v>
      </c>
      <c r="AE65" t="e">
        <f t="shared" si="10"/>
        <v>#N/A</v>
      </c>
      <c r="AF65" t="e">
        <f t="shared" si="38"/>
        <v>#N/A</v>
      </c>
      <c r="AG65" t="e">
        <f t="shared" si="38"/>
        <v>#N/A</v>
      </c>
      <c r="AH65" t="e">
        <f t="shared" si="38"/>
        <v>#N/A</v>
      </c>
      <c r="AI65">
        <f t="shared" si="38"/>
        <v>1515236</v>
      </c>
      <c r="AJ65">
        <f t="shared" si="38"/>
        <v>1877118</v>
      </c>
      <c r="AK65" t="e">
        <f t="shared" si="11"/>
        <v>#N/A</v>
      </c>
      <c r="AL65" t="e">
        <f t="shared" si="39"/>
        <v>#N/A</v>
      </c>
      <c r="AM65" t="e">
        <f t="shared" si="39"/>
        <v>#N/A</v>
      </c>
      <c r="AN65" t="e">
        <f t="shared" si="39"/>
        <v>#N/A</v>
      </c>
      <c r="AO65">
        <f t="shared" si="39"/>
        <v>1481309</v>
      </c>
      <c r="AP65">
        <f t="shared" si="39"/>
        <v>1848415</v>
      </c>
      <c r="AR65" t="e">
        <f t="shared" si="12"/>
        <v>#N/A</v>
      </c>
      <c r="AS65" t="e">
        <f t="shared" si="21"/>
        <v>#N/A</v>
      </c>
      <c r="AT65" t="e">
        <f t="shared" si="22"/>
        <v>#N/A</v>
      </c>
      <c r="AU65" t="e">
        <f t="shared" si="23"/>
        <v>#N/A</v>
      </c>
      <c r="AV65">
        <f t="shared" si="24"/>
        <v>-9726</v>
      </c>
      <c r="AW65">
        <f t="shared" si="25"/>
        <v>-5888</v>
      </c>
      <c r="AX65" t="e">
        <f t="shared" si="13"/>
        <v>#N/A</v>
      </c>
      <c r="AY65" t="e">
        <f t="shared" si="26"/>
        <v>#N/A</v>
      </c>
      <c r="AZ65" t="e">
        <f t="shared" si="27"/>
        <v>#N/A</v>
      </c>
      <c r="BA65" t="e">
        <f t="shared" si="28"/>
        <v>#N/A</v>
      </c>
      <c r="BB65">
        <f t="shared" si="29"/>
        <v>-33927</v>
      </c>
      <c r="BC65">
        <f t="shared" si="30"/>
        <v>-28703</v>
      </c>
    </row>
    <row r="66" spans="9:55" x14ac:dyDescent="0.25">
      <c r="I66" t="str">
        <f t="shared" si="31"/>
        <v>zero1</v>
      </c>
      <c r="J66">
        <f t="shared" si="32"/>
        <v>3</v>
      </c>
      <c r="K66">
        <f t="shared" si="33"/>
        <v>44</v>
      </c>
      <c r="L66">
        <f t="shared" si="0"/>
        <v>65</v>
      </c>
      <c r="M66" s="12">
        <v>4.3612499999999998E-2</v>
      </c>
      <c r="N66" s="12">
        <v>4.3612499999999998E-2</v>
      </c>
      <c r="O66" s="12">
        <v>0.13720570000000001</v>
      </c>
      <c r="P66" s="12">
        <v>0.60298470000000004</v>
      </c>
      <c r="Q66" s="12">
        <v>18.698270000000001</v>
      </c>
      <c r="R66" s="12">
        <v>57203.040000000001</v>
      </c>
      <c r="S66" s="12">
        <v>40051.519999999997</v>
      </c>
      <c r="T66" s="12">
        <v>0</v>
      </c>
      <c r="U66" s="12">
        <v>249191</v>
      </c>
      <c r="X66">
        <f t="shared" si="18"/>
        <v>82</v>
      </c>
      <c r="Y66" t="e">
        <f t="shared" si="9"/>
        <v>#N/A</v>
      </c>
      <c r="Z66" t="e">
        <f t="shared" si="9"/>
        <v>#N/A</v>
      </c>
      <c r="AA66" t="e">
        <f t="shared" si="37"/>
        <v>#N/A</v>
      </c>
      <c r="AB66" t="e">
        <f t="shared" si="37"/>
        <v>#N/A</v>
      </c>
      <c r="AC66">
        <f t="shared" si="37"/>
        <v>1574052</v>
      </c>
      <c r="AD66">
        <f t="shared" si="37"/>
        <v>1940620</v>
      </c>
      <c r="AE66" t="e">
        <f t="shared" si="10"/>
        <v>#N/A</v>
      </c>
      <c r="AF66" t="e">
        <f t="shared" si="38"/>
        <v>#N/A</v>
      </c>
      <c r="AG66" t="e">
        <f t="shared" si="38"/>
        <v>#N/A</v>
      </c>
      <c r="AH66" t="e">
        <f t="shared" si="38"/>
        <v>#N/A</v>
      </c>
      <c r="AI66">
        <f t="shared" si="38"/>
        <v>1571711</v>
      </c>
      <c r="AJ66">
        <f t="shared" si="38"/>
        <v>1945638</v>
      </c>
      <c r="AK66" t="e">
        <f t="shared" si="11"/>
        <v>#N/A</v>
      </c>
      <c r="AL66" t="e">
        <f t="shared" si="39"/>
        <v>#N/A</v>
      </c>
      <c r="AM66" t="e">
        <f t="shared" si="39"/>
        <v>#N/A</v>
      </c>
      <c r="AN66" t="e">
        <f t="shared" si="39"/>
        <v>#N/A</v>
      </c>
      <c r="AO66">
        <f t="shared" si="39"/>
        <v>1545336</v>
      </c>
      <c r="AP66">
        <f t="shared" si="39"/>
        <v>1918126</v>
      </c>
      <c r="AR66" t="e">
        <f t="shared" si="12"/>
        <v>#N/A</v>
      </c>
      <c r="AS66" t="e">
        <f t="shared" si="21"/>
        <v>#N/A</v>
      </c>
      <c r="AT66" t="e">
        <f t="shared" si="22"/>
        <v>#N/A</v>
      </c>
      <c r="AU66" t="e">
        <f t="shared" si="23"/>
        <v>#N/A</v>
      </c>
      <c r="AV66">
        <f t="shared" si="24"/>
        <v>-2341</v>
      </c>
      <c r="AW66">
        <f t="shared" si="25"/>
        <v>5018</v>
      </c>
      <c r="AX66" t="e">
        <f t="shared" si="13"/>
        <v>#N/A</v>
      </c>
      <c r="AY66" t="e">
        <f t="shared" si="26"/>
        <v>#N/A</v>
      </c>
      <c r="AZ66" t="e">
        <f t="shared" si="27"/>
        <v>#N/A</v>
      </c>
      <c r="BA66" t="e">
        <f t="shared" si="28"/>
        <v>#N/A</v>
      </c>
      <c r="BB66">
        <f t="shared" si="29"/>
        <v>-26375</v>
      </c>
      <c r="BC66">
        <f t="shared" si="30"/>
        <v>-27512</v>
      </c>
    </row>
    <row r="67" spans="9:55" x14ac:dyDescent="0.25">
      <c r="I67" t="str">
        <f t="shared" si="31"/>
        <v>zero1</v>
      </c>
      <c r="J67">
        <f t="shared" si="32"/>
        <v>3</v>
      </c>
      <c r="K67">
        <f t="shared" si="33"/>
        <v>45</v>
      </c>
      <c r="L67">
        <f t="shared" ref="L67:L130" si="40">K67-9-10*J67+30*(J67-1)+30*6*IF(I67="zero1",0,IF(I67="naive1",1,2))</f>
        <v>66</v>
      </c>
      <c r="M67" s="12">
        <v>4.4703100000000003E-2</v>
      </c>
      <c r="N67" s="12">
        <v>4.4703100000000003E-2</v>
      </c>
      <c r="O67" s="12">
        <v>0.14858080000000001</v>
      </c>
      <c r="P67" s="12">
        <v>0.55614719999999995</v>
      </c>
      <c r="Q67" s="12">
        <v>18.607250000000001</v>
      </c>
      <c r="R67" s="12">
        <v>57807.02</v>
      </c>
      <c r="S67" s="12">
        <v>40295.449999999997</v>
      </c>
      <c r="T67" s="12">
        <v>0</v>
      </c>
      <c r="U67" s="12">
        <v>270777.2</v>
      </c>
      <c r="X67">
        <f t="shared" si="18"/>
        <v>83</v>
      </c>
      <c r="Y67" t="e">
        <f t="shared" si="9"/>
        <v>#N/A</v>
      </c>
      <c r="Z67" t="e">
        <f t="shared" si="9"/>
        <v>#N/A</v>
      </c>
      <c r="AA67" t="e">
        <f t="shared" si="37"/>
        <v>#N/A</v>
      </c>
      <c r="AB67" t="e">
        <f t="shared" si="37"/>
        <v>#N/A</v>
      </c>
      <c r="AC67">
        <f t="shared" si="37"/>
        <v>1629155</v>
      </c>
      <c r="AD67">
        <f t="shared" si="37"/>
        <v>2012420</v>
      </c>
      <c r="AE67" t="e">
        <f t="shared" si="10"/>
        <v>#N/A</v>
      </c>
      <c r="AF67" t="e">
        <f t="shared" si="38"/>
        <v>#N/A</v>
      </c>
      <c r="AG67" t="e">
        <f t="shared" si="38"/>
        <v>#N/A</v>
      </c>
      <c r="AH67" t="e">
        <f t="shared" si="38"/>
        <v>#N/A</v>
      </c>
      <c r="AI67">
        <f t="shared" si="38"/>
        <v>1632492</v>
      </c>
      <c r="AJ67">
        <f t="shared" si="38"/>
        <v>2024807</v>
      </c>
      <c r="AK67" t="e">
        <f t="shared" si="11"/>
        <v>#N/A</v>
      </c>
      <c r="AL67" t="e">
        <f t="shared" si="39"/>
        <v>#N/A</v>
      </c>
      <c r="AM67" t="e">
        <f t="shared" si="39"/>
        <v>#N/A</v>
      </c>
      <c r="AN67" t="e">
        <f t="shared" si="39"/>
        <v>#N/A</v>
      </c>
      <c r="AO67">
        <f t="shared" si="39"/>
        <v>1603821</v>
      </c>
      <c r="AP67">
        <f t="shared" si="39"/>
        <v>1998725</v>
      </c>
      <c r="AR67" t="e">
        <f t="shared" si="12"/>
        <v>#N/A</v>
      </c>
      <c r="AS67" t="e">
        <f t="shared" si="21"/>
        <v>#N/A</v>
      </c>
      <c r="AT67" t="e">
        <f t="shared" si="22"/>
        <v>#N/A</v>
      </c>
      <c r="AU67" t="e">
        <f t="shared" si="23"/>
        <v>#N/A</v>
      </c>
      <c r="AV67">
        <f t="shared" si="24"/>
        <v>3337</v>
      </c>
      <c r="AW67">
        <f t="shared" si="25"/>
        <v>12387</v>
      </c>
      <c r="AX67" t="e">
        <f t="shared" si="13"/>
        <v>#N/A</v>
      </c>
      <c r="AY67" t="e">
        <f t="shared" si="26"/>
        <v>#N/A</v>
      </c>
      <c r="AZ67" t="e">
        <f t="shared" si="27"/>
        <v>#N/A</v>
      </c>
      <c r="BA67" t="e">
        <f t="shared" si="28"/>
        <v>#N/A</v>
      </c>
      <c r="BB67">
        <f t="shared" si="29"/>
        <v>-28671</v>
      </c>
      <c r="BC67">
        <f t="shared" si="30"/>
        <v>-26082</v>
      </c>
    </row>
    <row r="68" spans="9:55" x14ac:dyDescent="0.25">
      <c r="I68" t="str">
        <f t="shared" si="31"/>
        <v>zero1</v>
      </c>
      <c r="J68">
        <f t="shared" si="32"/>
        <v>3</v>
      </c>
      <c r="K68">
        <f t="shared" si="33"/>
        <v>46</v>
      </c>
      <c r="L68">
        <f t="shared" si="40"/>
        <v>67</v>
      </c>
      <c r="M68" s="12">
        <v>4.57498E-2</v>
      </c>
      <c r="N68" s="12">
        <v>4.57498E-2</v>
      </c>
      <c r="O68" s="12">
        <v>0.1571883</v>
      </c>
      <c r="P68" s="12">
        <v>0.55405230000000005</v>
      </c>
      <c r="Q68" s="12">
        <v>18.402280000000001</v>
      </c>
      <c r="R68" s="12">
        <v>58671.24</v>
      </c>
      <c r="S68" s="12">
        <v>40754.39</v>
      </c>
      <c r="T68" s="12">
        <v>0</v>
      </c>
      <c r="U68" s="12">
        <v>292093.59999999998</v>
      </c>
      <c r="X68">
        <f t="shared" si="18"/>
        <v>84</v>
      </c>
      <c r="Y68" t="e">
        <f t="shared" si="9"/>
        <v>#N/A</v>
      </c>
      <c r="Z68" t="e">
        <f t="shared" si="9"/>
        <v>#N/A</v>
      </c>
      <c r="AA68" t="e">
        <f t="shared" ref="AA68:AD68" si="41">IF(AND($X68&gt;=20+10*(AA$3-1),$X68&lt;=49+10*(AA$3-1)),HLOOKUP($Y$1,$M$1:$U$541,1+$X68-9-10*AA$3+30*(AA$3-1)+30*6*IF($Y$2="zero1",0,IF($Y$2="naïve1",1,2)),FALSE),#N/A)</f>
        <v>#N/A</v>
      </c>
      <c r="AB68" t="e">
        <f t="shared" si="41"/>
        <v>#N/A</v>
      </c>
      <c r="AC68">
        <f t="shared" si="41"/>
        <v>1690983</v>
      </c>
      <c r="AD68">
        <f t="shared" si="41"/>
        <v>2079714</v>
      </c>
      <c r="AE68" t="e">
        <f t="shared" si="10"/>
        <v>#N/A</v>
      </c>
      <c r="AF68" t="e">
        <f t="shared" si="38"/>
        <v>#N/A</v>
      </c>
      <c r="AG68" t="e">
        <f t="shared" si="38"/>
        <v>#N/A</v>
      </c>
      <c r="AH68" t="e">
        <f t="shared" si="38"/>
        <v>#N/A</v>
      </c>
      <c r="AI68">
        <f t="shared" si="38"/>
        <v>1696289</v>
      </c>
      <c r="AJ68">
        <f t="shared" si="38"/>
        <v>2099839</v>
      </c>
      <c r="AK68" t="e">
        <f t="shared" si="11"/>
        <v>#N/A</v>
      </c>
      <c r="AL68" t="e">
        <f t="shared" si="39"/>
        <v>#N/A</v>
      </c>
      <c r="AM68" t="e">
        <f t="shared" si="39"/>
        <v>#N/A</v>
      </c>
      <c r="AN68" t="e">
        <f t="shared" si="39"/>
        <v>#N/A</v>
      </c>
      <c r="AO68">
        <f t="shared" si="39"/>
        <v>1664348</v>
      </c>
      <c r="AP68">
        <f t="shared" si="39"/>
        <v>2066195</v>
      </c>
      <c r="AR68" t="e">
        <f t="shared" si="12"/>
        <v>#N/A</v>
      </c>
      <c r="AS68" t="e">
        <f t="shared" si="21"/>
        <v>#N/A</v>
      </c>
      <c r="AT68" t="e">
        <f t="shared" si="22"/>
        <v>#N/A</v>
      </c>
      <c r="AU68" t="e">
        <f t="shared" si="23"/>
        <v>#N/A</v>
      </c>
      <c r="AV68">
        <f t="shared" si="24"/>
        <v>5306</v>
      </c>
      <c r="AW68">
        <f t="shared" si="25"/>
        <v>20125</v>
      </c>
      <c r="AX68" t="e">
        <f t="shared" si="13"/>
        <v>#N/A</v>
      </c>
      <c r="AY68" t="e">
        <f t="shared" si="26"/>
        <v>#N/A</v>
      </c>
      <c r="AZ68" t="e">
        <f t="shared" si="27"/>
        <v>#N/A</v>
      </c>
      <c r="BA68" t="e">
        <f t="shared" si="28"/>
        <v>#N/A</v>
      </c>
      <c r="BB68">
        <f t="shared" si="29"/>
        <v>-31941</v>
      </c>
      <c r="BC68">
        <f t="shared" si="30"/>
        <v>-33644</v>
      </c>
    </row>
    <row r="69" spans="9:55" x14ac:dyDescent="0.25">
      <c r="I69" t="str">
        <f t="shared" si="31"/>
        <v>zero1</v>
      </c>
      <c r="J69">
        <f t="shared" si="32"/>
        <v>3</v>
      </c>
      <c r="K69">
        <f t="shared" si="33"/>
        <v>47</v>
      </c>
      <c r="L69">
        <f t="shared" si="40"/>
        <v>68</v>
      </c>
      <c r="M69" s="12">
        <v>4.6459500000000001E-2</v>
      </c>
      <c r="N69" s="12">
        <v>4.6459500000000001E-2</v>
      </c>
      <c r="O69" s="12">
        <v>0.16308239999999999</v>
      </c>
      <c r="P69" s="12">
        <v>0.55617810000000001</v>
      </c>
      <c r="Q69" s="12">
        <v>18.456189999999999</v>
      </c>
      <c r="R69" s="12">
        <v>59724.07</v>
      </c>
      <c r="S69" s="12">
        <v>40965.17</v>
      </c>
      <c r="T69" s="12">
        <v>0</v>
      </c>
      <c r="U69" s="12">
        <v>313154</v>
      </c>
      <c r="X69">
        <f t="shared" si="18"/>
        <v>85</v>
      </c>
      <c r="Y69" t="e">
        <f t="shared" ref="Y69:AD83" si="42">IF(AND($X69&gt;=20+10*(Y$3-1),$X69&lt;=49+10*(Y$3-1)),HLOOKUP($Y$1,$M$1:$U$541,1+$X69-9-10*Y$3+30*(Y$3-1)+30*6*IF($Y$2="zero1",0,IF($Y$2="naïve1",1,2)),FALSE),#N/A)</f>
        <v>#N/A</v>
      </c>
      <c r="Z69" t="e">
        <f t="shared" si="42"/>
        <v>#N/A</v>
      </c>
      <c r="AA69" t="e">
        <f t="shared" si="42"/>
        <v>#N/A</v>
      </c>
      <c r="AB69" t="e">
        <f t="shared" si="42"/>
        <v>#N/A</v>
      </c>
      <c r="AC69">
        <f t="shared" si="42"/>
        <v>1751794</v>
      </c>
      <c r="AD69">
        <f t="shared" si="42"/>
        <v>2150741</v>
      </c>
      <c r="AE69" t="e">
        <f t="shared" ref="AE69:AJ83" si="43">IF(AND($X69&gt;=20+10*(AE$3-1),$X69&lt;=49+10*(AE$3-1)),HLOOKUP($Y$1,$M$1:$U$541,1+$X69-9-10*AE$3+30*(AE$3-1)+30*6*IF($AE$2="zero1",0,IF($AE$2="naïve1",1,2)),FALSE),#N/A)</f>
        <v>#N/A</v>
      </c>
      <c r="AF69" t="e">
        <f t="shared" si="43"/>
        <v>#N/A</v>
      </c>
      <c r="AG69" t="e">
        <f t="shared" si="43"/>
        <v>#N/A</v>
      </c>
      <c r="AH69" t="e">
        <f t="shared" si="43"/>
        <v>#N/A</v>
      </c>
      <c r="AI69">
        <f t="shared" si="43"/>
        <v>1758849</v>
      </c>
      <c r="AJ69">
        <f t="shared" si="43"/>
        <v>2177625</v>
      </c>
      <c r="AK69" t="e">
        <f t="shared" ref="AK69:AP83" si="44">IF(AND($X69&gt;=20+10*(AK$3-1),$X69&lt;=49+10*(AK$3-1)),HLOOKUP($Y$1,$M$1:$U$541,1+$X69-9-10*AK$3+30*(AK$3-1)+30*6*IF($AK$2="zero1",0,IF($AK$2="naïve1",1,2)),FALSE),#N/A)</f>
        <v>#N/A</v>
      </c>
      <c r="AL69" t="e">
        <f t="shared" si="44"/>
        <v>#N/A</v>
      </c>
      <c r="AM69" t="e">
        <f t="shared" si="44"/>
        <v>#N/A</v>
      </c>
      <c r="AN69" t="e">
        <f t="shared" si="44"/>
        <v>#N/A</v>
      </c>
      <c r="AO69">
        <f t="shared" si="44"/>
        <v>1722425</v>
      </c>
      <c r="AP69">
        <f t="shared" si="44"/>
        <v>2138165</v>
      </c>
      <c r="AR69" t="e">
        <f t="shared" ref="AR69:AR83" si="45">AE69-Y69</f>
        <v>#N/A</v>
      </c>
      <c r="AS69" t="e">
        <f t="shared" si="21"/>
        <v>#N/A</v>
      </c>
      <c r="AT69" t="e">
        <f t="shared" si="22"/>
        <v>#N/A</v>
      </c>
      <c r="AU69" t="e">
        <f t="shared" si="23"/>
        <v>#N/A</v>
      </c>
      <c r="AV69">
        <f t="shared" si="24"/>
        <v>7055</v>
      </c>
      <c r="AW69">
        <f t="shared" si="25"/>
        <v>26884</v>
      </c>
      <c r="AX69" t="e">
        <f t="shared" ref="AX69:AX83" si="46">AK69-AE69</f>
        <v>#N/A</v>
      </c>
      <c r="AY69" t="e">
        <f t="shared" si="26"/>
        <v>#N/A</v>
      </c>
      <c r="AZ69" t="e">
        <f t="shared" si="27"/>
        <v>#N/A</v>
      </c>
      <c r="BA69" t="e">
        <f t="shared" si="28"/>
        <v>#N/A</v>
      </c>
      <c r="BB69">
        <f t="shared" si="29"/>
        <v>-36424</v>
      </c>
      <c r="BC69">
        <f t="shared" si="30"/>
        <v>-39460</v>
      </c>
    </row>
    <row r="70" spans="9:55" x14ac:dyDescent="0.25">
      <c r="I70" t="str">
        <f t="shared" si="31"/>
        <v>zero1</v>
      </c>
      <c r="J70">
        <f t="shared" si="32"/>
        <v>3</v>
      </c>
      <c r="K70">
        <f t="shared" si="33"/>
        <v>48</v>
      </c>
      <c r="L70">
        <f t="shared" si="40"/>
        <v>69</v>
      </c>
      <c r="M70" s="12">
        <v>4.7200600000000002E-2</v>
      </c>
      <c r="N70" s="12">
        <v>4.7200600000000002E-2</v>
      </c>
      <c r="O70" s="12">
        <v>0.16647590000000001</v>
      </c>
      <c r="P70" s="12">
        <v>0.55178890000000003</v>
      </c>
      <c r="Q70" s="12">
        <v>18.335070000000002</v>
      </c>
      <c r="R70" s="12">
        <v>60485.04</v>
      </c>
      <c r="S70" s="12">
        <v>41235.019999999997</v>
      </c>
      <c r="T70" s="12">
        <v>0</v>
      </c>
      <c r="U70" s="12">
        <v>335472.09999999998</v>
      </c>
      <c r="X70">
        <f t="shared" ref="X70:X83" si="47">X69+1</f>
        <v>86</v>
      </c>
      <c r="Y70" t="e">
        <f t="shared" si="42"/>
        <v>#N/A</v>
      </c>
      <c r="Z70" t="e">
        <f t="shared" si="42"/>
        <v>#N/A</v>
      </c>
      <c r="AA70" t="e">
        <f t="shared" si="42"/>
        <v>#N/A</v>
      </c>
      <c r="AB70" t="e">
        <f t="shared" si="42"/>
        <v>#N/A</v>
      </c>
      <c r="AC70">
        <f t="shared" si="42"/>
        <v>1816906</v>
      </c>
      <c r="AD70">
        <f t="shared" si="42"/>
        <v>2220600</v>
      </c>
      <c r="AE70" t="e">
        <f t="shared" si="43"/>
        <v>#N/A</v>
      </c>
      <c r="AF70" t="e">
        <f t="shared" si="43"/>
        <v>#N/A</v>
      </c>
      <c r="AG70" t="e">
        <f t="shared" si="43"/>
        <v>#N/A</v>
      </c>
      <c r="AH70" t="e">
        <f t="shared" si="43"/>
        <v>#N/A</v>
      </c>
      <c r="AI70">
        <f t="shared" si="43"/>
        <v>1824652</v>
      </c>
      <c r="AJ70">
        <f t="shared" si="43"/>
        <v>2259350</v>
      </c>
      <c r="AK70" t="e">
        <f t="shared" si="44"/>
        <v>#N/A</v>
      </c>
      <c r="AL70" t="e">
        <f t="shared" si="44"/>
        <v>#N/A</v>
      </c>
      <c r="AM70" t="e">
        <f t="shared" si="44"/>
        <v>#N/A</v>
      </c>
      <c r="AN70" t="e">
        <f t="shared" si="44"/>
        <v>#N/A</v>
      </c>
      <c r="AO70">
        <f t="shared" si="44"/>
        <v>1780768</v>
      </c>
      <c r="AP70">
        <f t="shared" si="44"/>
        <v>2210501</v>
      </c>
      <c r="AR70" t="e">
        <f t="shared" si="45"/>
        <v>#N/A</v>
      </c>
      <c r="AS70" t="e">
        <f t="shared" si="21"/>
        <v>#N/A</v>
      </c>
      <c r="AT70" t="e">
        <f t="shared" si="22"/>
        <v>#N/A</v>
      </c>
      <c r="AU70" t="e">
        <f t="shared" si="23"/>
        <v>#N/A</v>
      </c>
      <c r="AV70">
        <f t="shared" si="24"/>
        <v>7746</v>
      </c>
      <c r="AW70">
        <f t="shared" si="25"/>
        <v>38750</v>
      </c>
      <c r="AX70" t="e">
        <f t="shared" si="46"/>
        <v>#N/A</v>
      </c>
      <c r="AY70" t="e">
        <f t="shared" si="26"/>
        <v>#N/A</v>
      </c>
      <c r="AZ70" t="e">
        <f t="shared" si="27"/>
        <v>#N/A</v>
      </c>
      <c r="BA70" t="e">
        <f t="shared" si="28"/>
        <v>#N/A</v>
      </c>
      <c r="BB70">
        <f t="shared" si="29"/>
        <v>-43884</v>
      </c>
      <c r="BC70">
        <f t="shared" si="30"/>
        <v>-48849</v>
      </c>
    </row>
    <row r="71" spans="9:55" x14ac:dyDescent="0.25">
      <c r="I71" t="str">
        <f t="shared" si="31"/>
        <v>zero1</v>
      </c>
      <c r="J71">
        <f t="shared" si="32"/>
        <v>3</v>
      </c>
      <c r="K71">
        <f t="shared" si="33"/>
        <v>49</v>
      </c>
      <c r="L71">
        <f t="shared" si="40"/>
        <v>70</v>
      </c>
      <c r="M71" s="12">
        <v>4.8992000000000001E-2</v>
      </c>
      <c r="N71" s="12">
        <v>4.8992000000000001E-2</v>
      </c>
      <c r="O71" s="12">
        <v>0.16622690000000001</v>
      </c>
      <c r="P71" s="12">
        <v>0.55145789999999995</v>
      </c>
      <c r="Q71" s="12">
        <v>18.281929999999999</v>
      </c>
      <c r="R71" s="12">
        <v>61294.81</v>
      </c>
      <c r="S71" s="12">
        <v>41427.71</v>
      </c>
      <c r="T71" s="12">
        <v>0</v>
      </c>
      <c r="U71" s="12">
        <v>357750.2</v>
      </c>
      <c r="X71">
        <f t="shared" si="47"/>
        <v>87</v>
      </c>
      <c r="Y71" t="e">
        <f t="shared" si="42"/>
        <v>#N/A</v>
      </c>
      <c r="Z71" t="e">
        <f t="shared" si="42"/>
        <v>#N/A</v>
      </c>
      <c r="AA71" t="e">
        <f t="shared" si="42"/>
        <v>#N/A</v>
      </c>
      <c r="AB71" t="e">
        <f t="shared" si="42"/>
        <v>#N/A</v>
      </c>
      <c r="AC71">
        <f t="shared" si="42"/>
        <v>1878091</v>
      </c>
      <c r="AD71">
        <f t="shared" si="42"/>
        <v>2307554</v>
      </c>
      <c r="AE71" t="e">
        <f t="shared" si="43"/>
        <v>#N/A</v>
      </c>
      <c r="AF71" t="e">
        <f t="shared" si="43"/>
        <v>#N/A</v>
      </c>
      <c r="AG71" t="e">
        <f t="shared" si="43"/>
        <v>#N/A</v>
      </c>
      <c r="AH71" t="e">
        <f t="shared" si="43"/>
        <v>#N/A</v>
      </c>
      <c r="AI71">
        <f t="shared" si="43"/>
        <v>1883691</v>
      </c>
      <c r="AJ71">
        <f t="shared" si="43"/>
        <v>2339522</v>
      </c>
      <c r="AK71" t="e">
        <f t="shared" si="44"/>
        <v>#N/A</v>
      </c>
      <c r="AL71" t="e">
        <f t="shared" si="44"/>
        <v>#N/A</v>
      </c>
      <c r="AM71" t="e">
        <f t="shared" si="44"/>
        <v>#N/A</v>
      </c>
      <c r="AN71" t="e">
        <f t="shared" si="44"/>
        <v>#N/A</v>
      </c>
      <c r="AO71">
        <f t="shared" si="44"/>
        <v>1849619</v>
      </c>
      <c r="AP71">
        <f t="shared" si="44"/>
        <v>2295078</v>
      </c>
      <c r="AR71" t="e">
        <f t="shared" si="45"/>
        <v>#N/A</v>
      </c>
      <c r="AS71" t="e">
        <f t="shared" si="21"/>
        <v>#N/A</v>
      </c>
      <c r="AT71" t="e">
        <f t="shared" si="22"/>
        <v>#N/A</v>
      </c>
      <c r="AU71" t="e">
        <f t="shared" si="23"/>
        <v>#N/A</v>
      </c>
      <c r="AV71">
        <f t="shared" si="24"/>
        <v>5600</v>
      </c>
      <c r="AW71">
        <f t="shared" si="25"/>
        <v>31968</v>
      </c>
      <c r="AX71" t="e">
        <f t="shared" si="46"/>
        <v>#N/A</v>
      </c>
      <c r="AY71" t="e">
        <f t="shared" si="26"/>
        <v>#N/A</v>
      </c>
      <c r="AZ71" t="e">
        <f t="shared" si="27"/>
        <v>#N/A</v>
      </c>
      <c r="BA71" t="e">
        <f t="shared" si="28"/>
        <v>#N/A</v>
      </c>
      <c r="BB71">
        <f t="shared" si="29"/>
        <v>-34072</v>
      </c>
      <c r="BC71">
        <f t="shared" si="30"/>
        <v>-44444</v>
      </c>
    </row>
    <row r="72" spans="9:55" x14ac:dyDescent="0.25">
      <c r="I72" t="str">
        <f t="shared" si="31"/>
        <v>zero1</v>
      </c>
      <c r="J72">
        <f t="shared" si="32"/>
        <v>3</v>
      </c>
      <c r="K72">
        <f t="shared" si="33"/>
        <v>50</v>
      </c>
      <c r="L72">
        <f t="shared" si="40"/>
        <v>71</v>
      </c>
      <c r="M72" s="12">
        <v>4.9070200000000001E-2</v>
      </c>
      <c r="N72" s="12">
        <v>4.9070200000000001E-2</v>
      </c>
      <c r="O72" s="12">
        <v>0.18559539999999999</v>
      </c>
      <c r="P72" s="12">
        <v>0.55041399999999996</v>
      </c>
      <c r="Q72" s="12">
        <v>18.262689999999999</v>
      </c>
      <c r="R72" s="12">
        <v>62252.37</v>
      </c>
      <c r="S72" s="12">
        <v>41602.660000000003</v>
      </c>
      <c r="T72" s="12">
        <v>0</v>
      </c>
      <c r="U72" s="12">
        <v>381190</v>
      </c>
      <c r="X72">
        <f t="shared" si="47"/>
        <v>88</v>
      </c>
      <c r="Y72" t="e">
        <f t="shared" si="42"/>
        <v>#N/A</v>
      </c>
      <c r="Z72" t="e">
        <f t="shared" si="42"/>
        <v>#N/A</v>
      </c>
      <c r="AA72" t="e">
        <f t="shared" si="42"/>
        <v>#N/A</v>
      </c>
      <c r="AB72" t="e">
        <f t="shared" si="42"/>
        <v>#N/A</v>
      </c>
      <c r="AC72">
        <f t="shared" si="42"/>
        <v>1942144</v>
      </c>
      <c r="AD72">
        <f t="shared" si="42"/>
        <v>2391155</v>
      </c>
      <c r="AE72" t="e">
        <f t="shared" si="43"/>
        <v>#N/A</v>
      </c>
      <c r="AF72" t="e">
        <f t="shared" si="43"/>
        <v>#N/A</v>
      </c>
      <c r="AG72" t="e">
        <f t="shared" si="43"/>
        <v>#N/A</v>
      </c>
      <c r="AH72" t="e">
        <f t="shared" si="43"/>
        <v>#N/A</v>
      </c>
      <c r="AI72">
        <f t="shared" si="43"/>
        <v>1953567</v>
      </c>
      <c r="AJ72">
        <f t="shared" si="43"/>
        <v>2415871</v>
      </c>
      <c r="AK72" t="e">
        <f t="shared" si="44"/>
        <v>#N/A</v>
      </c>
      <c r="AL72" t="e">
        <f t="shared" si="44"/>
        <v>#N/A</v>
      </c>
      <c r="AM72" t="e">
        <f t="shared" si="44"/>
        <v>#N/A</v>
      </c>
      <c r="AN72" t="e">
        <f t="shared" si="44"/>
        <v>#N/A</v>
      </c>
      <c r="AO72">
        <f t="shared" si="44"/>
        <v>1914289</v>
      </c>
      <c r="AP72">
        <f t="shared" si="44"/>
        <v>2378412</v>
      </c>
      <c r="AR72" t="e">
        <f t="shared" si="45"/>
        <v>#N/A</v>
      </c>
      <c r="AS72" t="e">
        <f t="shared" si="21"/>
        <v>#N/A</v>
      </c>
      <c r="AT72" t="e">
        <f t="shared" si="22"/>
        <v>#N/A</v>
      </c>
      <c r="AU72" t="e">
        <f t="shared" si="23"/>
        <v>#N/A</v>
      </c>
      <c r="AV72">
        <f t="shared" si="24"/>
        <v>11423</v>
      </c>
      <c r="AW72">
        <f t="shared" si="25"/>
        <v>24716</v>
      </c>
      <c r="AX72" t="e">
        <f t="shared" si="46"/>
        <v>#N/A</v>
      </c>
      <c r="AY72" t="e">
        <f t="shared" si="26"/>
        <v>#N/A</v>
      </c>
      <c r="AZ72" t="e">
        <f t="shared" si="27"/>
        <v>#N/A</v>
      </c>
      <c r="BA72" t="e">
        <f t="shared" si="28"/>
        <v>#N/A</v>
      </c>
      <c r="BB72">
        <f t="shared" si="29"/>
        <v>-39278</v>
      </c>
      <c r="BC72">
        <f t="shared" si="30"/>
        <v>-37459</v>
      </c>
    </row>
    <row r="73" spans="9:55" x14ac:dyDescent="0.25">
      <c r="I73" t="str">
        <f t="shared" si="31"/>
        <v>zero1</v>
      </c>
      <c r="J73">
        <f t="shared" si="32"/>
        <v>3</v>
      </c>
      <c r="K73">
        <f t="shared" si="33"/>
        <v>51</v>
      </c>
      <c r="L73">
        <f t="shared" si="40"/>
        <v>72</v>
      </c>
      <c r="M73" s="12">
        <v>4.9986999999999997E-2</v>
      </c>
      <c r="N73" s="12">
        <v>4.9986999999999997E-2</v>
      </c>
      <c r="O73" s="12">
        <v>0.1958203</v>
      </c>
      <c r="P73" s="12">
        <v>0.54729320000000004</v>
      </c>
      <c r="Q73" s="12">
        <v>18.187390000000001</v>
      </c>
      <c r="R73" s="12">
        <v>63209.63</v>
      </c>
      <c r="S73" s="12">
        <v>41773</v>
      </c>
      <c r="T73" s="12">
        <v>0</v>
      </c>
      <c r="U73" s="12">
        <v>404490.8</v>
      </c>
      <c r="X73">
        <f t="shared" si="47"/>
        <v>89</v>
      </c>
      <c r="Y73" t="e">
        <f t="shared" si="42"/>
        <v>#N/A</v>
      </c>
      <c r="Z73" t="e">
        <f t="shared" si="42"/>
        <v>#N/A</v>
      </c>
      <c r="AA73" t="e">
        <f t="shared" si="42"/>
        <v>#N/A</v>
      </c>
      <c r="AB73" t="e">
        <f t="shared" si="42"/>
        <v>#N/A</v>
      </c>
      <c r="AC73">
        <f t="shared" si="42"/>
        <v>1990583</v>
      </c>
      <c r="AD73">
        <f t="shared" si="42"/>
        <v>2455973</v>
      </c>
      <c r="AE73" t="e">
        <f t="shared" si="43"/>
        <v>#N/A</v>
      </c>
      <c r="AF73" t="e">
        <f t="shared" si="43"/>
        <v>#N/A</v>
      </c>
      <c r="AG73" t="e">
        <f t="shared" si="43"/>
        <v>#N/A</v>
      </c>
      <c r="AH73" t="e">
        <f t="shared" si="43"/>
        <v>#N/A</v>
      </c>
      <c r="AI73">
        <f t="shared" si="43"/>
        <v>2019708</v>
      </c>
      <c r="AJ73">
        <f t="shared" si="43"/>
        <v>2501072</v>
      </c>
      <c r="AK73" t="e">
        <f t="shared" si="44"/>
        <v>#N/A</v>
      </c>
      <c r="AL73" t="e">
        <f t="shared" si="44"/>
        <v>#N/A</v>
      </c>
      <c r="AM73" t="e">
        <f t="shared" si="44"/>
        <v>#N/A</v>
      </c>
      <c r="AN73" t="e">
        <f t="shared" si="44"/>
        <v>#N/A</v>
      </c>
      <c r="AO73">
        <f t="shared" si="44"/>
        <v>1972159</v>
      </c>
      <c r="AP73">
        <f t="shared" si="44"/>
        <v>2446381</v>
      </c>
      <c r="AR73" t="e">
        <f t="shared" si="45"/>
        <v>#N/A</v>
      </c>
      <c r="AS73" t="e">
        <f t="shared" si="21"/>
        <v>#N/A</v>
      </c>
      <c r="AT73" t="e">
        <f t="shared" si="22"/>
        <v>#N/A</v>
      </c>
      <c r="AU73" t="e">
        <f t="shared" si="23"/>
        <v>#N/A</v>
      </c>
      <c r="AV73">
        <f t="shared" si="24"/>
        <v>29125</v>
      </c>
      <c r="AW73">
        <f t="shared" si="25"/>
        <v>45099</v>
      </c>
      <c r="AX73" t="e">
        <f t="shared" si="46"/>
        <v>#N/A</v>
      </c>
      <c r="AY73" t="e">
        <f t="shared" si="26"/>
        <v>#N/A</v>
      </c>
      <c r="AZ73" t="e">
        <f t="shared" si="27"/>
        <v>#N/A</v>
      </c>
      <c r="BA73" t="e">
        <f t="shared" si="28"/>
        <v>#N/A</v>
      </c>
      <c r="BB73">
        <f t="shared" si="29"/>
        <v>-47549</v>
      </c>
      <c r="BC73">
        <f t="shared" si="30"/>
        <v>-54691</v>
      </c>
    </row>
    <row r="74" spans="9:55" x14ac:dyDescent="0.25">
      <c r="I74" t="str">
        <f t="shared" si="31"/>
        <v>zero1</v>
      </c>
      <c r="J74">
        <f t="shared" si="32"/>
        <v>3</v>
      </c>
      <c r="K74">
        <f t="shared" si="33"/>
        <v>52</v>
      </c>
      <c r="L74">
        <f t="shared" si="40"/>
        <v>73</v>
      </c>
      <c r="M74" s="12">
        <v>5.1460199999999998E-2</v>
      </c>
      <c r="N74" s="12">
        <v>5.1460199999999998E-2</v>
      </c>
      <c r="O74" s="12">
        <v>0.2016812</v>
      </c>
      <c r="P74" s="12">
        <v>0.54844400000000004</v>
      </c>
      <c r="Q74" s="12">
        <v>18.295390000000001</v>
      </c>
      <c r="R74" s="12">
        <v>64520.06</v>
      </c>
      <c r="S74" s="12">
        <v>41804.79</v>
      </c>
      <c r="T74" s="12">
        <v>0</v>
      </c>
      <c r="U74" s="12">
        <v>428641.5</v>
      </c>
      <c r="X74">
        <f t="shared" si="47"/>
        <v>90</v>
      </c>
      <c r="Y74" t="e">
        <f t="shared" si="42"/>
        <v>#N/A</v>
      </c>
      <c r="Z74" t="e">
        <f t="shared" si="42"/>
        <v>#N/A</v>
      </c>
      <c r="AA74" t="e">
        <f t="shared" si="42"/>
        <v>#N/A</v>
      </c>
      <c r="AB74" t="e">
        <f t="shared" si="42"/>
        <v>#N/A</v>
      </c>
      <c r="AC74" t="e">
        <f t="shared" si="42"/>
        <v>#N/A</v>
      </c>
      <c r="AD74">
        <f t="shared" si="42"/>
        <v>2519576</v>
      </c>
      <c r="AE74" t="e">
        <f t="shared" si="43"/>
        <v>#N/A</v>
      </c>
      <c r="AF74" t="e">
        <f t="shared" si="43"/>
        <v>#N/A</v>
      </c>
      <c r="AG74" t="e">
        <f t="shared" si="43"/>
        <v>#N/A</v>
      </c>
      <c r="AH74" t="e">
        <f t="shared" si="43"/>
        <v>#N/A</v>
      </c>
      <c r="AI74" t="e">
        <f t="shared" si="43"/>
        <v>#N/A</v>
      </c>
      <c r="AJ74">
        <f t="shared" si="43"/>
        <v>2580403</v>
      </c>
      <c r="AK74" t="e">
        <f t="shared" si="44"/>
        <v>#N/A</v>
      </c>
      <c r="AL74" t="e">
        <f t="shared" si="44"/>
        <v>#N/A</v>
      </c>
      <c r="AM74" t="e">
        <f t="shared" si="44"/>
        <v>#N/A</v>
      </c>
      <c r="AN74" t="e">
        <f t="shared" si="44"/>
        <v>#N/A</v>
      </c>
      <c r="AO74" t="e">
        <f t="shared" si="44"/>
        <v>#N/A</v>
      </c>
      <c r="AP74">
        <f t="shared" si="44"/>
        <v>2543670</v>
      </c>
      <c r="AR74" t="e">
        <f t="shared" si="45"/>
        <v>#N/A</v>
      </c>
      <c r="AS74" t="e">
        <f t="shared" si="21"/>
        <v>#N/A</v>
      </c>
      <c r="AT74" t="e">
        <f t="shared" si="22"/>
        <v>#N/A</v>
      </c>
      <c r="AU74" t="e">
        <f t="shared" si="23"/>
        <v>#N/A</v>
      </c>
      <c r="AV74" t="e">
        <f t="shared" si="24"/>
        <v>#N/A</v>
      </c>
      <c r="AW74">
        <f t="shared" si="25"/>
        <v>60827</v>
      </c>
      <c r="AX74" t="e">
        <f t="shared" si="46"/>
        <v>#N/A</v>
      </c>
      <c r="AY74" t="e">
        <f t="shared" si="26"/>
        <v>#N/A</v>
      </c>
      <c r="AZ74" t="e">
        <f t="shared" si="27"/>
        <v>#N/A</v>
      </c>
      <c r="BA74" t="e">
        <f t="shared" si="28"/>
        <v>#N/A</v>
      </c>
      <c r="BB74" t="e">
        <f t="shared" si="29"/>
        <v>#N/A</v>
      </c>
      <c r="BC74">
        <f t="shared" si="30"/>
        <v>-36733</v>
      </c>
    </row>
    <row r="75" spans="9:55" x14ac:dyDescent="0.25">
      <c r="I75" t="str">
        <f t="shared" si="31"/>
        <v>zero1</v>
      </c>
      <c r="J75">
        <f t="shared" si="32"/>
        <v>3</v>
      </c>
      <c r="K75">
        <f t="shared" si="33"/>
        <v>53</v>
      </c>
      <c r="L75">
        <f t="shared" si="40"/>
        <v>74</v>
      </c>
      <c r="M75" s="12">
        <v>5.0376700000000003E-2</v>
      </c>
      <c r="N75" s="12">
        <v>5.0376700000000003E-2</v>
      </c>
      <c r="O75" s="12">
        <v>0.2063326</v>
      </c>
      <c r="P75" s="12">
        <v>0.54331260000000003</v>
      </c>
      <c r="Q75" s="12">
        <v>18.16939</v>
      </c>
      <c r="R75" s="12">
        <v>65419.51</v>
      </c>
      <c r="S75" s="12">
        <v>41941.96</v>
      </c>
      <c r="T75" s="12">
        <v>0</v>
      </c>
      <c r="U75" s="12">
        <v>453761.7</v>
      </c>
      <c r="X75">
        <f t="shared" si="47"/>
        <v>91</v>
      </c>
      <c r="Y75" t="e">
        <f t="shared" si="42"/>
        <v>#N/A</v>
      </c>
      <c r="Z75" t="e">
        <f t="shared" si="42"/>
        <v>#N/A</v>
      </c>
      <c r="AA75" t="e">
        <f t="shared" si="42"/>
        <v>#N/A</v>
      </c>
      <c r="AB75" t="e">
        <f t="shared" si="42"/>
        <v>#N/A</v>
      </c>
      <c r="AC75" t="e">
        <f t="shared" si="42"/>
        <v>#N/A</v>
      </c>
      <c r="AD75">
        <f t="shared" si="42"/>
        <v>2597513</v>
      </c>
      <c r="AE75" t="e">
        <f t="shared" si="43"/>
        <v>#N/A</v>
      </c>
      <c r="AF75" t="e">
        <f t="shared" si="43"/>
        <v>#N/A</v>
      </c>
      <c r="AG75" t="e">
        <f t="shared" si="43"/>
        <v>#N/A</v>
      </c>
      <c r="AH75" t="e">
        <f t="shared" si="43"/>
        <v>#N/A</v>
      </c>
      <c r="AI75" t="e">
        <f t="shared" si="43"/>
        <v>#N/A</v>
      </c>
      <c r="AJ75">
        <f t="shared" si="43"/>
        <v>2658066</v>
      </c>
      <c r="AK75" t="e">
        <f t="shared" si="44"/>
        <v>#N/A</v>
      </c>
      <c r="AL75" t="e">
        <f t="shared" si="44"/>
        <v>#N/A</v>
      </c>
      <c r="AM75" t="e">
        <f t="shared" si="44"/>
        <v>#N/A</v>
      </c>
      <c r="AN75" t="e">
        <f t="shared" si="44"/>
        <v>#N/A</v>
      </c>
      <c r="AO75" t="e">
        <f t="shared" si="44"/>
        <v>#N/A</v>
      </c>
      <c r="AP75">
        <f t="shared" si="44"/>
        <v>2631073</v>
      </c>
      <c r="AR75" t="e">
        <f t="shared" si="45"/>
        <v>#N/A</v>
      </c>
      <c r="AS75" t="e">
        <f t="shared" si="21"/>
        <v>#N/A</v>
      </c>
      <c r="AT75" t="e">
        <f t="shared" si="22"/>
        <v>#N/A</v>
      </c>
      <c r="AU75" t="e">
        <f t="shared" si="23"/>
        <v>#N/A</v>
      </c>
      <c r="AV75" t="e">
        <f t="shared" si="24"/>
        <v>#N/A</v>
      </c>
      <c r="AW75">
        <f t="shared" si="25"/>
        <v>60553</v>
      </c>
      <c r="AX75" t="e">
        <f t="shared" si="46"/>
        <v>#N/A</v>
      </c>
      <c r="AY75" t="e">
        <f t="shared" si="26"/>
        <v>#N/A</v>
      </c>
      <c r="AZ75" t="e">
        <f t="shared" si="27"/>
        <v>#N/A</v>
      </c>
      <c r="BA75" t="e">
        <f t="shared" si="28"/>
        <v>#N/A</v>
      </c>
      <c r="BB75" t="e">
        <f t="shared" si="29"/>
        <v>#N/A</v>
      </c>
      <c r="BC75">
        <f t="shared" si="30"/>
        <v>-26993</v>
      </c>
    </row>
    <row r="76" spans="9:55" x14ac:dyDescent="0.25">
      <c r="I76" t="str">
        <f t="shared" si="31"/>
        <v>zero1</v>
      </c>
      <c r="J76">
        <f t="shared" si="32"/>
        <v>3</v>
      </c>
      <c r="K76">
        <f t="shared" si="33"/>
        <v>54</v>
      </c>
      <c r="L76">
        <f t="shared" si="40"/>
        <v>75</v>
      </c>
      <c r="M76" s="12">
        <v>5.1558800000000002E-2</v>
      </c>
      <c r="N76" s="12">
        <v>5.1558800000000002E-2</v>
      </c>
      <c r="O76" s="12">
        <v>0.2114239</v>
      </c>
      <c r="P76" s="12">
        <v>0.54024000000000005</v>
      </c>
      <c r="Q76" s="12">
        <v>18.186679999999999</v>
      </c>
      <c r="R76" s="12">
        <v>66716.160000000003</v>
      </c>
      <c r="S76" s="12">
        <v>42064.58</v>
      </c>
      <c r="T76" s="12">
        <v>0</v>
      </c>
      <c r="U76" s="12">
        <v>481914.9</v>
      </c>
      <c r="X76">
        <f t="shared" si="47"/>
        <v>92</v>
      </c>
      <c r="Y76" t="e">
        <f t="shared" si="42"/>
        <v>#N/A</v>
      </c>
      <c r="Z76" t="e">
        <f t="shared" si="42"/>
        <v>#N/A</v>
      </c>
      <c r="AA76" t="e">
        <f t="shared" si="42"/>
        <v>#N/A</v>
      </c>
      <c r="AB76" t="e">
        <f t="shared" si="42"/>
        <v>#N/A</v>
      </c>
      <c r="AC76" t="e">
        <f t="shared" si="42"/>
        <v>#N/A</v>
      </c>
      <c r="AD76">
        <f t="shared" si="42"/>
        <v>2665697</v>
      </c>
      <c r="AE76" t="e">
        <f t="shared" si="43"/>
        <v>#N/A</v>
      </c>
      <c r="AF76" t="e">
        <f t="shared" si="43"/>
        <v>#N/A</v>
      </c>
      <c r="AG76" t="e">
        <f t="shared" si="43"/>
        <v>#N/A</v>
      </c>
      <c r="AH76" t="e">
        <f t="shared" si="43"/>
        <v>#N/A</v>
      </c>
      <c r="AI76" t="e">
        <f t="shared" si="43"/>
        <v>#N/A</v>
      </c>
      <c r="AJ76">
        <f t="shared" si="43"/>
        <v>2729543</v>
      </c>
      <c r="AK76" t="e">
        <f t="shared" si="44"/>
        <v>#N/A</v>
      </c>
      <c r="AL76" t="e">
        <f t="shared" si="44"/>
        <v>#N/A</v>
      </c>
      <c r="AM76" t="e">
        <f t="shared" si="44"/>
        <v>#N/A</v>
      </c>
      <c r="AN76" t="e">
        <f t="shared" si="44"/>
        <v>#N/A</v>
      </c>
      <c r="AO76" t="e">
        <f t="shared" si="44"/>
        <v>#N/A</v>
      </c>
      <c r="AP76">
        <f t="shared" si="44"/>
        <v>2708585</v>
      </c>
      <c r="AR76" t="e">
        <f t="shared" si="45"/>
        <v>#N/A</v>
      </c>
      <c r="AS76" t="e">
        <f t="shared" si="21"/>
        <v>#N/A</v>
      </c>
      <c r="AT76" t="e">
        <f t="shared" si="22"/>
        <v>#N/A</v>
      </c>
      <c r="AU76" t="e">
        <f t="shared" si="23"/>
        <v>#N/A</v>
      </c>
      <c r="AV76" t="e">
        <f t="shared" si="24"/>
        <v>#N/A</v>
      </c>
      <c r="AW76">
        <f t="shared" si="25"/>
        <v>63846</v>
      </c>
      <c r="AX76" t="e">
        <f t="shared" si="46"/>
        <v>#N/A</v>
      </c>
      <c r="AY76" t="e">
        <f t="shared" si="26"/>
        <v>#N/A</v>
      </c>
      <c r="AZ76" t="e">
        <f t="shared" si="27"/>
        <v>#N/A</v>
      </c>
      <c r="BA76" t="e">
        <f t="shared" si="28"/>
        <v>#N/A</v>
      </c>
      <c r="BB76" t="e">
        <f t="shared" si="29"/>
        <v>#N/A</v>
      </c>
      <c r="BC76">
        <f t="shared" si="30"/>
        <v>-20958</v>
      </c>
    </row>
    <row r="77" spans="9:55" x14ac:dyDescent="0.25">
      <c r="I77" t="str">
        <f t="shared" si="31"/>
        <v>zero1</v>
      </c>
      <c r="J77">
        <f t="shared" si="32"/>
        <v>3</v>
      </c>
      <c r="K77">
        <f t="shared" si="33"/>
        <v>55</v>
      </c>
      <c r="L77">
        <f t="shared" si="40"/>
        <v>76</v>
      </c>
      <c r="M77" s="12">
        <v>4.9730999999999997E-2</v>
      </c>
      <c r="N77" s="12">
        <v>4.9730999999999997E-2</v>
      </c>
      <c r="O77" s="12">
        <v>0.21113180000000001</v>
      </c>
      <c r="P77" s="12">
        <v>0.53099130000000005</v>
      </c>
      <c r="Q77" s="12">
        <v>18.031020000000002</v>
      </c>
      <c r="R77" s="12">
        <v>67499.39</v>
      </c>
      <c r="S77" s="12">
        <v>42361.96</v>
      </c>
      <c r="T77" s="12">
        <v>0</v>
      </c>
      <c r="U77" s="12">
        <v>509143.1</v>
      </c>
      <c r="X77">
        <f t="shared" si="47"/>
        <v>93</v>
      </c>
      <c r="Y77" t="e">
        <f t="shared" si="42"/>
        <v>#N/A</v>
      </c>
      <c r="Z77" t="e">
        <f t="shared" si="42"/>
        <v>#N/A</v>
      </c>
      <c r="AA77" t="e">
        <f t="shared" si="42"/>
        <v>#N/A</v>
      </c>
      <c r="AB77" t="e">
        <f t="shared" si="42"/>
        <v>#N/A</v>
      </c>
      <c r="AC77" t="e">
        <f t="shared" si="42"/>
        <v>#N/A</v>
      </c>
      <c r="AD77">
        <f t="shared" si="42"/>
        <v>2727322</v>
      </c>
      <c r="AE77" t="e">
        <f t="shared" si="43"/>
        <v>#N/A</v>
      </c>
      <c r="AF77" t="e">
        <f t="shared" si="43"/>
        <v>#N/A</v>
      </c>
      <c r="AG77" t="e">
        <f t="shared" si="43"/>
        <v>#N/A</v>
      </c>
      <c r="AH77" t="e">
        <f t="shared" si="43"/>
        <v>#N/A</v>
      </c>
      <c r="AI77" t="e">
        <f t="shared" si="43"/>
        <v>#N/A</v>
      </c>
      <c r="AJ77">
        <f t="shared" si="43"/>
        <v>2786923</v>
      </c>
      <c r="AK77" t="e">
        <f t="shared" si="44"/>
        <v>#N/A</v>
      </c>
      <c r="AL77" t="e">
        <f t="shared" si="44"/>
        <v>#N/A</v>
      </c>
      <c r="AM77" t="e">
        <f t="shared" si="44"/>
        <v>#N/A</v>
      </c>
      <c r="AN77" t="e">
        <f t="shared" si="44"/>
        <v>#N/A</v>
      </c>
      <c r="AO77" t="e">
        <f t="shared" si="44"/>
        <v>#N/A</v>
      </c>
      <c r="AP77">
        <f t="shared" si="44"/>
        <v>2768987</v>
      </c>
      <c r="AR77" t="e">
        <f t="shared" si="45"/>
        <v>#N/A</v>
      </c>
      <c r="AS77" t="e">
        <f t="shared" si="21"/>
        <v>#N/A</v>
      </c>
      <c r="AT77" t="e">
        <f t="shared" si="22"/>
        <v>#N/A</v>
      </c>
      <c r="AU77" t="e">
        <f t="shared" si="23"/>
        <v>#N/A</v>
      </c>
      <c r="AV77" t="e">
        <f t="shared" si="24"/>
        <v>#N/A</v>
      </c>
      <c r="AW77">
        <f t="shared" si="25"/>
        <v>59601</v>
      </c>
      <c r="AX77" t="e">
        <f t="shared" si="46"/>
        <v>#N/A</v>
      </c>
      <c r="AY77" t="e">
        <f t="shared" si="26"/>
        <v>#N/A</v>
      </c>
      <c r="AZ77" t="e">
        <f t="shared" si="27"/>
        <v>#N/A</v>
      </c>
      <c r="BA77" t="e">
        <f t="shared" si="28"/>
        <v>#N/A</v>
      </c>
      <c r="BB77" t="e">
        <f t="shared" si="29"/>
        <v>#N/A</v>
      </c>
      <c r="BC77">
        <f t="shared" si="30"/>
        <v>-17936</v>
      </c>
    </row>
    <row r="78" spans="9:55" x14ac:dyDescent="0.25">
      <c r="I78" t="str">
        <f t="shared" si="31"/>
        <v>zero1</v>
      </c>
      <c r="J78">
        <f t="shared" si="32"/>
        <v>3</v>
      </c>
      <c r="K78">
        <f t="shared" si="33"/>
        <v>56</v>
      </c>
      <c r="L78">
        <f t="shared" si="40"/>
        <v>77</v>
      </c>
      <c r="M78" s="12">
        <v>4.9485800000000003E-2</v>
      </c>
      <c r="N78" s="12">
        <v>4.9485800000000003E-2</v>
      </c>
      <c r="O78" s="12">
        <v>0.2114432</v>
      </c>
      <c r="P78" s="12">
        <v>0.52218819999999999</v>
      </c>
      <c r="Q78" s="12">
        <v>18.192679999999999</v>
      </c>
      <c r="R78" s="12">
        <v>68585.09</v>
      </c>
      <c r="S78" s="12">
        <v>42482.84</v>
      </c>
      <c r="T78" s="12">
        <v>0</v>
      </c>
      <c r="U78" s="12">
        <v>538446</v>
      </c>
      <c r="X78">
        <f t="shared" si="47"/>
        <v>94</v>
      </c>
      <c r="Y78" t="e">
        <f t="shared" si="42"/>
        <v>#N/A</v>
      </c>
      <c r="Z78" t="e">
        <f t="shared" si="42"/>
        <v>#N/A</v>
      </c>
      <c r="AA78" t="e">
        <f t="shared" si="42"/>
        <v>#N/A</v>
      </c>
      <c r="AB78" t="e">
        <f t="shared" si="42"/>
        <v>#N/A</v>
      </c>
      <c r="AC78" t="e">
        <f t="shared" si="42"/>
        <v>#N/A</v>
      </c>
      <c r="AD78">
        <f t="shared" si="42"/>
        <v>2767818</v>
      </c>
      <c r="AE78" t="e">
        <f t="shared" si="43"/>
        <v>#N/A</v>
      </c>
      <c r="AF78" t="e">
        <f t="shared" si="43"/>
        <v>#N/A</v>
      </c>
      <c r="AG78" t="e">
        <f t="shared" si="43"/>
        <v>#N/A</v>
      </c>
      <c r="AH78" t="e">
        <f t="shared" si="43"/>
        <v>#N/A</v>
      </c>
      <c r="AI78" t="e">
        <f t="shared" si="43"/>
        <v>#N/A</v>
      </c>
      <c r="AJ78">
        <f t="shared" si="43"/>
        <v>2843493</v>
      </c>
      <c r="AK78" t="e">
        <f t="shared" si="44"/>
        <v>#N/A</v>
      </c>
      <c r="AL78" t="e">
        <f t="shared" si="44"/>
        <v>#N/A</v>
      </c>
      <c r="AM78" t="e">
        <f t="shared" si="44"/>
        <v>#N/A</v>
      </c>
      <c r="AN78" t="e">
        <f t="shared" si="44"/>
        <v>#N/A</v>
      </c>
      <c r="AO78" t="e">
        <f t="shared" si="44"/>
        <v>#N/A</v>
      </c>
      <c r="AP78">
        <f t="shared" si="44"/>
        <v>2814591</v>
      </c>
      <c r="AR78" t="e">
        <f t="shared" si="45"/>
        <v>#N/A</v>
      </c>
      <c r="AS78" t="e">
        <f t="shared" si="21"/>
        <v>#N/A</v>
      </c>
      <c r="AT78" t="e">
        <f t="shared" si="22"/>
        <v>#N/A</v>
      </c>
      <c r="AU78" t="e">
        <f t="shared" si="23"/>
        <v>#N/A</v>
      </c>
      <c r="AV78" t="e">
        <f t="shared" si="24"/>
        <v>#N/A</v>
      </c>
      <c r="AW78">
        <f t="shared" si="25"/>
        <v>75675</v>
      </c>
      <c r="AX78" t="e">
        <f t="shared" si="46"/>
        <v>#N/A</v>
      </c>
      <c r="AY78" t="e">
        <f t="shared" si="26"/>
        <v>#N/A</v>
      </c>
      <c r="AZ78" t="e">
        <f t="shared" si="27"/>
        <v>#N/A</v>
      </c>
      <c r="BA78" t="e">
        <f t="shared" si="28"/>
        <v>#N/A</v>
      </c>
      <c r="BB78" t="e">
        <f t="shared" si="29"/>
        <v>#N/A</v>
      </c>
      <c r="BC78">
        <f t="shared" si="30"/>
        <v>-28902</v>
      </c>
    </row>
    <row r="79" spans="9:55" x14ac:dyDescent="0.25">
      <c r="I79" t="str">
        <f t="shared" si="31"/>
        <v>zero1</v>
      </c>
      <c r="J79">
        <f t="shared" si="32"/>
        <v>3</v>
      </c>
      <c r="K79">
        <f t="shared" si="33"/>
        <v>57</v>
      </c>
      <c r="L79">
        <f t="shared" si="40"/>
        <v>78</v>
      </c>
      <c r="M79" s="12">
        <v>4.84879E-2</v>
      </c>
      <c r="N79" s="12">
        <v>4.84879E-2</v>
      </c>
      <c r="O79" s="12">
        <v>0.21303759999999999</v>
      </c>
      <c r="P79" s="12">
        <v>0.50500339999999999</v>
      </c>
      <c r="Q79" s="12">
        <v>17.832709999999999</v>
      </c>
      <c r="R79" s="12">
        <v>69641.009999999995</v>
      </c>
      <c r="S79" s="12">
        <v>42518.27</v>
      </c>
      <c r="T79" s="12">
        <v>0</v>
      </c>
      <c r="U79" s="12">
        <v>568222.6</v>
      </c>
      <c r="X79">
        <f t="shared" si="47"/>
        <v>95</v>
      </c>
      <c r="Y79" t="e">
        <f t="shared" si="42"/>
        <v>#N/A</v>
      </c>
      <c r="Z79" t="e">
        <f t="shared" si="42"/>
        <v>#N/A</v>
      </c>
      <c r="AA79" t="e">
        <f t="shared" si="42"/>
        <v>#N/A</v>
      </c>
      <c r="AB79" t="e">
        <f t="shared" si="42"/>
        <v>#N/A</v>
      </c>
      <c r="AC79" t="e">
        <f t="shared" si="42"/>
        <v>#N/A</v>
      </c>
      <c r="AD79">
        <f t="shared" si="42"/>
        <v>2836551</v>
      </c>
      <c r="AE79" t="e">
        <f t="shared" si="43"/>
        <v>#N/A</v>
      </c>
      <c r="AF79" t="e">
        <f t="shared" si="43"/>
        <v>#N/A</v>
      </c>
      <c r="AG79" t="e">
        <f t="shared" si="43"/>
        <v>#N/A</v>
      </c>
      <c r="AH79" t="e">
        <f t="shared" si="43"/>
        <v>#N/A</v>
      </c>
      <c r="AI79" t="e">
        <f t="shared" si="43"/>
        <v>#N/A</v>
      </c>
      <c r="AJ79">
        <f t="shared" si="43"/>
        <v>2917014</v>
      </c>
      <c r="AK79" t="e">
        <f t="shared" si="44"/>
        <v>#N/A</v>
      </c>
      <c r="AL79" t="e">
        <f t="shared" si="44"/>
        <v>#N/A</v>
      </c>
      <c r="AM79" t="e">
        <f t="shared" si="44"/>
        <v>#N/A</v>
      </c>
      <c r="AN79" t="e">
        <f t="shared" si="44"/>
        <v>#N/A</v>
      </c>
      <c r="AO79" t="e">
        <f t="shared" si="44"/>
        <v>#N/A</v>
      </c>
      <c r="AP79">
        <f t="shared" si="44"/>
        <v>2872359</v>
      </c>
      <c r="AR79" t="e">
        <f t="shared" si="45"/>
        <v>#N/A</v>
      </c>
      <c r="AS79" t="e">
        <f t="shared" si="21"/>
        <v>#N/A</v>
      </c>
      <c r="AT79" t="e">
        <f t="shared" si="22"/>
        <v>#N/A</v>
      </c>
      <c r="AU79" t="e">
        <f t="shared" si="23"/>
        <v>#N/A</v>
      </c>
      <c r="AV79" t="e">
        <f t="shared" si="24"/>
        <v>#N/A</v>
      </c>
      <c r="AW79">
        <f t="shared" si="25"/>
        <v>80463</v>
      </c>
      <c r="AX79" t="e">
        <f t="shared" si="46"/>
        <v>#N/A</v>
      </c>
      <c r="AY79" t="e">
        <f t="shared" si="26"/>
        <v>#N/A</v>
      </c>
      <c r="AZ79" t="e">
        <f t="shared" si="27"/>
        <v>#N/A</v>
      </c>
      <c r="BA79" t="e">
        <f t="shared" si="28"/>
        <v>#N/A</v>
      </c>
      <c r="BB79" t="e">
        <f t="shared" si="29"/>
        <v>#N/A</v>
      </c>
      <c r="BC79">
        <f t="shared" si="30"/>
        <v>-44655</v>
      </c>
    </row>
    <row r="80" spans="9:55" x14ac:dyDescent="0.25">
      <c r="I80" t="str">
        <f t="shared" si="31"/>
        <v>zero1</v>
      </c>
      <c r="J80">
        <f t="shared" si="32"/>
        <v>3</v>
      </c>
      <c r="K80">
        <f t="shared" si="33"/>
        <v>58</v>
      </c>
      <c r="L80">
        <f t="shared" si="40"/>
        <v>79</v>
      </c>
      <c r="M80" s="12">
        <v>4.8261199999999997E-2</v>
      </c>
      <c r="N80" s="12">
        <v>4.8261199999999997E-2</v>
      </c>
      <c r="O80" s="12">
        <v>0.21309439999999999</v>
      </c>
      <c r="P80" s="12">
        <v>0.48538409999999999</v>
      </c>
      <c r="Q80" s="12">
        <v>17.45777</v>
      </c>
      <c r="R80" s="12">
        <v>70400.429999999993</v>
      </c>
      <c r="S80" s="12">
        <v>42602.86</v>
      </c>
      <c r="T80" s="12">
        <v>0</v>
      </c>
      <c r="U80" s="12">
        <v>598617.59999999998</v>
      </c>
      <c r="X80">
        <f t="shared" si="47"/>
        <v>96</v>
      </c>
      <c r="Y80" t="e">
        <f t="shared" si="42"/>
        <v>#N/A</v>
      </c>
      <c r="Z80" t="e">
        <f t="shared" si="42"/>
        <v>#N/A</v>
      </c>
      <c r="AA80" t="e">
        <f t="shared" si="42"/>
        <v>#N/A</v>
      </c>
      <c r="AB80" t="e">
        <f t="shared" si="42"/>
        <v>#N/A</v>
      </c>
      <c r="AC80" t="e">
        <f t="shared" si="42"/>
        <v>#N/A</v>
      </c>
      <c r="AD80">
        <f t="shared" si="42"/>
        <v>2872891</v>
      </c>
      <c r="AE80" t="e">
        <f t="shared" si="43"/>
        <v>#N/A</v>
      </c>
      <c r="AF80" t="e">
        <f t="shared" si="43"/>
        <v>#N/A</v>
      </c>
      <c r="AG80" t="e">
        <f t="shared" si="43"/>
        <v>#N/A</v>
      </c>
      <c r="AH80" t="e">
        <f t="shared" si="43"/>
        <v>#N/A</v>
      </c>
      <c r="AI80" t="e">
        <f t="shared" si="43"/>
        <v>#N/A</v>
      </c>
      <c r="AJ80">
        <f t="shared" si="43"/>
        <v>2967966</v>
      </c>
      <c r="AK80" t="e">
        <f t="shared" si="44"/>
        <v>#N/A</v>
      </c>
      <c r="AL80" t="e">
        <f t="shared" si="44"/>
        <v>#N/A</v>
      </c>
      <c r="AM80" t="e">
        <f t="shared" si="44"/>
        <v>#N/A</v>
      </c>
      <c r="AN80" t="e">
        <f t="shared" si="44"/>
        <v>#N/A</v>
      </c>
      <c r="AO80" t="e">
        <f t="shared" si="44"/>
        <v>#N/A</v>
      </c>
      <c r="AP80">
        <f t="shared" si="44"/>
        <v>2941659</v>
      </c>
      <c r="AR80" t="e">
        <f t="shared" si="45"/>
        <v>#N/A</v>
      </c>
      <c r="AS80" t="e">
        <f t="shared" si="21"/>
        <v>#N/A</v>
      </c>
      <c r="AT80" t="e">
        <f t="shared" si="22"/>
        <v>#N/A</v>
      </c>
      <c r="AU80" t="e">
        <f t="shared" si="23"/>
        <v>#N/A</v>
      </c>
      <c r="AV80" t="e">
        <f t="shared" si="24"/>
        <v>#N/A</v>
      </c>
      <c r="AW80">
        <f t="shared" si="25"/>
        <v>95075</v>
      </c>
      <c r="AX80" t="e">
        <f t="shared" si="46"/>
        <v>#N/A</v>
      </c>
      <c r="AY80" t="e">
        <f t="shared" si="26"/>
        <v>#N/A</v>
      </c>
      <c r="AZ80" t="e">
        <f t="shared" si="27"/>
        <v>#N/A</v>
      </c>
      <c r="BA80" t="e">
        <f t="shared" si="28"/>
        <v>#N/A</v>
      </c>
      <c r="BB80" t="e">
        <f t="shared" si="29"/>
        <v>#N/A</v>
      </c>
      <c r="BC80">
        <f t="shared" si="30"/>
        <v>-26307</v>
      </c>
    </row>
    <row r="81" spans="9:55" x14ac:dyDescent="0.25">
      <c r="I81" t="str">
        <f t="shared" si="31"/>
        <v>zero1</v>
      </c>
      <c r="J81">
        <f t="shared" si="32"/>
        <v>3</v>
      </c>
      <c r="K81">
        <f t="shared" si="33"/>
        <v>59</v>
      </c>
      <c r="L81">
        <f t="shared" si="40"/>
        <v>80</v>
      </c>
      <c r="M81" s="12">
        <v>4.7642400000000001E-2</v>
      </c>
      <c r="N81" s="12">
        <v>4.7642400000000001E-2</v>
      </c>
      <c r="O81" s="12">
        <v>0.21402350000000001</v>
      </c>
      <c r="P81" s="12">
        <v>0.46816799999999997</v>
      </c>
      <c r="Q81" s="12">
        <v>17.865400000000001</v>
      </c>
      <c r="R81" s="12">
        <v>72251.460000000006</v>
      </c>
      <c r="S81" s="12">
        <v>42606.79</v>
      </c>
      <c r="T81" s="12">
        <v>0</v>
      </c>
      <c r="U81" s="12">
        <v>631429.69999999995</v>
      </c>
      <c r="X81">
        <f t="shared" si="47"/>
        <v>97</v>
      </c>
      <c r="Y81" t="e">
        <f t="shared" si="42"/>
        <v>#N/A</v>
      </c>
      <c r="Z81" t="e">
        <f t="shared" si="42"/>
        <v>#N/A</v>
      </c>
      <c r="AA81" t="e">
        <f t="shared" si="42"/>
        <v>#N/A</v>
      </c>
      <c r="AB81" t="e">
        <f t="shared" si="42"/>
        <v>#N/A</v>
      </c>
      <c r="AC81" t="e">
        <f t="shared" si="42"/>
        <v>#N/A</v>
      </c>
      <c r="AD81">
        <f t="shared" si="42"/>
        <v>2875556</v>
      </c>
      <c r="AE81" t="e">
        <f t="shared" si="43"/>
        <v>#N/A</v>
      </c>
      <c r="AF81" t="e">
        <f t="shared" si="43"/>
        <v>#N/A</v>
      </c>
      <c r="AG81" t="e">
        <f t="shared" si="43"/>
        <v>#N/A</v>
      </c>
      <c r="AH81" t="e">
        <f t="shared" si="43"/>
        <v>#N/A</v>
      </c>
      <c r="AI81" t="e">
        <f t="shared" si="43"/>
        <v>#N/A</v>
      </c>
      <c r="AJ81">
        <f t="shared" si="43"/>
        <v>2979911</v>
      </c>
      <c r="AK81" t="e">
        <f t="shared" si="44"/>
        <v>#N/A</v>
      </c>
      <c r="AL81" t="e">
        <f t="shared" si="44"/>
        <v>#N/A</v>
      </c>
      <c r="AM81" t="e">
        <f t="shared" si="44"/>
        <v>#N/A</v>
      </c>
      <c r="AN81" t="e">
        <f t="shared" si="44"/>
        <v>#N/A</v>
      </c>
      <c r="AO81" t="e">
        <f t="shared" si="44"/>
        <v>#N/A</v>
      </c>
      <c r="AP81">
        <f t="shared" si="44"/>
        <v>2984136</v>
      </c>
      <c r="AR81" t="e">
        <f t="shared" si="45"/>
        <v>#N/A</v>
      </c>
      <c r="AS81" t="e">
        <f t="shared" si="21"/>
        <v>#N/A</v>
      </c>
      <c r="AT81" t="e">
        <f t="shared" si="22"/>
        <v>#N/A</v>
      </c>
      <c r="AU81" t="e">
        <f t="shared" si="23"/>
        <v>#N/A</v>
      </c>
      <c r="AV81" t="e">
        <f t="shared" si="24"/>
        <v>#N/A</v>
      </c>
      <c r="AW81">
        <f t="shared" si="25"/>
        <v>104355</v>
      </c>
      <c r="AX81" t="e">
        <f t="shared" si="46"/>
        <v>#N/A</v>
      </c>
      <c r="AY81" t="e">
        <f t="shared" si="26"/>
        <v>#N/A</v>
      </c>
      <c r="AZ81" t="e">
        <f t="shared" si="27"/>
        <v>#N/A</v>
      </c>
      <c r="BA81" t="e">
        <f t="shared" si="28"/>
        <v>#N/A</v>
      </c>
      <c r="BB81" t="e">
        <f t="shared" si="29"/>
        <v>#N/A</v>
      </c>
      <c r="BC81">
        <f t="shared" si="30"/>
        <v>4225</v>
      </c>
    </row>
    <row r="82" spans="9:55" x14ac:dyDescent="0.25">
      <c r="I82" t="str">
        <f t="shared" si="31"/>
        <v>zero1</v>
      </c>
      <c r="J82">
        <f t="shared" si="32"/>
        <v>3</v>
      </c>
      <c r="K82">
        <f t="shared" si="33"/>
        <v>60</v>
      </c>
      <c r="L82">
        <f t="shared" si="40"/>
        <v>81</v>
      </c>
      <c r="M82" s="12">
        <v>4.69305E-2</v>
      </c>
      <c r="N82" s="12">
        <v>4.69305E-2</v>
      </c>
      <c r="O82" s="12">
        <v>0.20787990000000001</v>
      </c>
      <c r="P82" s="12">
        <v>0.43848749999999997</v>
      </c>
      <c r="Q82" s="12">
        <v>17.383089999999999</v>
      </c>
      <c r="R82" s="12">
        <v>73257.48</v>
      </c>
      <c r="S82" s="12">
        <v>42612.51</v>
      </c>
      <c r="T82" s="12">
        <v>0</v>
      </c>
      <c r="U82" s="12">
        <v>665333.1</v>
      </c>
      <c r="X82">
        <f t="shared" si="47"/>
        <v>98</v>
      </c>
      <c r="Y82" t="e">
        <f t="shared" si="42"/>
        <v>#N/A</v>
      </c>
      <c r="Z82" t="e">
        <f t="shared" si="42"/>
        <v>#N/A</v>
      </c>
      <c r="AA82" t="e">
        <f t="shared" si="42"/>
        <v>#N/A</v>
      </c>
      <c r="AB82" t="e">
        <f t="shared" si="42"/>
        <v>#N/A</v>
      </c>
      <c r="AC82" t="e">
        <f t="shared" si="42"/>
        <v>#N/A</v>
      </c>
      <c r="AD82">
        <f t="shared" si="42"/>
        <v>2920904</v>
      </c>
      <c r="AE82" t="e">
        <f t="shared" si="43"/>
        <v>#N/A</v>
      </c>
      <c r="AF82" t="e">
        <f t="shared" si="43"/>
        <v>#N/A</v>
      </c>
      <c r="AG82" t="e">
        <f t="shared" si="43"/>
        <v>#N/A</v>
      </c>
      <c r="AH82" t="e">
        <f t="shared" si="43"/>
        <v>#N/A</v>
      </c>
      <c r="AI82" t="e">
        <f t="shared" si="43"/>
        <v>#N/A</v>
      </c>
      <c r="AJ82">
        <f t="shared" si="43"/>
        <v>3018999</v>
      </c>
      <c r="AK82" t="e">
        <f t="shared" si="44"/>
        <v>#N/A</v>
      </c>
      <c r="AL82" t="e">
        <f t="shared" si="44"/>
        <v>#N/A</v>
      </c>
      <c r="AM82" t="e">
        <f t="shared" si="44"/>
        <v>#N/A</v>
      </c>
      <c r="AN82" t="e">
        <f t="shared" si="44"/>
        <v>#N/A</v>
      </c>
      <c r="AO82" t="e">
        <f t="shared" si="44"/>
        <v>#N/A</v>
      </c>
      <c r="AP82">
        <f t="shared" si="44"/>
        <v>3011518</v>
      </c>
      <c r="AR82" t="e">
        <f t="shared" si="45"/>
        <v>#N/A</v>
      </c>
      <c r="AS82" t="e">
        <f t="shared" si="21"/>
        <v>#N/A</v>
      </c>
      <c r="AT82" t="e">
        <f t="shared" si="22"/>
        <v>#N/A</v>
      </c>
      <c r="AU82" t="e">
        <f t="shared" si="23"/>
        <v>#N/A</v>
      </c>
      <c r="AV82" t="e">
        <f t="shared" si="24"/>
        <v>#N/A</v>
      </c>
      <c r="AW82">
        <f t="shared" si="25"/>
        <v>98095</v>
      </c>
      <c r="AX82" t="e">
        <f t="shared" si="46"/>
        <v>#N/A</v>
      </c>
      <c r="AY82" t="e">
        <f t="shared" si="26"/>
        <v>#N/A</v>
      </c>
      <c r="AZ82" t="e">
        <f t="shared" si="27"/>
        <v>#N/A</v>
      </c>
      <c r="BA82" t="e">
        <f t="shared" si="28"/>
        <v>#N/A</v>
      </c>
      <c r="BB82" t="e">
        <f t="shared" si="29"/>
        <v>#N/A</v>
      </c>
      <c r="BC82">
        <f t="shared" si="30"/>
        <v>-7481</v>
      </c>
    </row>
    <row r="83" spans="9:55" x14ac:dyDescent="0.25">
      <c r="I83" t="str">
        <f t="shared" si="31"/>
        <v>zero1</v>
      </c>
      <c r="J83">
        <f t="shared" si="32"/>
        <v>3</v>
      </c>
      <c r="K83">
        <f t="shared" si="33"/>
        <v>61</v>
      </c>
      <c r="L83">
        <f t="shared" si="40"/>
        <v>82</v>
      </c>
      <c r="M83" s="12">
        <v>4.8156499999999998E-2</v>
      </c>
      <c r="N83" s="12">
        <v>4.8156499999999998E-2</v>
      </c>
      <c r="O83" s="12">
        <v>0.2099724</v>
      </c>
      <c r="P83" s="12">
        <v>0.41175410000000001</v>
      </c>
      <c r="Q83" s="12">
        <v>17.125710000000002</v>
      </c>
      <c r="R83" s="12">
        <v>73924.179999999993</v>
      </c>
      <c r="S83" s="12">
        <v>42712.46</v>
      </c>
      <c r="T83" s="12">
        <v>0</v>
      </c>
      <c r="U83" s="12">
        <v>700341.8</v>
      </c>
      <c r="X83">
        <f t="shared" si="47"/>
        <v>99</v>
      </c>
      <c r="Y83" t="e">
        <f t="shared" si="42"/>
        <v>#N/A</v>
      </c>
      <c r="Z83" t="e">
        <f t="shared" si="42"/>
        <v>#N/A</v>
      </c>
      <c r="AA83" t="e">
        <f t="shared" si="42"/>
        <v>#N/A</v>
      </c>
      <c r="AB83" t="e">
        <f t="shared" si="42"/>
        <v>#N/A</v>
      </c>
      <c r="AC83" t="e">
        <f t="shared" si="42"/>
        <v>#N/A</v>
      </c>
      <c r="AD83">
        <f t="shared" si="42"/>
        <v>2952517</v>
      </c>
      <c r="AE83" t="e">
        <f t="shared" si="43"/>
        <v>#N/A</v>
      </c>
      <c r="AF83" t="e">
        <f t="shared" si="43"/>
        <v>#N/A</v>
      </c>
      <c r="AG83" t="e">
        <f t="shared" si="43"/>
        <v>#N/A</v>
      </c>
      <c r="AH83" t="e">
        <f t="shared" si="43"/>
        <v>#N/A</v>
      </c>
      <c r="AI83" t="e">
        <f t="shared" si="43"/>
        <v>#N/A</v>
      </c>
      <c r="AJ83">
        <f t="shared" si="43"/>
        <v>3005087</v>
      </c>
      <c r="AK83" t="e">
        <f t="shared" si="44"/>
        <v>#N/A</v>
      </c>
      <c r="AL83" t="e">
        <f t="shared" si="44"/>
        <v>#N/A</v>
      </c>
      <c r="AM83" t="e">
        <f t="shared" si="44"/>
        <v>#N/A</v>
      </c>
      <c r="AN83" t="e">
        <f t="shared" si="44"/>
        <v>#N/A</v>
      </c>
      <c r="AO83" t="e">
        <f t="shared" si="44"/>
        <v>#N/A</v>
      </c>
      <c r="AP83">
        <f t="shared" si="44"/>
        <v>3031183</v>
      </c>
      <c r="AR83" t="e">
        <f t="shared" si="45"/>
        <v>#N/A</v>
      </c>
      <c r="AS83" t="e">
        <f t="shared" si="21"/>
        <v>#N/A</v>
      </c>
      <c r="AT83" t="e">
        <f t="shared" si="22"/>
        <v>#N/A</v>
      </c>
      <c r="AU83" t="e">
        <f t="shared" si="23"/>
        <v>#N/A</v>
      </c>
      <c r="AV83" t="e">
        <f t="shared" si="24"/>
        <v>#N/A</v>
      </c>
      <c r="AW83">
        <f t="shared" si="25"/>
        <v>52570</v>
      </c>
      <c r="AX83" t="e">
        <f t="shared" si="46"/>
        <v>#N/A</v>
      </c>
      <c r="AY83" t="e">
        <f t="shared" si="26"/>
        <v>#N/A</v>
      </c>
      <c r="AZ83" t="e">
        <f t="shared" si="27"/>
        <v>#N/A</v>
      </c>
      <c r="BA83" t="e">
        <f t="shared" si="28"/>
        <v>#N/A</v>
      </c>
      <c r="BB83" t="e">
        <f t="shared" si="29"/>
        <v>#N/A</v>
      </c>
      <c r="BC83">
        <f t="shared" si="30"/>
        <v>26096</v>
      </c>
    </row>
    <row r="84" spans="9:55" x14ac:dyDescent="0.25">
      <c r="I84" t="str">
        <f t="shared" si="31"/>
        <v>zero1</v>
      </c>
      <c r="J84">
        <f t="shared" si="32"/>
        <v>3</v>
      </c>
      <c r="K84">
        <f t="shared" si="33"/>
        <v>62</v>
      </c>
      <c r="L84">
        <f t="shared" si="40"/>
        <v>83</v>
      </c>
      <c r="M84" s="12">
        <v>4.7770600000000003E-2</v>
      </c>
      <c r="N84" s="12">
        <v>4.7770600000000003E-2</v>
      </c>
      <c r="O84" s="12">
        <v>0.21184220000000001</v>
      </c>
      <c r="P84" s="12">
        <v>0.37862170000000001</v>
      </c>
      <c r="Q84" s="12">
        <v>16.947199999999999</v>
      </c>
      <c r="R84" s="12">
        <v>74810.02</v>
      </c>
      <c r="S84" s="12">
        <v>42756.81</v>
      </c>
      <c r="T84" s="12">
        <v>0</v>
      </c>
      <c r="U84" s="12">
        <v>736359.2</v>
      </c>
    </row>
    <row r="85" spans="9:55" x14ac:dyDescent="0.25">
      <c r="I85" t="str">
        <f t="shared" si="31"/>
        <v>zero1</v>
      </c>
      <c r="J85">
        <f t="shared" si="32"/>
        <v>3</v>
      </c>
      <c r="K85">
        <f t="shared" si="33"/>
        <v>63</v>
      </c>
      <c r="L85">
        <f t="shared" si="40"/>
        <v>84</v>
      </c>
      <c r="M85" s="12">
        <v>4.7235699999999999E-2</v>
      </c>
      <c r="N85" s="12">
        <v>4.7235699999999999E-2</v>
      </c>
      <c r="O85" s="12">
        <v>0.21513450000000001</v>
      </c>
      <c r="P85" s="12">
        <v>0.345163</v>
      </c>
      <c r="Q85" s="12">
        <v>16.697759999999999</v>
      </c>
      <c r="R85" s="12">
        <v>75695.179999999993</v>
      </c>
      <c r="S85" s="12">
        <v>42668.93</v>
      </c>
      <c r="T85" s="12">
        <v>0</v>
      </c>
      <c r="U85" s="12">
        <v>772903.9</v>
      </c>
    </row>
    <row r="86" spans="9:55" x14ac:dyDescent="0.25">
      <c r="I86" t="str">
        <f t="shared" si="31"/>
        <v>zero1</v>
      </c>
      <c r="J86">
        <f t="shared" si="32"/>
        <v>3</v>
      </c>
      <c r="K86">
        <f t="shared" si="33"/>
        <v>64</v>
      </c>
      <c r="L86">
        <f t="shared" si="40"/>
        <v>85</v>
      </c>
      <c r="M86" s="12">
        <v>4.6880699999999997E-2</v>
      </c>
      <c r="N86" s="12">
        <v>4.6880699999999997E-2</v>
      </c>
      <c r="O86" s="12">
        <v>0.22211330000000001</v>
      </c>
      <c r="P86" s="12">
        <v>0.30591030000000002</v>
      </c>
      <c r="Q86" s="12">
        <v>16.156600000000001</v>
      </c>
      <c r="R86" s="12">
        <v>76118.41</v>
      </c>
      <c r="S86" s="12">
        <v>42596.66</v>
      </c>
      <c r="T86" s="12">
        <v>0</v>
      </c>
      <c r="U86" s="12">
        <v>811375.2</v>
      </c>
    </row>
    <row r="87" spans="9:55" x14ac:dyDescent="0.25">
      <c r="I87" t="str">
        <f t="shared" si="31"/>
        <v>zero1</v>
      </c>
      <c r="J87">
        <f t="shared" si="32"/>
        <v>3</v>
      </c>
      <c r="K87">
        <f t="shared" si="33"/>
        <v>65</v>
      </c>
      <c r="L87">
        <f t="shared" si="40"/>
        <v>86</v>
      </c>
      <c r="M87" s="12">
        <v>4.7782900000000003E-2</v>
      </c>
      <c r="N87" s="12">
        <v>0.10393869999999999</v>
      </c>
      <c r="O87" s="12">
        <v>0.21581449999999999</v>
      </c>
      <c r="P87" s="12">
        <v>0.26875870000000002</v>
      </c>
      <c r="Q87" s="12">
        <v>15.516439999999999</v>
      </c>
      <c r="R87" s="12">
        <v>77171.02</v>
      </c>
      <c r="S87" s="12">
        <v>42711.39</v>
      </c>
      <c r="T87" s="12">
        <v>0</v>
      </c>
      <c r="U87" s="12">
        <v>851524.1</v>
      </c>
    </row>
    <row r="88" spans="9:55" x14ac:dyDescent="0.25">
      <c r="I88" t="str">
        <f t="shared" si="31"/>
        <v>zero1</v>
      </c>
      <c r="J88">
        <f t="shared" si="32"/>
        <v>3</v>
      </c>
      <c r="K88">
        <f t="shared" si="33"/>
        <v>66</v>
      </c>
      <c r="L88">
        <f t="shared" si="40"/>
        <v>87</v>
      </c>
      <c r="M88" s="12">
        <v>4.93163E-2</v>
      </c>
      <c r="N88" s="12">
        <v>0.14801810000000001</v>
      </c>
      <c r="O88" s="12">
        <v>0.2123256</v>
      </c>
      <c r="P88" s="12">
        <v>0.23466229999999999</v>
      </c>
      <c r="Q88" s="12">
        <v>15.23503</v>
      </c>
      <c r="R88" s="12">
        <v>77884.600000000006</v>
      </c>
      <c r="S88" s="12">
        <v>42633.23</v>
      </c>
      <c r="T88" s="12">
        <v>0</v>
      </c>
      <c r="U88" s="12">
        <v>889322.9</v>
      </c>
    </row>
    <row r="89" spans="9:55" x14ac:dyDescent="0.25">
      <c r="I89" t="str">
        <f t="shared" si="31"/>
        <v>zero1</v>
      </c>
      <c r="J89">
        <f t="shared" si="32"/>
        <v>3</v>
      </c>
      <c r="K89">
        <f t="shared" si="33"/>
        <v>67</v>
      </c>
      <c r="L89">
        <f t="shared" si="40"/>
        <v>88</v>
      </c>
      <c r="M89" s="12">
        <v>4.8588199999999998E-2</v>
      </c>
      <c r="N89" s="12">
        <v>0.14094989999999999</v>
      </c>
      <c r="O89" s="12">
        <v>0.21591379999999999</v>
      </c>
      <c r="P89" s="12">
        <v>0.20228399999999999</v>
      </c>
      <c r="Q89" s="12">
        <v>14.343819999999999</v>
      </c>
      <c r="R89" s="12">
        <v>79098.78</v>
      </c>
      <c r="S89" s="12">
        <v>42010.71</v>
      </c>
      <c r="T89" s="12">
        <v>0</v>
      </c>
      <c r="U89" s="12">
        <v>931486.1</v>
      </c>
    </row>
    <row r="90" spans="9:55" x14ac:dyDescent="0.25">
      <c r="I90" t="str">
        <f t="shared" si="31"/>
        <v>zero1</v>
      </c>
      <c r="J90">
        <f t="shared" si="32"/>
        <v>3</v>
      </c>
      <c r="K90">
        <f t="shared" si="33"/>
        <v>68</v>
      </c>
      <c r="L90">
        <f t="shared" si="40"/>
        <v>89</v>
      </c>
      <c r="M90" s="12">
        <v>4.9426400000000002E-2</v>
      </c>
      <c r="N90" s="12">
        <v>0.1374416</v>
      </c>
      <c r="O90" s="12">
        <v>0.21898239999999999</v>
      </c>
      <c r="P90" s="12">
        <v>0.15766260000000001</v>
      </c>
      <c r="Q90" s="12">
        <v>13.65713</v>
      </c>
      <c r="R90" s="12">
        <v>86286.3</v>
      </c>
      <c r="S90" s="12">
        <v>42361.82</v>
      </c>
      <c r="T90" s="12">
        <v>0</v>
      </c>
      <c r="U90" s="12">
        <v>973782.8</v>
      </c>
    </row>
    <row r="91" spans="9:55" x14ac:dyDescent="0.25">
      <c r="I91" t="str">
        <f t="shared" si="31"/>
        <v>zero1</v>
      </c>
      <c r="J91">
        <f t="shared" si="32"/>
        <v>3</v>
      </c>
      <c r="K91">
        <f t="shared" si="33"/>
        <v>69</v>
      </c>
      <c r="L91">
        <f t="shared" si="40"/>
        <v>90</v>
      </c>
      <c r="M91" s="12">
        <v>5.0663399999999997E-2</v>
      </c>
      <c r="N91" s="12">
        <v>0.144256</v>
      </c>
      <c r="O91" s="12">
        <v>0.22855320000000001</v>
      </c>
      <c r="P91" s="12">
        <v>0.12079280000000001</v>
      </c>
      <c r="Q91" s="12">
        <v>12.91577</v>
      </c>
      <c r="R91" s="12">
        <v>87278.18</v>
      </c>
      <c r="S91" s="12">
        <v>42402.09</v>
      </c>
      <c r="T91" s="12">
        <v>0</v>
      </c>
      <c r="U91" s="12">
        <v>1024062</v>
      </c>
    </row>
    <row r="92" spans="9:55" x14ac:dyDescent="0.25">
      <c r="I92" t="str">
        <f t="shared" si="31"/>
        <v>zero1</v>
      </c>
      <c r="J92">
        <f t="shared" si="32"/>
        <v>4</v>
      </c>
      <c r="K92">
        <f t="shared" si="33"/>
        <v>50</v>
      </c>
      <c r="L92">
        <f t="shared" si="40"/>
        <v>91</v>
      </c>
      <c r="M92" s="12">
        <v>4.60157E-2</v>
      </c>
      <c r="N92" s="12">
        <v>4.60157E-2</v>
      </c>
      <c r="O92" s="12">
        <v>0.18265989999999999</v>
      </c>
      <c r="P92" s="12">
        <v>0.60759300000000005</v>
      </c>
      <c r="Q92" s="12">
        <v>18.90326</v>
      </c>
      <c r="R92" s="12">
        <v>57786.46</v>
      </c>
      <c r="S92" s="12">
        <v>39176.44</v>
      </c>
      <c r="T92" s="12">
        <v>0</v>
      </c>
      <c r="U92" s="12">
        <v>311182.59999999998</v>
      </c>
    </row>
    <row r="93" spans="9:55" x14ac:dyDescent="0.25">
      <c r="I93" t="str">
        <f t="shared" si="31"/>
        <v>zero1</v>
      </c>
      <c r="J93">
        <f t="shared" si="32"/>
        <v>4</v>
      </c>
      <c r="K93">
        <f t="shared" si="33"/>
        <v>51</v>
      </c>
      <c r="L93">
        <f t="shared" si="40"/>
        <v>92</v>
      </c>
      <c r="M93" s="12">
        <v>4.56335E-2</v>
      </c>
      <c r="N93" s="12">
        <v>4.56335E-2</v>
      </c>
      <c r="O93" s="12">
        <v>0.19417519999999999</v>
      </c>
      <c r="P93" s="12">
        <v>0.60898819999999998</v>
      </c>
      <c r="Q93" s="12">
        <v>19.020620000000001</v>
      </c>
      <c r="R93" s="12">
        <v>58894.21</v>
      </c>
      <c r="S93" s="12">
        <v>39326.22</v>
      </c>
      <c r="T93" s="12">
        <v>0</v>
      </c>
      <c r="U93" s="12">
        <v>333817.5</v>
      </c>
    </row>
    <row r="94" spans="9:55" x14ac:dyDescent="0.25">
      <c r="I94" t="str">
        <f t="shared" si="31"/>
        <v>zero1</v>
      </c>
      <c r="J94">
        <f t="shared" si="32"/>
        <v>4</v>
      </c>
      <c r="K94">
        <f t="shared" si="33"/>
        <v>52</v>
      </c>
      <c r="L94">
        <f t="shared" si="40"/>
        <v>93</v>
      </c>
      <c r="M94" s="12">
        <v>4.8098399999999999E-2</v>
      </c>
      <c r="N94" s="12">
        <v>4.8098399999999999E-2</v>
      </c>
      <c r="O94" s="12">
        <v>0.20152729999999999</v>
      </c>
      <c r="P94" s="12">
        <v>0.61080860000000003</v>
      </c>
      <c r="Q94" s="12">
        <v>19.074179999999998</v>
      </c>
      <c r="R94" s="12">
        <v>59934.97</v>
      </c>
      <c r="S94" s="12">
        <v>39360.78</v>
      </c>
      <c r="T94" s="12">
        <v>0</v>
      </c>
      <c r="U94" s="12">
        <v>356822</v>
      </c>
    </row>
    <row r="95" spans="9:55" x14ac:dyDescent="0.25">
      <c r="I95" t="str">
        <f t="shared" si="31"/>
        <v>zero1</v>
      </c>
      <c r="J95">
        <f t="shared" si="32"/>
        <v>4</v>
      </c>
      <c r="K95">
        <f t="shared" si="33"/>
        <v>53</v>
      </c>
      <c r="L95">
        <f t="shared" si="40"/>
        <v>94</v>
      </c>
      <c r="M95" s="12">
        <v>4.9430000000000002E-2</v>
      </c>
      <c r="N95" s="12">
        <v>4.9430000000000002E-2</v>
      </c>
      <c r="O95" s="12">
        <v>0.2050083</v>
      </c>
      <c r="P95" s="12">
        <v>0.60799760000000003</v>
      </c>
      <c r="Q95" s="12">
        <v>19.025780000000001</v>
      </c>
      <c r="R95" s="12">
        <v>60921.11</v>
      </c>
      <c r="S95" s="12">
        <v>39437.15</v>
      </c>
      <c r="T95" s="12">
        <v>0</v>
      </c>
      <c r="U95" s="12">
        <v>380276.8</v>
      </c>
    </row>
    <row r="96" spans="9:55" x14ac:dyDescent="0.25">
      <c r="I96" t="str">
        <f t="shared" si="31"/>
        <v>zero1</v>
      </c>
      <c r="J96">
        <f t="shared" si="32"/>
        <v>4</v>
      </c>
      <c r="K96">
        <f t="shared" si="33"/>
        <v>54</v>
      </c>
      <c r="L96">
        <f t="shared" si="40"/>
        <v>95</v>
      </c>
      <c r="M96" s="12">
        <v>5.14622E-2</v>
      </c>
      <c r="N96" s="12">
        <v>5.14622E-2</v>
      </c>
      <c r="O96" s="12">
        <v>0.21182889999999999</v>
      </c>
      <c r="P96" s="12">
        <v>0.60233519999999996</v>
      </c>
      <c r="Q96" s="12">
        <v>18.992560000000001</v>
      </c>
      <c r="R96" s="12">
        <v>62046.02</v>
      </c>
      <c r="S96" s="12">
        <v>39553</v>
      </c>
      <c r="T96" s="12">
        <v>0</v>
      </c>
      <c r="U96" s="12">
        <v>405635.9</v>
      </c>
    </row>
    <row r="97" spans="9:21" x14ac:dyDescent="0.25">
      <c r="I97" t="str">
        <f t="shared" ref="I97:I160" si="48">I96</f>
        <v>zero1</v>
      </c>
      <c r="J97">
        <f t="shared" ref="J97:J160" si="49">J67+1</f>
        <v>4</v>
      </c>
      <c r="K97">
        <f t="shared" ref="K97:K160" si="50">IF(J97=J96,K96+1,20+10*(J97-1))</f>
        <v>55</v>
      </c>
      <c r="L97">
        <f t="shared" si="40"/>
        <v>96</v>
      </c>
      <c r="M97" s="12">
        <v>5.1556499999999998E-2</v>
      </c>
      <c r="N97" s="12">
        <v>5.1556499999999998E-2</v>
      </c>
      <c r="O97" s="12">
        <v>0.21209330000000001</v>
      </c>
      <c r="P97" s="12">
        <v>0.59755239999999998</v>
      </c>
      <c r="Q97" s="12">
        <v>19.0379</v>
      </c>
      <c r="R97" s="12">
        <v>63231.92</v>
      </c>
      <c r="S97" s="12">
        <v>39873.599999999999</v>
      </c>
      <c r="T97" s="12">
        <v>0</v>
      </c>
      <c r="U97" s="12">
        <v>431364</v>
      </c>
    </row>
    <row r="98" spans="9:21" x14ac:dyDescent="0.25">
      <c r="I98" t="str">
        <f t="shared" si="48"/>
        <v>zero1</v>
      </c>
      <c r="J98">
        <f t="shared" si="49"/>
        <v>4</v>
      </c>
      <c r="K98">
        <f t="shared" si="50"/>
        <v>56</v>
      </c>
      <c r="L98">
        <f t="shared" si="40"/>
        <v>97</v>
      </c>
      <c r="M98" s="12">
        <v>5.1349100000000002E-2</v>
      </c>
      <c r="N98" s="12">
        <v>5.1349100000000002E-2</v>
      </c>
      <c r="O98" s="12">
        <v>0.21343819999999999</v>
      </c>
      <c r="P98" s="12">
        <v>0.58738349999999995</v>
      </c>
      <c r="Q98" s="12">
        <v>19.032260000000001</v>
      </c>
      <c r="R98" s="12">
        <v>64129.17</v>
      </c>
      <c r="S98" s="12">
        <v>40054.129999999997</v>
      </c>
      <c r="T98" s="12">
        <v>0</v>
      </c>
      <c r="U98" s="12">
        <v>459461.2</v>
      </c>
    </row>
    <row r="99" spans="9:21" x14ac:dyDescent="0.25">
      <c r="I99" t="str">
        <f t="shared" si="48"/>
        <v>zero1</v>
      </c>
      <c r="J99">
        <f t="shared" si="49"/>
        <v>4</v>
      </c>
      <c r="K99">
        <f t="shared" si="50"/>
        <v>57</v>
      </c>
      <c r="L99">
        <f t="shared" si="40"/>
        <v>98</v>
      </c>
      <c r="M99" s="12">
        <v>5.14171E-2</v>
      </c>
      <c r="N99" s="12">
        <v>5.14171E-2</v>
      </c>
      <c r="O99" s="12">
        <v>0.21668799999999999</v>
      </c>
      <c r="P99" s="12">
        <v>0.57109799999999999</v>
      </c>
      <c r="Q99" s="12">
        <v>18.84524</v>
      </c>
      <c r="R99" s="12">
        <v>65188.68</v>
      </c>
      <c r="S99" s="12">
        <v>40044.19</v>
      </c>
      <c r="T99" s="12">
        <v>0</v>
      </c>
      <c r="U99" s="12">
        <v>486410.5</v>
      </c>
    </row>
    <row r="100" spans="9:21" x14ac:dyDescent="0.25">
      <c r="I100" t="str">
        <f t="shared" si="48"/>
        <v>zero1</v>
      </c>
      <c r="J100">
        <f t="shared" si="49"/>
        <v>4</v>
      </c>
      <c r="K100">
        <f t="shared" si="50"/>
        <v>58</v>
      </c>
      <c r="L100">
        <f t="shared" si="40"/>
        <v>99</v>
      </c>
      <c r="M100" s="12">
        <v>4.9089899999999999E-2</v>
      </c>
      <c r="N100" s="12">
        <v>4.9089899999999999E-2</v>
      </c>
      <c r="O100" s="12">
        <v>0.2145166</v>
      </c>
      <c r="P100" s="12">
        <v>0.54665430000000004</v>
      </c>
      <c r="Q100" s="12">
        <v>18.251069999999999</v>
      </c>
      <c r="R100" s="12">
        <v>65694.13</v>
      </c>
      <c r="S100" s="12">
        <v>40167.019999999997</v>
      </c>
      <c r="T100" s="12">
        <v>0</v>
      </c>
      <c r="U100" s="12">
        <v>515821.7</v>
      </c>
    </row>
    <row r="101" spans="9:21" x14ac:dyDescent="0.25">
      <c r="I101" t="str">
        <f t="shared" si="48"/>
        <v>zero1</v>
      </c>
      <c r="J101">
        <f t="shared" si="49"/>
        <v>4</v>
      </c>
      <c r="K101">
        <f t="shared" si="50"/>
        <v>59</v>
      </c>
      <c r="L101">
        <f t="shared" si="40"/>
        <v>100</v>
      </c>
      <c r="M101" s="12">
        <v>5.0583400000000001E-2</v>
      </c>
      <c r="N101" s="12">
        <v>5.0583400000000001E-2</v>
      </c>
      <c r="O101" s="12">
        <v>0.2171797</v>
      </c>
      <c r="P101" s="12">
        <v>0.53105899999999995</v>
      </c>
      <c r="Q101" s="12">
        <v>18.80387</v>
      </c>
      <c r="R101" s="12">
        <v>67605.039999999994</v>
      </c>
      <c r="S101" s="12">
        <v>40255.54</v>
      </c>
      <c r="T101" s="12">
        <v>0</v>
      </c>
      <c r="U101" s="12">
        <v>547406.6</v>
      </c>
    </row>
    <row r="102" spans="9:21" x14ac:dyDescent="0.25">
      <c r="I102" t="str">
        <f t="shared" si="48"/>
        <v>zero1</v>
      </c>
      <c r="J102">
        <f t="shared" si="49"/>
        <v>4</v>
      </c>
      <c r="K102">
        <f t="shared" si="50"/>
        <v>60</v>
      </c>
      <c r="L102">
        <f t="shared" si="40"/>
        <v>101</v>
      </c>
      <c r="M102" s="12">
        <v>5.04333E-2</v>
      </c>
      <c r="N102" s="12">
        <v>5.04333E-2</v>
      </c>
      <c r="O102" s="12">
        <v>0.21024300000000001</v>
      </c>
      <c r="P102" s="12">
        <v>0.49734210000000001</v>
      </c>
      <c r="Q102" s="12">
        <v>18.25817</v>
      </c>
      <c r="R102" s="12">
        <v>68467.509999999995</v>
      </c>
      <c r="S102" s="12">
        <v>40285.17</v>
      </c>
      <c r="T102" s="12">
        <v>0</v>
      </c>
      <c r="U102" s="12">
        <v>579023</v>
      </c>
    </row>
    <row r="103" spans="9:21" x14ac:dyDescent="0.25">
      <c r="I103" t="str">
        <f t="shared" si="48"/>
        <v>zero1</v>
      </c>
      <c r="J103">
        <f t="shared" si="49"/>
        <v>4</v>
      </c>
      <c r="K103">
        <f t="shared" si="50"/>
        <v>61</v>
      </c>
      <c r="L103">
        <f t="shared" si="40"/>
        <v>102</v>
      </c>
      <c r="M103" s="12">
        <v>5.1227399999999999E-2</v>
      </c>
      <c r="N103" s="12">
        <v>5.1227399999999999E-2</v>
      </c>
      <c r="O103" s="12">
        <v>0.2129202</v>
      </c>
      <c r="P103" s="12">
        <v>0.46499570000000001</v>
      </c>
      <c r="Q103" s="12">
        <v>17.979890000000001</v>
      </c>
      <c r="R103" s="12">
        <v>69189.509999999995</v>
      </c>
      <c r="S103" s="12">
        <v>40432.32</v>
      </c>
      <c r="T103" s="12">
        <v>0</v>
      </c>
      <c r="U103" s="12">
        <v>612169.19999999995</v>
      </c>
    </row>
    <row r="104" spans="9:21" x14ac:dyDescent="0.25">
      <c r="I104" t="str">
        <f t="shared" si="48"/>
        <v>zero1</v>
      </c>
      <c r="J104">
        <f t="shared" si="49"/>
        <v>4</v>
      </c>
      <c r="K104">
        <f t="shared" si="50"/>
        <v>62</v>
      </c>
      <c r="L104">
        <f t="shared" si="40"/>
        <v>103</v>
      </c>
      <c r="M104" s="12">
        <v>5.2479499999999998E-2</v>
      </c>
      <c r="N104" s="12">
        <v>5.2479499999999998E-2</v>
      </c>
      <c r="O104" s="12">
        <v>0.2107532</v>
      </c>
      <c r="P104" s="12">
        <v>0.43197980000000002</v>
      </c>
      <c r="Q104" s="12">
        <v>17.808520000000001</v>
      </c>
      <c r="R104" s="12">
        <v>70114.03</v>
      </c>
      <c r="S104" s="12">
        <v>40540.74</v>
      </c>
      <c r="T104" s="12">
        <v>0</v>
      </c>
      <c r="U104" s="12">
        <v>646034.4</v>
      </c>
    </row>
    <row r="105" spans="9:21" x14ac:dyDescent="0.25">
      <c r="I105" t="str">
        <f t="shared" si="48"/>
        <v>zero1</v>
      </c>
      <c r="J105">
        <f t="shared" si="49"/>
        <v>4</v>
      </c>
      <c r="K105">
        <f t="shared" si="50"/>
        <v>63</v>
      </c>
      <c r="L105">
        <f t="shared" si="40"/>
        <v>104</v>
      </c>
      <c r="M105" s="12">
        <v>5.1820400000000003E-2</v>
      </c>
      <c r="N105" s="12">
        <v>5.1820400000000003E-2</v>
      </c>
      <c r="O105" s="12">
        <v>0.2142046</v>
      </c>
      <c r="P105" s="12">
        <v>0.39542850000000002</v>
      </c>
      <c r="Q105" s="12">
        <v>17.50009</v>
      </c>
      <c r="R105" s="12">
        <v>71165.789999999994</v>
      </c>
      <c r="S105" s="12">
        <v>40543.699999999997</v>
      </c>
      <c r="T105" s="12">
        <v>0</v>
      </c>
      <c r="U105" s="12">
        <v>681461.4</v>
      </c>
    </row>
    <row r="106" spans="9:21" x14ac:dyDescent="0.25">
      <c r="I106" t="str">
        <f t="shared" si="48"/>
        <v>zero1</v>
      </c>
      <c r="J106">
        <f t="shared" si="49"/>
        <v>4</v>
      </c>
      <c r="K106">
        <f t="shared" si="50"/>
        <v>64</v>
      </c>
      <c r="L106">
        <f t="shared" si="40"/>
        <v>105</v>
      </c>
      <c r="M106" s="12">
        <v>5.25727E-2</v>
      </c>
      <c r="N106" s="12">
        <v>5.25727E-2</v>
      </c>
      <c r="O106" s="12">
        <v>0.22168679999999999</v>
      </c>
      <c r="P106" s="12">
        <v>0.3527303</v>
      </c>
      <c r="Q106" s="12">
        <v>16.841729999999998</v>
      </c>
      <c r="R106" s="12">
        <v>71439.98</v>
      </c>
      <c r="S106" s="12">
        <v>40518.959999999999</v>
      </c>
      <c r="T106" s="12">
        <v>0</v>
      </c>
      <c r="U106" s="12">
        <v>716835.4</v>
      </c>
    </row>
    <row r="107" spans="9:21" x14ac:dyDescent="0.25">
      <c r="I107" t="str">
        <f t="shared" si="48"/>
        <v>zero1</v>
      </c>
      <c r="J107">
        <f t="shared" si="49"/>
        <v>4</v>
      </c>
      <c r="K107">
        <f t="shared" si="50"/>
        <v>65</v>
      </c>
      <c r="L107">
        <f t="shared" si="40"/>
        <v>106</v>
      </c>
      <c r="M107" s="12">
        <v>5.3043399999999997E-2</v>
      </c>
      <c r="N107" s="12">
        <v>0.110275</v>
      </c>
      <c r="O107" s="12">
        <v>0.21461279999999999</v>
      </c>
      <c r="P107" s="12">
        <v>0.30820389999999998</v>
      </c>
      <c r="Q107" s="12">
        <v>16.114329999999999</v>
      </c>
      <c r="R107" s="12">
        <v>72247.42</v>
      </c>
      <c r="S107" s="12">
        <v>40526.58</v>
      </c>
      <c r="T107" s="12">
        <v>0</v>
      </c>
      <c r="U107" s="12">
        <v>753892.5</v>
      </c>
    </row>
    <row r="108" spans="9:21" x14ac:dyDescent="0.25">
      <c r="I108" t="str">
        <f t="shared" si="48"/>
        <v>zero1</v>
      </c>
      <c r="J108">
        <f t="shared" si="49"/>
        <v>4</v>
      </c>
      <c r="K108">
        <f t="shared" si="50"/>
        <v>66</v>
      </c>
      <c r="L108">
        <f t="shared" si="40"/>
        <v>107</v>
      </c>
      <c r="M108" s="12">
        <v>5.4080400000000001E-2</v>
      </c>
      <c r="N108" s="12">
        <v>0.15579960000000001</v>
      </c>
      <c r="O108" s="12">
        <v>0.2127531</v>
      </c>
      <c r="P108" s="12">
        <v>0.27135179999999998</v>
      </c>
      <c r="Q108" s="12">
        <v>15.85338</v>
      </c>
      <c r="R108" s="12">
        <v>72837.600000000006</v>
      </c>
      <c r="S108" s="12">
        <v>40511.279999999999</v>
      </c>
      <c r="T108" s="12">
        <v>0</v>
      </c>
      <c r="U108" s="12">
        <v>788805.9</v>
      </c>
    </row>
    <row r="109" spans="9:21" x14ac:dyDescent="0.25">
      <c r="I109" t="str">
        <f t="shared" si="48"/>
        <v>zero1</v>
      </c>
      <c r="J109">
        <f t="shared" si="49"/>
        <v>4</v>
      </c>
      <c r="K109">
        <f t="shared" si="50"/>
        <v>67</v>
      </c>
      <c r="L109">
        <f t="shared" si="40"/>
        <v>108</v>
      </c>
      <c r="M109" s="12">
        <v>5.2638999999999998E-2</v>
      </c>
      <c r="N109" s="12">
        <v>0.14614669999999999</v>
      </c>
      <c r="O109" s="12">
        <v>0.21784210000000001</v>
      </c>
      <c r="P109" s="12">
        <v>0.2219991</v>
      </c>
      <c r="Q109" s="12">
        <v>14.880800000000001</v>
      </c>
      <c r="R109" s="12">
        <v>76470.58</v>
      </c>
      <c r="S109" s="12">
        <v>40264.61</v>
      </c>
      <c r="T109" s="12">
        <v>0</v>
      </c>
      <c r="U109" s="12">
        <v>829075.8</v>
      </c>
    </row>
    <row r="110" spans="9:21" x14ac:dyDescent="0.25">
      <c r="I110" t="str">
        <f t="shared" si="48"/>
        <v>zero1</v>
      </c>
      <c r="J110">
        <f t="shared" si="49"/>
        <v>4</v>
      </c>
      <c r="K110">
        <f t="shared" si="50"/>
        <v>68</v>
      </c>
      <c r="L110">
        <f t="shared" si="40"/>
        <v>109</v>
      </c>
      <c r="M110" s="12">
        <v>5.51771E-2</v>
      </c>
      <c r="N110" s="12">
        <v>0.14346999999999999</v>
      </c>
      <c r="O110" s="12">
        <v>0.2227355</v>
      </c>
      <c r="P110" s="12">
        <v>0.17224880000000001</v>
      </c>
      <c r="Q110" s="12">
        <v>14.13557</v>
      </c>
      <c r="R110" s="12">
        <v>80877.33</v>
      </c>
      <c r="S110" s="12">
        <v>40488.78</v>
      </c>
      <c r="T110" s="12">
        <v>0</v>
      </c>
      <c r="U110" s="12">
        <v>870868.8</v>
      </c>
    </row>
    <row r="111" spans="9:21" x14ac:dyDescent="0.25">
      <c r="I111" t="str">
        <f t="shared" si="48"/>
        <v>zero1</v>
      </c>
      <c r="J111">
        <f t="shared" si="49"/>
        <v>4</v>
      </c>
      <c r="K111">
        <f t="shared" si="50"/>
        <v>69</v>
      </c>
      <c r="L111">
        <f t="shared" si="40"/>
        <v>110</v>
      </c>
      <c r="M111" s="12">
        <v>5.6152000000000001E-2</v>
      </c>
      <c r="N111" s="12">
        <v>0.15155550000000001</v>
      </c>
      <c r="O111" s="12">
        <v>0.23072529999999999</v>
      </c>
      <c r="P111" s="12">
        <v>0.13320319999999999</v>
      </c>
      <c r="Q111" s="12">
        <v>13.34943</v>
      </c>
      <c r="R111" s="12">
        <v>81596.83</v>
      </c>
      <c r="S111" s="12">
        <v>40593.07</v>
      </c>
      <c r="T111" s="12">
        <v>0</v>
      </c>
      <c r="U111" s="12">
        <v>918802.6</v>
      </c>
    </row>
    <row r="112" spans="9:21" x14ac:dyDescent="0.25">
      <c r="I112" t="str">
        <f t="shared" si="48"/>
        <v>zero1</v>
      </c>
      <c r="J112">
        <f t="shared" si="49"/>
        <v>4</v>
      </c>
      <c r="K112">
        <f t="shared" si="50"/>
        <v>70</v>
      </c>
      <c r="L112">
        <f t="shared" si="40"/>
        <v>111</v>
      </c>
      <c r="M112" s="12">
        <v>5.7943799999999997E-2</v>
      </c>
      <c r="N112" s="12">
        <v>0.15998270000000001</v>
      </c>
      <c r="O112" s="12">
        <v>0.22023470000000001</v>
      </c>
      <c r="P112" s="12">
        <v>0.1025438</v>
      </c>
      <c r="Q112" s="12">
        <v>12.56987</v>
      </c>
      <c r="R112" s="12">
        <v>81725.37</v>
      </c>
      <c r="S112" s="12">
        <v>40520.53</v>
      </c>
      <c r="T112" s="12">
        <v>0</v>
      </c>
      <c r="U112" s="12">
        <v>967690</v>
      </c>
    </row>
    <row r="113" spans="9:21" x14ac:dyDescent="0.25">
      <c r="I113" t="str">
        <f t="shared" si="48"/>
        <v>zero1</v>
      </c>
      <c r="J113">
        <f t="shared" si="49"/>
        <v>4</v>
      </c>
      <c r="K113">
        <f t="shared" si="50"/>
        <v>71</v>
      </c>
      <c r="L113">
        <f t="shared" si="40"/>
        <v>112</v>
      </c>
      <c r="M113" s="12">
        <v>5.8078499999999998E-2</v>
      </c>
      <c r="N113" s="12">
        <v>0.17229059999999999</v>
      </c>
      <c r="O113" s="12">
        <v>0.21189279999999999</v>
      </c>
      <c r="P113" s="12">
        <v>8.0079700000000004E-2</v>
      </c>
      <c r="Q113" s="12">
        <v>11.689579999999999</v>
      </c>
      <c r="R113" s="12">
        <v>82057.08</v>
      </c>
      <c r="S113" s="12">
        <v>40639.25</v>
      </c>
      <c r="T113" s="12">
        <v>0</v>
      </c>
      <c r="U113" s="12">
        <v>1017774</v>
      </c>
    </row>
    <row r="114" spans="9:21" x14ac:dyDescent="0.25">
      <c r="I114" t="str">
        <f t="shared" si="48"/>
        <v>zero1</v>
      </c>
      <c r="J114">
        <f t="shared" si="49"/>
        <v>4</v>
      </c>
      <c r="K114">
        <f t="shared" si="50"/>
        <v>72</v>
      </c>
      <c r="L114">
        <f t="shared" si="40"/>
        <v>113</v>
      </c>
      <c r="M114" s="12">
        <v>5.7801600000000002E-2</v>
      </c>
      <c r="N114" s="12">
        <v>0.18029480000000001</v>
      </c>
      <c r="O114" s="12">
        <v>0.2119393</v>
      </c>
      <c r="P114" s="12">
        <v>6.2526100000000001E-2</v>
      </c>
      <c r="Q114" s="12">
        <v>10.85885</v>
      </c>
      <c r="R114" s="12">
        <v>82952.399999999994</v>
      </c>
      <c r="S114" s="12">
        <v>40804.089999999997</v>
      </c>
      <c r="T114" s="12">
        <v>0</v>
      </c>
      <c r="U114" s="12">
        <v>1069355</v>
      </c>
    </row>
    <row r="115" spans="9:21" x14ac:dyDescent="0.25">
      <c r="I115" t="str">
        <f t="shared" si="48"/>
        <v>zero1</v>
      </c>
      <c r="J115">
        <f t="shared" si="49"/>
        <v>4</v>
      </c>
      <c r="K115">
        <f t="shared" si="50"/>
        <v>73</v>
      </c>
      <c r="L115">
        <f t="shared" si="40"/>
        <v>114</v>
      </c>
      <c r="M115" s="12">
        <v>5.83213E-2</v>
      </c>
      <c r="N115" s="12">
        <v>0.20090379999999999</v>
      </c>
      <c r="O115" s="12">
        <v>0.2159585</v>
      </c>
      <c r="P115" s="12">
        <v>4.9433299999999999E-2</v>
      </c>
      <c r="Q115" s="12">
        <v>9.9367850000000004</v>
      </c>
      <c r="R115" s="12">
        <v>83417.649999999994</v>
      </c>
      <c r="S115" s="12">
        <v>40969.089999999997</v>
      </c>
      <c r="T115" s="12">
        <v>0</v>
      </c>
      <c r="U115" s="12">
        <v>1120869</v>
      </c>
    </row>
    <row r="116" spans="9:21" x14ac:dyDescent="0.25">
      <c r="I116" t="str">
        <f t="shared" si="48"/>
        <v>zero1</v>
      </c>
      <c r="J116">
        <f t="shared" si="49"/>
        <v>4</v>
      </c>
      <c r="K116">
        <f t="shared" si="50"/>
        <v>74</v>
      </c>
      <c r="L116">
        <f t="shared" si="40"/>
        <v>115</v>
      </c>
      <c r="M116" s="12">
        <v>5.8613199999999997E-2</v>
      </c>
      <c r="N116" s="12">
        <v>0.21362990000000001</v>
      </c>
      <c r="O116" s="12">
        <v>0.22235469999999999</v>
      </c>
      <c r="P116" s="12">
        <v>4.0250599999999997E-2</v>
      </c>
      <c r="Q116" s="12">
        <v>10.972300000000001</v>
      </c>
      <c r="R116" s="12">
        <v>86896.92</v>
      </c>
      <c r="S116" s="12">
        <v>41134.559999999998</v>
      </c>
      <c r="T116" s="12">
        <v>0</v>
      </c>
      <c r="U116" s="12">
        <v>1171437</v>
      </c>
    </row>
    <row r="117" spans="9:21" x14ac:dyDescent="0.25">
      <c r="I117" t="str">
        <f t="shared" si="48"/>
        <v>zero1</v>
      </c>
      <c r="J117">
        <f t="shared" si="49"/>
        <v>4</v>
      </c>
      <c r="K117">
        <f t="shared" si="50"/>
        <v>75</v>
      </c>
      <c r="L117">
        <f t="shared" si="40"/>
        <v>116</v>
      </c>
      <c r="M117" s="12">
        <v>5.5368000000000001E-2</v>
      </c>
      <c r="N117" s="12">
        <v>0.2312669</v>
      </c>
      <c r="O117" s="12">
        <v>0.21309449999999999</v>
      </c>
      <c r="P117" s="12">
        <v>3.4308499999999999E-2</v>
      </c>
      <c r="Q117" s="12">
        <v>13.43439</v>
      </c>
      <c r="R117" s="12">
        <v>93190.74</v>
      </c>
      <c r="S117" s="12">
        <v>41818.25</v>
      </c>
      <c r="T117" s="12">
        <v>0</v>
      </c>
      <c r="U117" s="12">
        <v>1242861</v>
      </c>
    </row>
    <row r="118" spans="9:21" x14ac:dyDescent="0.25">
      <c r="I118" t="str">
        <f t="shared" si="48"/>
        <v>zero1</v>
      </c>
      <c r="J118">
        <f t="shared" si="49"/>
        <v>4</v>
      </c>
      <c r="K118">
        <f t="shared" si="50"/>
        <v>76</v>
      </c>
      <c r="L118">
        <f t="shared" si="40"/>
        <v>117</v>
      </c>
      <c r="M118" s="12">
        <v>4.9279299999999998E-2</v>
      </c>
      <c r="N118" s="12">
        <v>0.23983299999999999</v>
      </c>
      <c r="O118" s="12">
        <v>0.21250230000000001</v>
      </c>
      <c r="P118" s="12">
        <v>1.37047E-2</v>
      </c>
      <c r="Q118" s="12">
        <v>1.3943920000000001</v>
      </c>
      <c r="R118" s="12">
        <v>74920.72</v>
      </c>
      <c r="S118" s="12">
        <v>43682.79</v>
      </c>
      <c r="T118" s="12">
        <v>0</v>
      </c>
      <c r="U118" s="12">
        <v>1320674</v>
      </c>
    </row>
    <row r="119" spans="9:21" x14ac:dyDescent="0.25">
      <c r="I119" t="str">
        <f t="shared" si="48"/>
        <v>zero1</v>
      </c>
      <c r="J119">
        <f t="shared" si="49"/>
        <v>4</v>
      </c>
      <c r="K119">
        <f t="shared" si="50"/>
        <v>77</v>
      </c>
      <c r="L119">
        <f t="shared" si="40"/>
        <v>118</v>
      </c>
      <c r="M119" s="12">
        <v>5.7743299999999997E-2</v>
      </c>
      <c r="N119" s="12">
        <v>0.25996520000000001</v>
      </c>
      <c r="O119" s="12">
        <v>0.2136796</v>
      </c>
      <c r="P119" s="12">
        <v>1.0574200000000001E-2</v>
      </c>
      <c r="Q119" s="12">
        <v>1.1354839999999999</v>
      </c>
      <c r="R119" s="12">
        <v>75537.350000000006</v>
      </c>
      <c r="S119" s="12">
        <v>43986.53</v>
      </c>
      <c r="T119" s="12">
        <v>0</v>
      </c>
      <c r="U119" s="12">
        <v>1353895</v>
      </c>
    </row>
    <row r="120" spans="9:21" x14ac:dyDescent="0.25">
      <c r="I120" t="str">
        <f t="shared" si="48"/>
        <v>zero1</v>
      </c>
      <c r="J120">
        <f t="shared" si="49"/>
        <v>4</v>
      </c>
      <c r="K120">
        <f t="shared" si="50"/>
        <v>78</v>
      </c>
      <c r="L120">
        <f t="shared" si="40"/>
        <v>119</v>
      </c>
      <c r="M120" s="12">
        <v>6.2807699999999994E-2</v>
      </c>
      <c r="N120" s="12">
        <v>0.27442830000000001</v>
      </c>
      <c r="O120" s="12">
        <v>0.2130156</v>
      </c>
      <c r="P120" s="12">
        <v>7.8236E-3</v>
      </c>
      <c r="Q120" s="12">
        <v>0.92600389999999999</v>
      </c>
      <c r="R120" s="12">
        <v>76418.850000000006</v>
      </c>
      <c r="S120" s="12">
        <v>44306.29</v>
      </c>
      <c r="T120" s="12">
        <v>0</v>
      </c>
      <c r="U120" s="12">
        <v>1388572</v>
      </c>
    </row>
    <row r="121" spans="9:21" x14ac:dyDescent="0.25">
      <c r="I121" t="str">
        <f t="shared" si="48"/>
        <v>zero1</v>
      </c>
      <c r="J121">
        <f t="shared" si="49"/>
        <v>4</v>
      </c>
      <c r="K121">
        <f t="shared" si="50"/>
        <v>79</v>
      </c>
      <c r="L121">
        <f t="shared" si="40"/>
        <v>120</v>
      </c>
      <c r="M121" s="12">
        <v>6.6531999999999994E-2</v>
      </c>
      <c r="N121" s="12">
        <v>0.28834290000000001</v>
      </c>
      <c r="O121" s="12">
        <v>0.22113769999999999</v>
      </c>
      <c r="P121" s="12">
        <v>5.8060999999999998E-3</v>
      </c>
      <c r="Q121" s="12">
        <v>0.73042189999999996</v>
      </c>
      <c r="R121" s="12">
        <v>77676.81</v>
      </c>
      <c r="S121" s="12">
        <v>44889.65</v>
      </c>
      <c r="T121" s="12">
        <v>0</v>
      </c>
      <c r="U121" s="12">
        <v>1430570</v>
      </c>
    </row>
    <row r="122" spans="9:21" x14ac:dyDescent="0.25">
      <c r="I122" t="str">
        <f t="shared" si="48"/>
        <v>zero1</v>
      </c>
      <c r="J122">
        <f t="shared" si="49"/>
        <v>5</v>
      </c>
      <c r="K122">
        <f t="shared" si="50"/>
        <v>60</v>
      </c>
      <c r="L122">
        <f t="shared" si="40"/>
        <v>121</v>
      </c>
      <c r="M122" s="12">
        <v>5.8701400000000001E-2</v>
      </c>
      <c r="N122" s="12">
        <v>5.8701400000000001E-2</v>
      </c>
      <c r="O122" s="12">
        <v>0.21528269999999999</v>
      </c>
      <c r="P122" s="12">
        <v>0.55560949999999998</v>
      </c>
      <c r="Q122" s="12">
        <v>18.651610000000002</v>
      </c>
      <c r="R122" s="12">
        <v>64537.15</v>
      </c>
      <c r="S122" s="12">
        <v>38936.92</v>
      </c>
      <c r="T122" s="12">
        <v>0</v>
      </c>
      <c r="U122" s="12">
        <v>534824.30000000005</v>
      </c>
    </row>
    <row r="123" spans="9:21" x14ac:dyDescent="0.25">
      <c r="I123" t="str">
        <f t="shared" si="48"/>
        <v>zero1</v>
      </c>
      <c r="J123">
        <f t="shared" si="49"/>
        <v>5</v>
      </c>
      <c r="K123">
        <f t="shared" si="50"/>
        <v>61</v>
      </c>
      <c r="L123">
        <f t="shared" si="40"/>
        <v>122</v>
      </c>
      <c r="M123" s="12">
        <v>5.5815799999999999E-2</v>
      </c>
      <c r="N123" s="12">
        <v>5.5815799999999999E-2</v>
      </c>
      <c r="O123" s="12">
        <v>0.2133612</v>
      </c>
      <c r="P123" s="12">
        <v>0.52276809999999996</v>
      </c>
      <c r="Q123" s="12">
        <v>18.506319999999999</v>
      </c>
      <c r="R123" s="12">
        <v>65975.539999999994</v>
      </c>
      <c r="S123" s="12">
        <v>39275.53</v>
      </c>
      <c r="T123" s="12">
        <v>0</v>
      </c>
      <c r="U123" s="12">
        <v>569881.9</v>
      </c>
    </row>
    <row r="124" spans="9:21" x14ac:dyDescent="0.25">
      <c r="I124" t="str">
        <f t="shared" si="48"/>
        <v>zero1</v>
      </c>
      <c r="J124">
        <f t="shared" si="49"/>
        <v>5</v>
      </c>
      <c r="K124">
        <f t="shared" si="50"/>
        <v>62</v>
      </c>
      <c r="L124">
        <f t="shared" si="40"/>
        <v>123</v>
      </c>
      <c r="M124" s="12">
        <v>5.6739499999999998E-2</v>
      </c>
      <c r="N124" s="12">
        <v>5.6739499999999998E-2</v>
      </c>
      <c r="O124" s="12">
        <v>0.21009249999999999</v>
      </c>
      <c r="P124" s="12">
        <v>0.48789260000000001</v>
      </c>
      <c r="Q124" s="12">
        <v>18.26033</v>
      </c>
      <c r="R124" s="12">
        <v>66801.88</v>
      </c>
      <c r="S124" s="12">
        <v>39474.83</v>
      </c>
      <c r="T124" s="12">
        <v>0</v>
      </c>
      <c r="U124" s="12">
        <v>604612.1</v>
      </c>
    </row>
    <row r="125" spans="9:21" x14ac:dyDescent="0.25">
      <c r="I125" t="str">
        <f t="shared" si="48"/>
        <v>zero1</v>
      </c>
      <c r="J125">
        <f t="shared" si="49"/>
        <v>5</v>
      </c>
      <c r="K125">
        <f t="shared" si="50"/>
        <v>63</v>
      </c>
      <c r="L125">
        <f t="shared" si="40"/>
        <v>124</v>
      </c>
      <c r="M125" s="12">
        <v>5.6160300000000003E-2</v>
      </c>
      <c r="N125" s="12">
        <v>5.6160300000000003E-2</v>
      </c>
      <c r="O125" s="12">
        <v>0.21404799999999999</v>
      </c>
      <c r="P125" s="12">
        <v>0.44728079999999998</v>
      </c>
      <c r="Q125" s="12">
        <v>17.871310000000001</v>
      </c>
      <c r="R125" s="12">
        <v>68099.11</v>
      </c>
      <c r="S125" s="12">
        <v>39558.83</v>
      </c>
      <c r="T125" s="12">
        <v>0</v>
      </c>
      <c r="U125" s="12">
        <v>640230</v>
      </c>
    </row>
    <row r="126" spans="9:21" x14ac:dyDescent="0.25">
      <c r="I126" t="str">
        <f t="shared" si="48"/>
        <v>zero1</v>
      </c>
      <c r="J126">
        <f t="shared" si="49"/>
        <v>5</v>
      </c>
      <c r="K126">
        <f t="shared" si="50"/>
        <v>64</v>
      </c>
      <c r="L126">
        <f t="shared" si="40"/>
        <v>125</v>
      </c>
      <c r="M126" s="12">
        <v>5.7712300000000001E-2</v>
      </c>
      <c r="N126" s="12">
        <v>5.7712300000000001E-2</v>
      </c>
      <c r="O126" s="12">
        <v>0.22260479999999999</v>
      </c>
      <c r="P126" s="12">
        <v>0.3985051</v>
      </c>
      <c r="Q126" s="12">
        <v>17.039390000000001</v>
      </c>
      <c r="R126" s="12">
        <v>68638.25</v>
      </c>
      <c r="S126" s="12">
        <v>39721.360000000001</v>
      </c>
      <c r="T126" s="12">
        <v>0</v>
      </c>
      <c r="U126" s="12">
        <v>676095.9</v>
      </c>
    </row>
    <row r="127" spans="9:21" x14ac:dyDescent="0.25">
      <c r="I127" t="str">
        <f t="shared" si="48"/>
        <v>zero1</v>
      </c>
      <c r="J127">
        <f t="shared" si="49"/>
        <v>5</v>
      </c>
      <c r="K127">
        <f t="shared" si="50"/>
        <v>65</v>
      </c>
      <c r="L127">
        <f t="shared" si="40"/>
        <v>126</v>
      </c>
      <c r="M127" s="12">
        <v>6.02404E-2</v>
      </c>
      <c r="N127" s="12">
        <v>0.1181041</v>
      </c>
      <c r="O127" s="12">
        <v>0.21506919999999999</v>
      </c>
      <c r="P127" s="12">
        <v>0.34599390000000002</v>
      </c>
      <c r="Q127" s="12">
        <v>16.20074</v>
      </c>
      <c r="R127" s="12">
        <v>69220.679999999993</v>
      </c>
      <c r="S127" s="12">
        <v>39363.35</v>
      </c>
      <c r="T127" s="12">
        <v>0</v>
      </c>
      <c r="U127" s="12">
        <v>711296.3</v>
      </c>
    </row>
    <row r="128" spans="9:21" x14ac:dyDescent="0.25">
      <c r="I128" t="str">
        <f t="shared" si="48"/>
        <v>zero1</v>
      </c>
      <c r="J128">
        <f t="shared" si="49"/>
        <v>5</v>
      </c>
      <c r="K128">
        <f t="shared" si="50"/>
        <v>66</v>
      </c>
      <c r="L128">
        <f t="shared" si="40"/>
        <v>127</v>
      </c>
      <c r="M128" s="12">
        <v>6.1637400000000002E-2</v>
      </c>
      <c r="N128" s="12">
        <v>0.1632296</v>
      </c>
      <c r="O128" s="12">
        <v>0.2157423</v>
      </c>
      <c r="P128" s="12">
        <v>0.30164289999999999</v>
      </c>
      <c r="Q128" s="12">
        <v>15.863519999999999</v>
      </c>
      <c r="R128" s="12">
        <v>70643.45</v>
      </c>
      <c r="S128" s="12">
        <v>39600.199999999997</v>
      </c>
      <c r="T128" s="12">
        <v>0</v>
      </c>
      <c r="U128" s="12">
        <v>748547.9</v>
      </c>
    </row>
    <row r="129" spans="9:21" x14ac:dyDescent="0.25">
      <c r="I129" t="str">
        <f t="shared" si="48"/>
        <v>zero1</v>
      </c>
      <c r="J129">
        <f t="shared" si="49"/>
        <v>5</v>
      </c>
      <c r="K129">
        <f t="shared" si="50"/>
        <v>67</v>
      </c>
      <c r="L129">
        <f t="shared" si="40"/>
        <v>128</v>
      </c>
      <c r="M129" s="12">
        <v>6.1361300000000001E-2</v>
      </c>
      <c r="N129" s="12">
        <v>0.15602089999999999</v>
      </c>
      <c r="O129" s="12">
        <v>0.21929029999999999</v>
      </c>
      <c r="P129" s="12">
        <v>0.2351134</v>
      </c>
      <c r="Q129" s="12">
        <v>14.93927</v>
      </c>
      <c r="R129" s="12">
        <v>76998.539999999994</v>
      </c>
      <c r="S129" s="12">
        <v>40011.32</v>
      </c>
      <c r="T129" s="12">
        <v>0</v>
      </c>
      <c r="U129" s="12">
        <v>788776.3</v>
      </c>
    </row>
    <row r="130" spans="9:21" x14ac:dyDescent="0.25">
      <c r="I130" t="str">
        <f t="shared" si="48"/>
        <v>zero1</v>
      </c>
      <c r="J130">
        <f t="shared" si="49"/>
        <v>5</v>
      </c>
      <c r="K130">
        <f t="shared" si="50"/>
        <v>68</v>
      </c>
      <c r="L130">
        <f t="shared" si="40"/>
        <v>129</v>
      </c>
      <c r="M130" s="12">
        <v>6.2132800000000002E-2</v>
      </c>
      <c r="N130" s="12">
        <v>0.1530291</v>
      </c>
      <c r="O130" s="12">
        <v>0.22677069999999999</v>
      </c>
      <c r="P130" s="12">
        <v>0.1817925</v>
      </c>
      <c r="Q130" s="12">
        <v>14.198689999999999</v>
      </c>
      <c r="R130" s="12">
        <v>78401.17</v>
      </c>
      <c r="S130" s="12">
        <v>40189.79</v>
      </c>
      <c r="T130" s="12">
        <v>0</v>
      </c>
      <c r="U130" s="12">
        <v>835031.8</v>
      </c>
    </row>
    <row r="131" spans="9:21" x14ac:dyDescent="0.25">
      <c r="I131" t="str">
        <f t="shared" si="48"/>
        <v>zero1</v>
      </c>
      <c r="J131">
        <f t="shared" si="49"/>
        <v>5</v>
      </c>
      <c r="K131">
        <f t="shared" si="50"/>
        <v>69</v>
      </c>
      <c r="L131">
        <f t="shared" ref="L131:L194" si="51">K131-9-10*J131+30*(J131-1)+30*6*IF(I131="zero1",0,IF(I131="naive1",1,2))</f>
        <v>130</v>
      </c>
      <c r="M131" s="12">
        <v>6.3490599999999994E-2</v>
      </c>
      <c r="N131" s="12">
        <v>0.16276579999999999</v>
      </c>
      <c r="O131" s="12">
        <v>0.233266</v>
      </c>
      <c r="P131" s="12">
        <v>0.1413093</v>
      </c>
      <c r="Q131" s="12">
        <v>13.38565</v>
      </c>
      <c r="R131" s="12">
        <v>79349.41</v>
      </c>
      <c r="S131" s="12">
        <v>40510.29</v>
      </c>
      <c r="T131" s="12">
        <v>0</v>
      </c>
      <c r="U131" s="12">
        <v>884900.4</v>
      </c>
    </row>
    <row r="132" spans="9:21" x14ac:dyDescent="0.25">
      <c r="I132" t="str">
        <f t="shared" si="48"/>
        <v>zero1</v>
      </c>
      <c r="J132">
        <f t="shared" si="49"/>
        <v>5</v>
      </c>
      <c r="K132">
        <f t="shared" si="50"/>
        <v>70</v>
      </c>
      <c r="L132">
        <f t="shared" si="51"/>
        <v>131</v>
      </c>
      <c r="M132" s="12">
        <v>6.5842899999999996E-2</v>
      </c>
      <c r="N132" s="12">
        <v>0.16971559999999999</v>
      </c>
      <c r="O132" s="12">
        <v>0.2221928</v>
      </c>
      <c r="P132" s="12">
        <v>0.1117094</v>
      </c>
      <c r="Q132" s="12">
        <v>12.628690000000001</v>
      </c>
      <c r="R132" s="12">
        <v>79523.509999999995</v>
      </c>
      <c r="S132" s="12">
        <v>40554.32</v>
      </c>
      <c r="T132" s="12">
        <v>0</v>
      </c>
      <c r="U132" s="12">
        <v>934288.1</v>
      </c>
    </row>
    <row r="133" spans="9:21" x14ac:dyDescent="0.25">
      <c r="I133" t="str">
        <f t="shared" si="48"/>
        <v>zero1</v>
      </c>
      <c r="J133">
        <f t="shared" si="49"/>
        <v>5</v>
      </c>
      <c r="K133">
        <f t="shared" si="50"/>
        <v>71</v>
      </c>
      <c r="L133">
        <f t="shared" si="51"/>
        <v>132</v>
      </c>
      <c r="M133" s="12">
        <v>6.6546599999999997E-2</v>
      </c>
      <c r="N133" s="12">
        <v>0.18421370000000001</v>
      </c>
      <c r="O133" s="12">
        <v>0.21944569999999999</v>
      </c>
      <c r="P133" s="12">
        <v>8.5817199999999996E-2</v>
      </c>
      <c r="Q133" s="12">
        <v>11.72912</v>
      </c>
      <c r="R133" s="12">
        <v>80230.17</v>
      </c>
      <c r="S133" s="12">
        <v>40855.83</v>
      </c>
      <c r="T133" s="12">
        <v>0</v>
      </c>
      <c r="U133" s="12">
        <v>986410.3</v>
      </c>
    </row>
    <row r="134" spans="9:21" x14ac:dyDescent="0.25">
      <c r="I134" t="str">
        <f t="shared" si="48"/>
        <v>zero1</v>
      </c>
      <c r="J134">
        <f t="shared" si="49"/>
        <v>5</v>
      </c>
      <c r="K134">
        <f t="shared" si="50"/>
        <v>72</v>
      </c>
      <c r="L134">
        <f t="shared" si="51"/>
        <v>133</v>
      </c>
      <c r="M134" s="12">
        <v>6.6913200000000006E-2</v>
      </c>
      <c r="N134" s="12">
        <v>0.1919872</v>
      </c>
      <c r="O134" s="12">
        <v>0.21952659999999999</v>
      </c>
      <c r="P134" s="12">
        <v>6.7282999999999996E-2</v>
      </c>
      <c r="Q134" s="12">
        <v>10.86571</v>
      </c>
      <c r="R134" s="12">
        <v>81179.009999999995</v>
      </c>
      <c r="S134" s="12">
        <v>41242.67</v>
      </c>
      <c r="T134" s="12">
        <v>0</v>
      </c>
      <c r="U134" s="12">
        <v>1040408</v>
      </c>
    </row>
    <row r="135" spans="9:21" x14ac:dyDescent="0.25">
      <c r="I135" t="str">
        <f t="shared" si="48"/>
        <v>zero1</v>
      </c>
      <c r="J135">
        <f t="shared" si="49"/>
        <v>5</v>
      </c>
      <c r="K135">
        <f t="shared" si="50"/>
        <v>73</v>
      </c>
      <c r="L135">
        <f t="shared" si="51"/>
        <v>134</v>
      </c>
      <c r="M135" s="12">
        <v>6.7303100000000005E-2</v>
      </c>
      <c r="N135" s="12">
        <v>0.21130570000000001</v>
      </c>
      <c r="O135" s="12">
        <v>0.2221805</v>
      </c>
      <c r="P135" s="12">
        <v>5.3171000000000003E-2</v>
      </c>
      <c r="Q135" s="12">
        <v>9.9846900000000005</v>
      </c>
      <c r="R135" s="12">
        <v>82123.899999999994</v>
      </c>
      <c r="S135" s="12">
        <v>41685.99</v>
      </c>
      <c r="T135" s="12">
        <v>0</v>
      </c>
      <c r="U135" s="12">
        <v>1095833</v>
      </c>
    </row>
    <row r="136" spans="9:21" x14ac:dyDescent="0.25">
      <c r="I136" t="str">
        <f t="shared" si="48"/>
        <v>zero1</v>
      </c>
      <c r="J136">
        <f t="shared" si="49"/>
        <v>5</v>
      </c>
      <c r="K136">
        <f t="shared" si="50"/>
        <v>74</v>
      </c>
      <c r="L136">
        <f t="shared" si="51"/>
        <v>135</v>
      </c>
      <c r="M136" s="12">
        <v>6.7267999999999994E-2</v>
      </c>
      <c r="N136" s="12">
        <v>0.2257555</v>
      </c>
      <c r="O136" s="12">
        <v>0.22891500000000001</v>
      </c>
      <c r="P136" s="12">
        <v>4.3545800000000003E-2</v>
      </c>
      <c r="Q136" s="12">
        <v>10.650180000000001</v>
      </c>
      <c r="R136" s="12">
        <v>84906.77</v>
      </c>
      <c r="S136" s="12">
        <v>42082.58</v>
      </c>
      <c r="T136" s="12">
        <v>0</v>
      </c>
      <c r="U136" s="12">
        <v>1149363</v>
      </c>
    </row>
    <row r="137" spans="9:21" x14ac:dyDescent="0.25">
      <c r="I137" t="str">
        <f t="shared" si="48"/>
        <v>zero1</v>
      </c>
      <c r="J137">
        <f t="shared" si="49"/>
        <v>5</v>
      </c>
      <c r="K137">
        <f t="shared" si="50"/>
        <v>75</v>
      </c>
      <c r="L137">
        <f t="shared" si="51"/>
        <v>136</v>
      </c>
      <c r="M137" s="12">
        <v>6.4393800000000001E-2</v>
      </c>
      <c r="N137" s="12">
        <v>0.24202219999999999</v>
      </c>
      <c r="O137" s="12">
        <v>0.2165243</v>
      </c>
      <c r="P137" s="12">
        <v>3.6662899999999998E-2</v>
      </c>
      <c r="Q137" s="12">
        <v>13.25745</v>
      </c>
      <c r="R137" s="12">
        <v>90390.91</v>
      </c>
      <c r="S137" s="12">
        <v>42856.97</v>
      </c>
      <c r="T137" s="12">
        <v>0</v>
      </c>
      <c r="U137" s="12">
        <v>1217171</v>
      </c>
    </row>
    <row r="138" spans="9:21" x14ac:dyDescent="0.25">
      <c r="I138" t="str">
        <f t="shared" si="48"/>
        <v>zero1</v>
      </c>
      <c r="J138">
        <f t="shared" si="49"/>
        <v>5</v>
      </c>
      <c r="K138">
        <f t="shared" si="50"/>
        <v>76</v>
      </c>
      <c r="L138">
        <f t="shared" si="51"/>
        <v>137</v>
      </c>
      <c r="M138" s="12">
        <v>5.7083700000000001E-2</v>
      </c>
      <c r="N138" s="12">
        <v>0.25231439999999999</v>
      </c>
      <c r="O138" s="12">
        <v>0.2192366</v>
      </c>
      <c r="P138" s="12">
        <v>1.39261E-2</v>
      </c>
      <c r="Q138" s="12">
        <v>1.437492</v>
      </c>
      <c r="R138" s="12">
        <v>74675.3</v>
      </c>
      <c r="S138" s="12">
        <v>44883.66</v>
      </c>
      <c r="T138" s="12">
        <v>0</v>
      </c>
      <c r="U138" s="12">
        <v>1296759</v>
      </c>
    </row>
    <row r="139" spans="9:21" x14ac:dyDescent="0.25">
      <c r="I139" t="str">
        <f t="shared" si="48"/>
        <v>zero1</v>
      </c>
      <c r="J139">
        <f t="shared" si="49"/>
        <v>5</v>
      </c>
      <c r="K139">
        <f t="shared" si="50"/>
        <v>77</v>
      </c>
      <c r="L139">
        <f t="shared" si="51"/>
        <v>138</v>
      </c>
      <c r="M139" s="12">
        <v>6.5982700000000005E-2</v>
      </c>
      <c r="N139" s="12">
        <v>0.27476050000000002</v>
      </c>
      <c r="O139" s="12">
        <v>0.22414029999999999</v>
      </c>
      <c r="P139" s="12">
        <v>1.0856899999999999E-2</v>
      </c>
      <c r="Q139" s="12">
        <v>1.1634770000000001</v>
      </c>
      <c r="R139" s="12">
        <v>75278.759999999995</v>
      </c>
      <c r="S139" s="12">
        <v>45287.71</v>
      </c>
      <c r="T139" s="12">
        <v>0</v>
      </c>
      <c r="U139" s="12">
        <v>1332651</v>
      </c>
    </row>
    <row r="140" spans="9:21" x14ac:dyDescent="0.25">
      <c r="I140" t="str">
        <f t="shared" si="48"/>
        <v>zero1</v>
      </c>
      <c r="J140">
        <f t="shared" si="49"/>
        <v>5</v>
      </c>
      <c r="K140">
        <f t="shared" si="50"/>
        <v>78</v>
      </c>
      <c r="L140">
        <f t="shared" si="51"/>
        <v>139</v>
      </c>
      <c r="M140" s="12">
        <v>7.1367E-2</v>
      </c>
      <c r="N140" s="12">
        <v>0.28869420000000001</v>
      </c>
      <c r="O140" s="12">
        <v>0.22366849999999999</v>
      </c>
      <c r="P140" s="12">
        <v>8.4550000000000007E-3</v>
      </c>
      <c r="Q140" s="12">
        <v>0.93603119999999995</v>
      </c>
      <c r="R140" s="12">
        <v>76254.69</v>
      </c>
      <c r="S140" s="12">
        <v>45867.44</v>
      </c>
      <c r="T140" s="12">
        <v>0</v>
      </c>
      <c r="U140" s="12">
        <v>1373589</v>
      </c>
    </row>
    <row r="141" spans="9:21" x14ac:dyDescent="0.25">
      <c r="I141" t="str">
        <f t="shared" si="48"/>
        <v>zero1</v>
      </c>
      <c r="J141">
        <f t="shared" si="49"/>
        <v>5</v>
      </c>
      <c r="K141">
        <f t="shared" si="50"/>
        <v>79</v>
      </c>
      <c r="L141">
        <f t="shared" si="51"/>
        <v>140</v>
      </c>
      <c r="M141" s="12">
        <v>7.7004500000000004E-2</v>
      </c>
      <c r="N141" s="12">
        <v>0.30509930000000002</v>
      </c>
      <c r="O141" s="12">
        <v>0.2304985</v>
      </c>
      <c r="P141" s="12">
        <v>6.0378999999999997E-3</v>
      </c>
      <c r="Q141" s="12">
        <v>0.77642650000000002</v>
      </c>
      <c r="R141" s="12">
        <v>77772.92</v>
      </c>
      <c r="S141" s="12">
        <v>46768.46</v>
      </c>
      <c r="T141" s="12">
        <v>0</v>
      </c>
      <c r="U141" s="12">
        <v>1423054</v>
      </c>
    </row>
    <row r="142" spans="9:21" x14ac:dyDescent="0.25">
      <c r="I142" t="str">
        <f t="shared" si="48"/>
        <v>zero1</v>
      </c>
      <c r="J142">
        <f t="shared" si="49"/>
        <v>5</v>
      </c>
      <c r="K142">
        <f t="shared" si="50"/>
        <v>80</v>
      </c>
      <c r="L142">
        <f t="shared" si="51"/>
        <v>141</v>
      </c>
      <c r="M142" s="12">
        <v>7.7698799999999998E-2</v>
      </c>
      <c r="N142" s="12">
        <v>0.31878630000000002</v>
      </c>
      <c r="O142" s="12">
        <v>0.22413230000000001</v>
      </c>
      <c r="P142" s="12">
        <v>4.1577000000000003E-3</v>
      </c>
      <c r="Q142" s="12">
        <v>0.5875918</v>
      </c>
      <c r="R142" s="12">
        <v>78958.39</v>
      </c>
      <c r="S142" s="12">
        <v>47492.44</v>
      </c>
      <c r="T142" s="12">
        <v>0</v>
      </c>
      <c r="U142" s="12">
        <v>1469274</v>
      </c>
    </row>
    <row r="143" spans="9:21" x14ac:dyDescent="0.25">
      <c r="I143" t="str">
        <f t="shared" si="48"/>
        <v>zero1</v>
      </c>
      <c r="J143">
        <f t="shared" si="49"/>
        <v>5</v>
      </c>
      <c r="K143">
        <f t="shared" si="50"/>
        <v>81</v>
      </c>
      <c r="L143">
        <f t="shared" si="51"/>
        <v>142</v>
      </c>
      <c r="M143" s="12">
        <v>7.6824600000000007E-2</v>
      </c>
      <c r="N143" s="12">
        <v>0.31973180000000001</v>
      </c>
      <c r="O143" s="12">
        <v>0.2230992</v>
      </c>
      <c r="P143" s="12">
        <v>3.4131000000000001E-3</v>
      </c>
      <c r="Q143" s="12">
        <v>0.49922290000000002</v>
      </c>
      <c r="R143" s="12">
        <v>80509.53</v>
      </c>
      <c r="S143" s="12">
        <v>48592.46</v>
      </c>
      <c r="T143" s="12">
        <v>0</v>
      </c>
      <c r="U143" s="12">
        <v>1524962</v>
      </c>
    </row>
    <row r="144" spans="9:21" x14ac:dyDescent="0.25">
      <c r="I144" t="str">
        <f t="shared" si="48"/>
        <v>zero1</v>
      </c>
      <c r="J144">
        <f t="shared" si="49"/>
        <v>5</v>
      </c>
      <c r="K144">
        <f t="shared" si="50"/>
        <v>82</v>
      </c>
      <c r="L144">
        <f t="shared" si="51"/>
        <v>143</v>
      </c>
      <c r="M144" s="12">
        <v>7.8007199999999999E-2</v>
      </c>
      <c r="N144" s="12">
        <v>0.32438080000000002</v>
      </c>
      <c r="O144" s="12">
        <v>0.22204979999999999</v>
      </c>
      <c r="P144" s="12">
        <v>2.3437000000000002E-3</v>
      </c>
      <c r="Q144" s="12">
        <v>0.39994930000000001</v>
      </c>
      <c r="R144" s="12">
        <v>81662.81</v>
      </c>
      <c r="S144" s="12">
        <v>49494.96</v>
      </c>
      <c r="T144" s="12">
        <v>0</v>
      </c>
      <c r="U144" s="12">
        <v>1574052</v>
      </c>
    </row>
    <row r="145" spans="9:21" x14ac:dyDescent="0.25">
      <c r="I145" t="str">
        <f t="shared" si="48"/>
        <v>zero1</v>
      </c>
      <c r="J145">
        <f t="shared" si="49"/>
        <v>5</v>
      </c>
      <c r="K145">
        <f t="shared" si="50"/>
        <v>83</v>
      </c>
      <c r="L145">
        <f t="shared" si="51"/>
        <v>144</v>
      </c>
      <c r="M145" s="12">
        <v>7.8157599999999994E-2</v>
      </c>
      <c r="N145" s="12">
        <v>0.3498561</v>
      </c>
      <c r="O145" s="12">
        <v>0.22279209999999999</v>
      </c>
      <c r="P145" s="12">
        <v>1.6876E-3</v>
      </c>
      <c r="Q145" s="12">
        <v>0.31878499999999999</v>
      </c>
      <c r="R145" s="12">
        <v>83025.06</v>
      </c>
      <c r="S145" s="12">
        <v>50577.01</v>
      </c>
      <c r="T145" s="12">
        <v>0</v>
      </c>
      <c r="U145" s="12">
        <v>1629155</v>
      </c>
    </row>
    <row r="146" spans="9:21" x14ac:dyDescent="0.25">
      <c r="I146" t="str">
        <f t="shared" si="48"/>
        <v>zero1</v>
      </c>
      <c r="J146">
        <f t="shared" si="49"/>
        <v>5</v>
      </c>
      <c r="K146">
        <f t="shared" si="50"/>
        <v>84</v>
      </c>
      <c r="L146">
        <f t="shared" si="51"/>
        <v>145</v>
      </c>
      <c r="M146" s="12">
        <v>7.8572400000000001E-2</v>
      </c>
      <c r="N146" s="12">
        <v>0.36735469999999998</v>
      </c>
      <c r="O146" s="12">
        <v>0.22094800000000001</v>
      </c>
      <c r="P146" s="12">
        <v>1.3553E-3</v>
      </c>
      <c r="Q146" s="12">
        <v>0.2306088</v>
      </c>
      <c r="R146" s="12">
        <v>84594.39</v>
      </c>
      <c r="S146" s="12">
        <v>51861.81</v>
      </c>
      <c r="T146" s="12">
        <v>0</v>
      </c>
      <c r="U146" s="12">
        <v>1690983</v>
      </c>
    </row>
    <row r="147" spans="9:21" x14ac:dyDescent="0.25">
      <c r="I147" t="str">
        <f t="shared" si="48"/>
        <v>zero1</v>
      </c>
      <c r="J147">
        <f t="shared" si="49"/>
        <v>5</v>
      </c>
      <c r="K147">
        <f t="shared" si="50"/>
        <v>85</v>
      </c>
      <c r="L147">
        <f t="shared" si="51"/>
        <v>146</v>
      </c>
      <c r="M147" s="12">
        <v>7.5790300000000005E-2</v>
      </c>
      <c r="N147" s="12">
        <v>0.4345947</v>
      </c>
      <c r="O147" s="12">
        <v>0.2089454</v>
      </c>
      <c r="P147" s="12">
        <v>9.8900000000000008E-4</v>
      </c>
      <c r="Q147" s="12">
        <v>0.17355950000000001</v>
      </c>
      <c r="R147" s="12">
        <v>86012.53</v>
      </c>
      <c r="S147" s="12">
        <v>53287.09</v>
      </c>
      <c r="T147" s="12">
        <v>0</v>
      </c>
      <c r="U147" s="12">
        <v>1751794</v>
      </c>
    </row>
    <row r="148" spans="9:21" x14ac:dyDescent="0.25">
      <c r="I148" t="str">
        <f t="shared" si="48"/>
        <v>zero1</v>
      </c>
      <c r="J148">
        <f t="shared" si="49"/>
        <v>5</v>
      </c>
      <c r="K148">
        <f t="shared" si="50"/>
        <v>86</v>
      </c>
      <c r="L148">
        <f t="shared" si="51"/>
        <v>147</v>
      </c>
      <c r="M148" s="12">
        <v>7.4352199999999993E-2</v>
      </c>
      <c r="N148" s="12">
        <v>0.48050739999999997</v>
      </c>
      <c r="O148" s="12">
        <v>0.19959540000000001</v>
      </c>
      <c r="P148" s="12">
        <v>8.9490000000000001E-4</v>
      </c>
      <c r="Q148" s="12">
        <v>0.1364485</v>
      </c>
      <c r="R148" s="12">
        <v>87438.1</v>
      </c>
      <c r="S148" s="12">
        <v>54833.1</v>
      </c>
      <c r="T148" s="12">
        <v>0</v>
      </c>
      <c r="U148" s="12">
        <v>1816906</v>
      </c>
    </row>
    <row r="149" spans="9:21" x14ac:dyDescent="0.25">
      <c r="I149" t="str">
        <f t="shared" si="48"/>
        <v>zero1</v>
      </c>
      <c r="J149">
        <f t="shared" si="49"/>
        <v>5</v>
      </c>
      <c r="K149">
        <f t="shared" si="50"/>
        <v>87</v>
      </c>
      <c r="L149">
        <f t="shared" si="51"/>
        <v>148</v>
      </c>
      <c r="M149" s="12">
        <v>7.1729100000000004E-2</v>
      </c>
      <c r="N149" s="12">
        <v>0.51351690000000005</v>
      </c>
      <c r="O149" s="12">
        <v>0.1940684</v>
      </c>
      <c r="P149" s="12">
        <v>6.2480000000000001E-4</v>
      </c>
      <c r="Q149" s="12">
        <v>0.123589</v>
      </c>
      <c r="R149" s="12">
        <v>88739.04</v>
      </c>
      <c r="S149" s="12">
        <v>56421.22</v>
      </c>
      <c r="T149" s="12">
        <v>0</v>
      </c>
      <c r="U149" s="12">
        <v>1878091</v>
      </c>
    </row>
    <row r="150" spans="9:21" x14ac:dyDescent="0.25">
      <c r="I150" t="str">
        <f t="shared" si="48"/>
        <v>zero1</v>
      </c>
      <c r="J150">
        <f t="shared" si="49"/>
        <v>5</v>
      </c>
      <c r="K150">
        <f t="shared" si="50"/>
        <v>88</v>
      </c>
      <c r="L150">
        <f t="shared" si="51"/>
        <v>149</v>
      </c>
      <c r="M150" s="12">
        <v>7.1162400000000001E-2</v>
      </c>
      <c r="N150" s="12">
        <v>0.5359853</v>
      </c>
      <c r="O150" s="12">
        <v>0.18627940000000001</v>
      </c>
      <c r="P150" s="12">
        <v>4.0410000000000001E-4</v>
      </c>
      <c r="Q150" s="12">
        <v>8.7684600000000001E-2</v>
      </c>
      <c r="R150" s="12">
        <v>90126.19</v>
      </c>
      <c r="S150" s="12">
        <v>58194.02</v>
      </c>
      <c r="T150" s="12">
        <v>0</v>
      </c>
      <c r="U150" s="12">
        <v>1942144</v>
      </c>
    </row>
    <row r="151" spans="9:21" x14ac:dyDescent="0.25">
      <c r="I151" t="str">
        <f t="shared" si="48"/>
        <v>zero1</v>
      </c>
      <c r="J151">
        <f t="shared" si="49"/>
        <v>5</v>
      </c>
      <c r="K151">
        <f t="shared" si="50"/>
        <v>89</v>
      </c>
      <c r="L151">
        <f t="shared" si="51"/>
        <v>150</v>
      </c>
      <c r="M151" s="12">
        <v>6.9979E-2</v>
      </c>
      <c r="N151" s="12">
        <v>0.55058929999999995</v>
      </c>
      <c r="O151" s="12">
        <v>0.1779549</v>
      </c>
      <c r="P151" s="12">
        <v>4.8899999999999996E-4</v>
      </c>
      <c r="Q151" s="12">
        <v>7.7265399999999998E-2</v>
      </c>
      <c r="R151" s="12">
        <v>90803.46</v>
      </c>
      <c r="S151" s="12">
        <v>59293.39</v>
      </c>
      <c r="T151" s="12">
        <v>0</v>
      </c>
      <c r="U151" s="12">
        <v>1990583</v>
      </c>
    </row>
    <row r="152" spans="9:21" x14ac:dyDescent="0.25">
      <c r="I152" t="str">
        <f t="shared" si="48"/>
        <v>zero1</v>
      </c>
      <c r="J152">
        <f t="shared" si="49"/>
        <v>6</v>
      </c>
      <c r="K152">
        <f t="shared" si="50"/>
        <v>70</v>
      </c>
      <c r="L152">
        <f t="shared" si="51"/>
        <v>151</v>
      </c>
      <c r="M152" s="12">
        <v>5.5946000000000003E-2</v>
      </c>
      <c r="N152" s="12">
        <v>0.16442580000000001</v>
      </c>
      <c r="O152" s="12">
        <v>0.21614459999999999</v>
      </c>
      <c r="P152" s="12">
        <v>8.9839600000000006E-2</v>
      </c>
      <c r="Q152" s="12">
        <v>11.23682</v>
      </c>
      <c r="R152" s="12">
        <v>90732</v>
      </c>
      <c r="S152" s="12">
        <v>46306.49</v>
      </c>
      <c r="T152" s="12">
        <v>0</v>
      </c>
      <c r="U152" s="12">
        <v>1193567</v>
      </c>
    </row>
    <row r="153" spans="9:21" x14ac:dyDescent="0.25">
      <c r="I153" t="str">
        <f t="shared" si="48"/>
        <v>zero1</v>
      </c>
      <c r="J153">
        <f t="shared" si="49"/>
        <v>6</v>
      </c>
      <c r="K153">
        <f t="shared" si="50"/>
        <v>71</v>
      </c>
      <c r="L153">
        <f t="shared" si="51"/>
        <v>152</v>
      </c>
      <c r="M153" s="12">
        <v>5.6719699999999998E-2</v>
      </c>
      <c r="N153" s="12">
        <v>0.17957780000000001</v>
      </c>
      <c r="O153" s="12">
        <v>0.21557599999999999</v>
      </c>
      <c r="P153" s="12">
        <v>6.84868E-2</v>
      </c>
      <c r="Q153" s="12">
        <v>10.414999999999999</v>
      </c>
      <c r="R153" s="12">
        <v>92620.78</v>
      </c>
      <c r="S153" s="12">
        <v>47202.36</v>
      </c>
      <c r="T153" s="12">
        <v>0</v>
      </c>
      <c r="U153" s="12">
        <v>1259353</v>
      </c>
    </row>
    <row r="154" spans="9:21" x14ac:dyDescent="0.25">
      <c r="I154" t="str">
        <f t="shared" si="48"/>
        <v>zero1</v>
      </c>
      <c r="J154">
        <f t="shared" si="49"/>
        <v>6</v>
      </c>
      <c r="K154">
        <f t="shared" si="50"/>
        <v>72</v>
      </c>
      <c r="L154">
        <f t="shared" si="51"/>
        <v>153</v>
      </c>
      <c r="M154" s="12">
        <v>5.8342699999999997E-2</v>
      </c>
      <c r="N154" s="12">
        <v>0.18975139999999999</v>
      </c>
      <c r="O154" s="12">
        <v>0.2206911</v>
      </c>
      <c r="P154" s="12">
        <v>5.4832199999999998E-2</v>
      </c>
      <c r="Q154" s="12">
        <v>9.5751489999999997</v>
      </c>
      <c r="R154" s="12">
        <v>93888.76</v>
      </c>
      <c r="S154" s="12">
        <v>48033.61</v>
      </c>
      <c r="T154" s="12">
        <v>0</v>
      </c>
      <c r="U154" s="12">
        <v>1320784</v>
      </c>
    </row>
    <row r="155" spans="9:21" x14ac:dyDescent="0.25">
      <c r="I155" t="str">
        <f t="shared" si="48"/>
        <v>zero1</v>
      </c>
      <c r="J155">
        <f t="shared" si="49"/>
        <v>6</v>
      </c>
      <c r="K155">
        <f t="shared" si="50"/>
        <v>73</v>
      </c>
      <c r="L155">
        <f t="shared" si="51"/>
        <v>154</v>
      </c>
      <c r="M155" s="12">
        <v>6.0972699999999998E-2</v>
      </c>
      <c r="N155" s="12">
        <v>0.21076619999999999</v>
      </c>
      <c r="O155" s="12">
        <v>0.22265160000000001</v>
      </c>
      <c r="P155" s="12">
        <v>4.1412400000000002E-2</v>
      </c>
      <c r="Q155" s="12">
        <v>8.6848229999999997</v>
      </c>
      <c r="R155" s="12">
        <v>95144.84</v>
      </c>
      <c r="S155" s="12">
        <v>48988.3</v>
      </c>
      <c r="T155" s="12">
        <v>0</v>
      </c>
      <c r="U155" s="12">
        <v>1382712</v>
      </c>
    </row>
    <row r="156" spans="9:21" x14ac:dyDescent="0.25">
      <c r="I156" t="str">
        <f t="shared" si="48"/>
        <v>zero1</v>
      </c>
      <c r="J156">
        <f t="shared" si="49"/>
        <v>6</v>
      </c>
      <c r="K156">
        <f t="shared" si="50"/>
        <v>74</v>
      </c>
      <c r="L156">
        <f t="shared" si="51"/>
        <v>155</v>
      </c>
      <c r="M156" s="12">
        <v>6.1987300000000002E-2</v>
      </c>
      <c r="N156" s="12">
        <v>0.22738630000000001</v>
      </c>
      <c r="O156" s="12">
        <v>0.2287988</v>
      </c>
      <c r="P156" s="12">
        <v>3.46336E-2</v>
      </c>
      <c r="Q156" s="12">
        <v>8.8855059999999995</v>
      </c>
      <c r="R156" s="12">
        <v>97861.32</v>
      </c>
      <c r="S156" s="12">
        <v>49971.78</v>
      </c>
      <c r="T156" s="12">
        <v>0</v>
      </c>
      <c r="U156" s="12">
        <v>1445306</v>
      </c>
    </row>
    <row r="157" spans="9:21" x14ac:dyDescent="0.25">
      <c r="I157" t="str">
        <f t="shared" si="48"/>
        <v>zero1</v>
      </c>
      <c r="J157">
        <f t="shared" si="49"/>
        <v>6</v>
      </c>
      <c r="K157">
        <f t="shared" si="50"/>
        <v>75</v>
      </c>
      <c r="L157">
        <f t="shared" si="51"/>
        <v>156</v>
      </c>
      <c r="M157" s="12">
        <v>5.9869600000000002E-2</v>
      </c>
      <c r="N157" s="12">
        <v>0.24513799999999999</v>
      </c>
      <c r="O157" s="12">
        <v>0.21775559999999999</v>
      </c>
      <c r="P157" s="12">
        <v>2.9463199999999998E-2</v>
      </c>
      <c r="Q157" s="12">
        <v>11.11666</v>
      </c>
      <c r="R157" s="12">
        <v>102530.8</v>
      </c>
      <c r="S157" s="12">
        <v>51151.92</v>
      </c>
      <c r="T157" s="12">
        <v>0</v>
      </c>
      <c r="U157" s="12">
        <v>1515181</v>
      </c>
    </row>
    <row r="158" spans="9:21" x14ac:dyDescent="0.25">
      <c r="I158" t="str">
        <f t="shared" si="48"/>
        <v>zero1</v>
      </c>
      <c r="J158">
        <f t="shared" si="49"/>
        <v>6</v>
      </c>
      <c r="K158">
        <f t="shared" si="50"/>
        <v>76</v>
      </c>
      <c r="L158">
        <f t="shared" si="51"/>
        <v>157</v>
      </c>
      <c r="M158" s="12">
        <v>5.4468500000000003E-2</v>
      </c>
      <c r="N158" s="12">
        <v>0.2549343</v>
      </c>
      <c r="O158" s="12">
        <v>0.21969159999999999</v>
      </c>
      <c r="P158" s="12">
        <v>1.07347E-2</v>
      </c>
      <c r="Q158" s="12">
        <v>1.199983</v>
      </c>
      <c r="R158" s="12">
        <v>89562.07</v>
      </c>
      <c r="S158" s="12">
        <v>53604.160000000003</v>
      </c>
      <c r="T158" s="12">
        <v>0</v>
      </c>
      <c r="U158" s="12">
        <v>1599654</v>
      </c>
    </row>
    <row r="159" spans="9:21" x14ac:dyDescent="0.25">
      <c r="I159" t="str">
        <f t="shared" si="48"/>
        <v>zero1</v>
      </c>
      <c r="J159">
        <f t="shared" si="49"/>
        <v>6</v>
      </c>
      <c r="K159">
        <f t="shared" si="50"/>
        <v>77</v>
      </c>
      <c r="L159">
        <f t="shared" si="51"/>
        <v>158</v>
      </c>
      <c r="M159" s="12">
        <v>6.2292300000000002E-2</v>
      </c>
      <c r="N159" s="12">
        <v>0.27782309999999999</v>
      </c>
      <c r="O159" s="12">
        <v>0.22573309999999999</v>
      </c>
      <c r="P159" s="12">
        <v>8.8030999999999995E-3</v>
      </c>
      <c r="Q159" s="12">
        <v>0.9895062</v>
      </c>
      <c r="R159" s="12">
        <v>89975.55</v>
      </c>
      <c r="S159" s="12">
        <v>54415.199999999997</v>
      </c>
      <c r="T159" s="12">
        <v>0</v>
      </c>
      <c r="U159" s="12">
        <v>1643768</v>
      </c>
    </row>
    <row r="160" spans="9:21" x14ac:dyDescent="0.25">
      <c r="I160" t="str">
        <f t="shared" si="48"/>
        <v>zero1</v>
      </c>
      <c r="J160">
        <f t="shared" si="49"/>
        <v>6</v>
      </c>
      <c r="K160">
        <f t="shared" si="50"/>
        <v>78</v>
      </c>
      <c r="L160">
        <f t="shared" si="51"/>
        <v>159</v>
      </c>
      <c r="M160" s="12">
        <v>6.5978099999999998E-2</v>
      </c>
      <c r="N160" s="12">
        <v>0.29109410000000002</v>
      </c>
      <c r="O160" s="12">
        <v>0.23140250000000001</v>
      </c>
      <c r="P160" s="12">
        <v>6.5558999999999999E-3</v>
      </c>
      <c r="Q160" s="12">
        <v>0.80748390000000003</v>
      </c>
      <c r="R160" s="12">
        <v>91131.56</v>
      </c>
      <c r="S160" s="12">
        <v>55627.41</v>
      </c>
      <c r="T160" s="12">
        <v>0</v>
      </c>
      <c r="U160" s="12">
        <v>1697881</v>
      </c>
    </row>
    <row r="161" spans="9:21" x14ac:dyDescent="0.25">
      <c r="I161" t="str">
        <f t="shared" ref="I161:I200" si="52">I160</f>
        <v>zero1</v>
      </c>
      <c r="J161">
        <f t="shared" ref="J161:J224" si="53">J131+1</f>
        <v>6</v>
      </c>
      <c r="K161">
        <f t="shared" ref="K161:K200" si="54">IF(J161=J160,K160+1,20+10*(J161-1))</f>
        <v>79</v>
      </c>
      <c r="L161">
        <f t="shared" si="51"/>
        <v>160</v>
      </c>
      <c r="M161" s="12">
        <v>7.1620600000000006E-2</v>
      </c>
      <c r="N161" s="12">
        <v>0.30959370000000003</v>
      </c>
      <c r="O161" s="12">
        <v>0.23506869999999999</v>
      </c>
      <c r="P161" s="12">
        <v>4.7581999999999998E-3</v>
      </c>
      <c r="Q161" s="12">
        <v>0.67678050000000001</v>
      </c>
      <c r="R161" s="12">
        <v>92633.29</v>
      </c>
      <c r="S161" s="12">
        <v>56933.26</v>
      </c>
      <c r="T161" s="12">
        <v>0</v>
      </c>
      <c r="U161" s="12">
        <v>1757674</v>
      </c>
    </row>
    <row r="162" spans="9:21" x14ac:dyDescent="0.25">
      <c r="I162" t="str">
        <f t="shared" si="52"/>
        <v>zero1</v>
      </c>
      <c r="J162">
        <f t="shared" si="53"/>
        <v>6</v>
      </c>
      <c r="K162">
        <f t="shared" si="54"/>
        <v>80</v>
      </c>
      <c r="L162">
        <f t="shared" si="51"/>
        <v>161</v>
      </c>
      <c r="M162" s="12">
        <v>7.1554300000000001E-2</v>
      </c>
      <c r="N162" s="12">
        <v>0.32301829999999998</v>
      </c>
      <c r="O162" s="12">
        <v>0.2292553</v>
      </c>
      <c r="P162" s="12">
        <v>3.4240999999999998E-3</v>
      </c>
      <c r="Q162" s="12">
        <v>0.51265640000000001</v>
      </c>
      <c r="R162" s="12">
        <v>93796.2</v>
      </c>
      <c r="S162" s="12">
        <v>58429.19</v>
      </c>
      <c r="T162" s="12">
        <v>0</v>
      </c>
      <c r="U162" s="12">
        <v>1817813</v>
      </c>
    </row>
    <row r="163" spans="9:21" x14ac:dyDescent="0.25">
      <c r="I163" t="str">
        <f t="shared" si="52"/>
        <v>zero1</v>
      </c>
      <c r="J163">
        <f t="shared" si="53"/>
        <v>6</v>
      </c>
      <c r="K163">
        <f t="shared" si="54"/>
        <v>81</v>
      </c>
      <c r="L163">
        <f t="shared" si="51"/>
        <v>162</v>
      </c>
      <c r="M163" s="12">
        <v>7.0293300000000003E-2</v>
      </c>
      <c r="N163" s="12">
        <v>0.32705990000000001</v>
      </c>
      <c r="O163" s="12">
        <v>0.22953380000000001</v>
      </c>
      <c r="P163" s="12">
        <v>2.5604E-3</v>
      </c>
      <c r="Q163" s="12">
        <v>0.41727069999999999</v>
      </c>
      <c r="R163" s="12">
        <v>95360.66</v>
      </c>
      <c r="S163" s="12">
        <v>59829.13</v>
      </c>
      <c r="T163" s="12">
        <v>0</v>
      </c>
      <c r="U163" s="12">
        <v>1883006</v>
      </c>
    </row>
    <row r="164" spans="9:21" x14ac:dyDescent="0.25">
      <c r="I164" t="str">
        <f t="shared" si="52"/>
        <v>zero1</v>
      </c>
      <c r="J164">
        <f t="shared" si="53"/>
        <v>6</v>
      </c>
      <c r="K164">
        <f t="shared" si="54"/>
        <v>82</v>
      </c>
      <c r="L164">
        <f t="shared" si="51"/>
        <v>163</v>
      </c>
      <c r="M164" s="12">
        <v>7.2040499999999993E-2</v>
      </c>
      <c r="N164" s="12">
        <v>0.33373799999999998</v>
      </c>
      <c r="O164" s="12">
        <v>0.2256599</v>
      </c>
      <c r="P164" s="12">
        <v>1.977E-3</v>
      </c>
      <c r="Q164" s="12">
        <v>0.3227429</v>
      </c>
      <c r="R164" s="12">
        <v>96456.320000000007</v>
      </c>
      <c r="S164" s="12">
        <v>61055.8</v>
      </c>
      <c r="T164" s="12">
        <v>0</v>
      </c>
      <c r="U164" s="12">
        <v>1940620</v>
      </c>
    </row>
    <row r="165" spans="9:21" x14ac:dyDescent="0.25">
      <c r="I165" t="str">
        <f t="shared" si="52"/>
        <v>zero1</v>
      </c>
      <c r="J165">
        <f t="shared" si="53"/>
        <v>6</v>
      </c>
      <c r="K165">
        <f t="shared" si="54"/>
        <v>83</v>
      </c>
      <c r="L165">
        <f t="shared" si="51"/>
        <v>164</v>
      </c>
      <c r="M165" s="12">
        <v>7.1509199999999995E-2</v>
      </c>
      <c r="N165" s="12">
        <v>0.36202689999999998</v>
      </c>
      <c r="O165" s="12">
        <v>0.22920840000000001</v>
      </c>
      <c r="P165" s="12">
        <v>1.5299999999999999E-3</v>
      </c>
      <c r="Q165" s="12">
        <v>0.2383884</v>
      </c>
      <c r="R165" s="12">
        <v>98163.38</v>
      </c>
      <c r="S165" s="12">
        <v>63136.25</v>
      </c>
      <c r="T165" s="12">
        <v>0</v>
      </c>
      <c r="U165" s="12">
        <v>2012420</v>
      </c>
    </row>
    <row r="166" spans="9:21" x14ac:dyDescent="0.25">
      <c r="I166" t="str">
        <f t="shared" si="52"/>
        <v>zero1</v>
      </c>
      <c r="J166">
        <f t="shared" si="53"/>
        <v>6</v>
      </c>
      <c r="K166">
        <f t="shared" si="54"/>
        <v>84</v>
      </c>
      <c r="L166">
        <f t="shared" si="51"/>
        <v>165</v>
      </c>
      <c r="M166" s="12">
        <v>7.09201E-2</v>
      </c>
      <c r="N166" s="12">
        <v>0.38007469999999999</v>
      </c>
      <c r="O166" s="12">
        <v>0.2271136</v>
      </c>
      <c r="P166" s="12">
        <v>1.1544000000000001E-3</v>
      </c>
      <c r="Q166" s="12">
        <v>0.19013350000000001</v>
      </c>
      <c r="R166" s="12">
        <v>99584.41</v>
      </c>
      <c r="S166" s="12">
        <v>64612.66</v>
      </c>
      <c r="T166" s="12">
        <v>0</v>
      </c>
      <c r="U166" s="12">
        <v>2079714</v>
      </c>
    </row>
    <row r="167" spans="9:21" x14ac:dyDescent="0.25">
      <c r="I167" t="str">
        <f t="shared" si="52"/>
        <v>zero1</v>
      </c>
      <c r="J167">
        <f t="shared" si="53"/>
        <v>6</v>
      </c>
      <c r="K167">
        <f t="shared" si="54"/>
        <v>85</v>
      </c>
      <c r="L167">
        <f t="shared" si="51"/>
        <v>166</v>
      </c>
      <c r="M167" s="12">
        <v>7.0279999999999995E-2</v>
      </c>
      <c r="N167" s="12">
        <v>0.44914700000000002</v>
      </c>
      <c r="O167" s="12">
        <v>0.2177781</v>
      </c>
      <c r="P167" s="12">
        <v>8.5709999999999996E-4</v>
      </c>
      <c r="Q167" s="12">
        <v>0.14251900000000001</v>
      </c>
      <c r="R167" s="12">
        <v>101230</v>
      </c>
      <c r="S167" s="12">
        <v>66157.119999999995</v>
      </c>
      <c r="T167" s="12">
        <v>0</v>
      </c>
      <c r="U167" s="12">
        <v>2150741</v>
      </c>
    </row>
    <row r="168" spans="9:21" x14ac:dyDescent="0.25">
      <c r="I168" t="str">
        <f t="shared" si="52"/>
        <v>zero1</v>
      </c>
      <c r="J168">
        <f t="shared" si="53"/>
        <v>6</v>
      </c>
      <c r="K168">
        <f t="shared" si="54"/>
        <v>86</v>
      </c>
      <c r="L168">
        <f t="shared" si="51"/>
        <v>167</v>
      </c>
      <c r="M168" s="12">
        <v>6.6821199999999997E-2</v>
      </c>
      <c r="N168" s="12">
        <v>0.49687320000000001</v>
      </c>
      <c r="O168" s="12">
        <v>0.20724190000000001</v>
      </c>
      <c r="P168" s="12">
        <v>6.9970000000000004E-4</v>
      </c>
      <c r="Q168" s="12">
        <v>0.1196921</v>
      </c>
      <c r="R168" s="12">
        <v>102517.9</v>
      </c>
      <c r="S168" s="12">
        <v>68002.3</v>
      </c>
      <c r="T168" s="12">
        <v>0</v>
      </c>
      <c r="U168" s="12">
        <v>2220600</v>
      </c>
    </row>
    <row r="169" spans="9:21" x14ac:dyDescent="0.25">
      <c r="I169" t="str">
        <f t="shared" si="52"/>
        <v>zero1</v>
      </c>
      <c r="J169">
        <f t="shared" si="53"/>
        <v>6</v>
      </c>
      <c r="K169">
        <f t="shared" si="54"/>
        <v>87</v>
      </c>
      <c r="L169">
        <f t="shared" si="51"/>
        <v>168</v>
      </c>
      <c r="M169" s="12">
        <v>6.5885799999999994E-2</v>
      </c>
      <c r="N169" s="12">
        <v>0.52859769999999995</v>
      </c>
      <c r="O169" s="12">
        <v>0.20223869999999999</v>
      </c>
      <c r="P169" s="12">
        <v>3.3060000000000001E-4</v>
      </c>
      <c r="Q169" s="12">
        <v>7.6323600000000005E-2</v>
      </c>
      <c r="R169" s="12">
        <v>104464.4</v>
      </c>
      <c r="S169" s="12">
        <v>70655.5</v>
      </c>
      <c r="T169" s="12">
        <v>0</v>
      </c>
      <c r="U169" s="12">
        <v>2307554</v>
      </c>
    </row>
    <row r="170" spans="9:21" x14ac:dyDescent="0.25">
      <c r="I170" t="str">
        <f t="shared" si="52"/>
        <v>zero1</v>
      </c>
      <c r="J170">
        <f t="shared" si="53"/>
        <v>6</v>
      </c>
      <c r="K170">
        <f t="shared" si="54"/>
        <v>88</v>
      </c>
      <c r="L170">
        <f t="shared" si="51"/>
        <v>169</v>
      </c>
      <c r="M170" s="12">
        <v>6.6074999999999995E-2</v>
      </c>
      <c r="N170" s="12">
        <v>0.54840199999999995</v>
      </c>
      <c r="O170" s="12">
        <v>0.19381319999999999</v>
      </c>
      <c r="P170" s="12">
        <v>1.539E-4</v>
      </c>
      <c r="Q170" s="12">
        <v>7.2898000000000004E-2</v>
      </c>
      <c r="R170" s="12">
        <v>106385.2</v>
      </c>
      <c r="S170" s="12">
        <v>73674.87</v>
      </c>
      <c r="T170" s="12">
        <v>0</v>
      </c>
      <c r="U170" s="12">
        <v>2391155</v>
      </c>
    </row>
    <row r="171" spans="9:21" x14ac:dyDescent="0.25">
      <c r="I171" t="str">
        <f t="shared" si="52"/>
        <v>zero1</v>
      </c>
      <c r="J171">
        <f t="shared" si="53"/>
        <v>6</v>
      </c>
      <c r="K171">
        <f t="shared" si="54"/>
        <v>89</v>
      </c>
      <c r="L171">
        <f t="shared" si="51"/>
        <v>170</v>
      </c>
      <c r="M171" s="12">
        <v>6.3922099999999996E-2</v>
      </c>
      <c r="N171" s="12">
        <v>0.56121869999999996</v>
      </c>
      <c r="O171" s="12">
        <v>0.1864159</v>
      </c>
      <c r="P171" s="12">
        <v>3.3789999999999997E-4</v>
      </c>
      <c r="Q171" s="12">
        <v>5.5136299999999999E-2</v>
      </c>
      <c r="R171" s="12">
        <v>107558.3</v>
      </c>
      <c r="S171" s="12">
        <v>75424.09</v>
      </c>
      <c r="T171" s="12">
        <v>0</v>
      </c>
      <c r="U171" s="12">
        <v>2455973</v>
      </c>
    </row>
    <row r="172" spans="9:21" x14ac:dyDescent="0.25">
      <c r="I172" t="str">
        <f t="shared" si="52"/>
        <v>zero1</v>
      </c>
      <c r="J172">
        <f t="shared" si="53"/>
        <v>6</v>
      </c>
      <c r="K172">
        <f t="shared" si="54"/>
        <v>90</v>
      </c>
      <c r="L172">
        <f t="shared" si="51"/>
        <v>171</v>
      </c>
      <c r="M172" s="12">
        <v>6.4295099999999994E-2</v>
      </c>
      <c r="N172" s="12">
        <v>0.56979449999999998</v>
      </c>
      <c r="O172" s="12">
        <v>0.1750361</v>
      </c>
      <c r="P172" s="12">
        <v>1.2569999999999999E-4</v>
      </c>
      <c r="Q172" s="12">
        <v>4.2360599999999998E-2</v>
      </c>
      <c r="R172" s="12">
        <v>108739.2</v>
      </c>
      <c r="S172" s="12">
        <v>77021.240000000005</v>
      </c>
      <c r="T172" s="12">
        <v>0</v>
      </c>
      <c r="U172" s="12">
        <v>2519576</v>
      </c>
    </row>
    <row r="173" spans="9:21" x14ac:dyDescent="0.25">
      <c r="I173" t="str">
        <f t="shared" si="52"/>
        <v>zero1</v>
      </c>
      <c r="J173">
        <f t="shared" si="53"/>
        <v>6</v>
      </c>
      <c r="K173">
        <f t="shared" si="54"/>
        <v>91</v>
      </c>
      <c r="L173">
        <f t="shared" si="51"/>
        <v>172</v>
      </c>
      <c r="M173" s="12">
        <v>6.3440200000000002E-2</v>
      </c>
      <c r="N173" s="12">
        <v>0.57692310000000002</v>
      </c>
      <c r="O173" s="12">
        <v>0.17201250000000001</v>
      </c>
      <c r="P173" s="12">
        <v>1.4190000000000001E-4</v>
      </c>
      <c r="Q173" s="12">
        <v>2.88816E-2</v>
      </c>
      <c r="R173" s="12">
        <v>110119.3</v>
      </c>
      <c r="S173" s="12">
        <v>79452.070000000007</v>
      </c>
      <c r="T173" s="12">
        <v>0</v>
      </c>
      <c r="U173" s="12">
        <v>2597513</v>
      </c>
    </row>
    <row r="174" spans="9:21" x14ac:dyDescent="0.25">
      <c r="I174" t="str">
        <f t="shared" si="52"/>
        <v>zero1</v>
      </c>
      <c r="J174">
        <f t="shared" si="53"/>
        <v>6</v>
      </c>
      <c r="K174">
        <f t="shared" si="54"/>
        <v>92</v>
      </c>
      <c r="L174">
        <f t="shared" si="51"/>
        <v>173</v>
      </c>
      <c r="M174" s="12">
        <v>6.4141100000000006E-2</v>
      </c>
      <c r="N174" s="12">
        <v>0.58279809999999999</v>
      </c>
      <c r="O174" s="12">
        <v>0.1615316</v>
      </c>
      <c r="P174" s="12">
        <v>8.1299999999999997E-5</v>
      </c>
      <c r="Q174" s="12">
        <v>2.30063E-2</v>
      </c>
      <c r="R174" s="12">
        <v>111368.3</v>
      </c>
      <c r="S174" s="12">
        <v>81347.839999999997</v>
      </c>
      <c r="T174" s="12">
        <v>0</v>
      </c>
      <c r="U174" s="12">
        <v>2665697</v>
      </c>
    </row>
    <row r="175" spans="9:21" x14ac:dyDescent="0.25">
      <c r="I175" t="str">
        <f t="shared" si="52"/>
        <v>zero1</v>
      </c>
      <c r="J175">
        <f t="shared" si="53"/>
        <v>6</v>
      </c>
      <c r="K175">
        <f t="shared" si="54"/>
        <v>93</v>
      </c>
      <c r="L175">
        <f t="shared" si="51"/>
        <v>174</v>
      </c>
      <c r="M175" s="12">
        <v>6.0119100000000002E-2</v>
      </c>
      <c r="N175" s="12">
        <v>0.58351450000000005</v>
      </c>
      <c r="O175" s="12">
        <v>0.14991969999999999</v>
      </c>
      <c r="P175" s="12">
        <v>9.4500000000000007E-5</v>
      </c>
      <c r="Q175" s="12">
        <v>1.6258600000000002E-2</v>
      </c>
      <c r="R175" s="12">
        <v>112466.6</v>
      </c>
      <c r="S175" s="12">
        <v>82908.210000000006</v>
      </c>
      <c r="T175" s="12">
        <v>0</v>
      </c>
      <c r="U175" s="12">
        <v>2727322</v>
      </c>
    </row>
    <row r="176" spans="9:21" x14ac:dyDescent="0.25">
      <c r="I176" t="str">
        <f t="shared" si="52"/>
        <v>zero1</v>
      </c>
      <c r="J176">
        <f t="shared" si="53"/>
        <v>6</v>
      </c>
      <c r="K176">
        <f t="shared" si="54"/>
        <v>94</v>
      </c>
      <c r="L176">
        <f t="shared" si="51"/>
        <v>175</v>
      </c>
      <c r="M176" s="12">
        <v>6.0934700000000001E-2</v>
      </c>
      <c r="N176" s="12">
        <v>0.578712</v>
      </c>
      <c r="O176" s="12">
        <v>0.1352862</v>
      </c>
      <c r="P176" s="12">
        <v>0</v>
      </c>
      <c r="Q176" s="12">
        <v>2.3479400000000001E-2</v>
      </c>
      <c r="R176" s="12">
        <v>112760.6</v>
      </c>
      <c r="S176" s="12">
        <v>83479.41</v>
      </c>
      <c r="T176" s="12">
        <v>0</v>
      </c>
      <c r="U176" s="12">
        <v>2767818</v>
      </c>
    </row>
    <row r="177" spans="9:21" x14ac:dyDescent="0.25">
      <c r="I177" t="str">
        <f t="shared" si="52"/>
        <v>zero1</v>
      </c>
      <c r="J177">
        <f t="shared" si="53"/>
        <v>6</v>
      </c>
      <c r="K177">
        <f t="shared" si="54"/>
        <v>95</v>
      </c>
      <c r="L177">
        <f t="shared" si="51"/>
        <v>176</v>
      </c>
      <c r="M177" s="12">
        <v>5.8056700000000003E-2</v>
      </c>
      <c r="N177" s="12">
        <v>0.56860639999999996</v>
      </c>
      <c r="O177" s="12">
        <v>0.1229673</v>
      </c>
      <c r="P177" s="12">
        <v>0</v>
      </c>
      <c r="Q177" s="12">
        <v>9.8104999999999998E-3</v>
      </c>
      <c r="R177" s="12">
        <v>113706</v>
      </c>
      <c r="S177" s="12">
        <v>84765.54</v>
      </c>
      <c r="T177" s="12">
        <v>0</v>
      </c>
      <c r="U177" s="12">
        <v>2836551</v>
      </c>
    </row>
    <row r="178" spans="9:21" x14ac:dyDescent="0.25">
      <c r="I178" t="str">
        <f t="shared" si="52"/>
        <v>zero1</v>
      </c>
      <c r="J178">
        <f t="shared" si="53"/>
        <v>6</v>
      </c>
      <c r="K178">
        <f t="shared" si="54"/>
        <v>96</v>
      </c>
      <c r="L178">
        <f t="shared" si="51"/>
        <v>177</v>
      </c>
      <c r="M178" s="12">
        <v>6.1372999999999997E-2</v>
      </c>
      <c r="N178" s="12">
        <v>0.56708020000000003</v>
      </c>
      <c r="O178" s="12">
        <v>0.1157982</v>
      </c>
      <c r="P178" s="12">
        <v>0</v>
      </c>
      <c r="Q178" s="12">
        <v>4.6319000000000004E-3</v>
      </c>
      <c r="R178" s="12">
        <v>114263.1</v>
      </c>
      <c r="S178" s="12">
        <v>85203.62</v>
      </c>
      <c r="T178" s="12">
        <v>0</v>
      </c>
      <c r="U178" s="12">
        <v>2872891</v>
      </c>
    </row>
    <row r="179" spans="9:21" x14ac:dyDescent="0.25">
      <c r="I179" t="str">
        <f t="shared" si="52"/>
        <v>zero1</v>
      </c>
      <c r="J179">
        <f t="shared" si="53"/>
        <v>6</v>
      </c>
      <c r="K179">
        <f t="shared" si="54"/>
        <v>97</v>
      </c>
      <c r="L179">
        <f t="shared" si="51"/>
        <v>178</v>
      </c>
      <c r="M179" s="12">
        <v>5.6727100000000003E-2</v>
      </c>
      <c r="N179" s="12">
        <v>0.5527204</v>
      </c>
      <c r="O179" s="12">
        <v>0.1037537</v>
      </c>
      <c r="P179" s="12">
        <v>0</v>
      </c>
      <c r="Q179" s="12">
        <v>9.7005000000000008E-3</v>
      </c>
      <c r="R179" s="12">
        <v>113433.2</v>
      </c>
      <c r="S179" s="12">
        <v>84412.58</v>
      </c>
      <c r="T179" s="12">
        <v>0</v>
      </c>
      <c r="U179" s="12">
        <v>2875556</v>
      </c>
    </row>
    <row r="180" spans="9:21" x14ac:dyDescent="0.25">
      <c r="I180" t="str">
        <f t="shared" si="52"/>
        <v>zero1</v>
      </c>
      <c r="J180">
        <f t="shared" si="53"/>
        <v>6</v>
      </c>
      <c r="K180">
        <f t="shared" si="54"/>
        <v>98</v>
      </c>
      <c r="L180">
        <f t="shared" si="51"/>
        <v>179</v>
      </c>
      <c r="M180" s="12">
        <v>5.6629499999999999E-2</v>
      </c>
      <c r="N180" s="12">
        <v>0.54669210000000001</v>
      </c>
      <c r="O180" s="12">
        <v>9.1478400000000001E-2</v>
      </c>
      <c r="P180" s="12">
        <v>0</v>
      </c>
      <c r="Q180" s="12">
        <v>1.2796099999999999E-2</v>
      </c>
      <c r="R180" s="12">
        <v>114072.8</v>
      </c>
      <c r="S180" s="12">
        <v>85009.84</v>
      </c>
      <c r="T180" s="12">
        <v>0</v>
      </c>
      <c r="U180" s="12">
        <v>2920904</v>
      </c>
    </row>
    <row r="181" spans="9:21" x14ac:dyDescent="0.25">
      <c r="I181" t="str">
        <f t="shared" si="52"/>
        <v>zero1</v>
      </c>
      <c r="J181">
        <f t="shared" si="53"/>
        <v>6</v>
      </c>
      <c r="K181">
        <f t="shared" si="54"/>
        <v>99</v>
      </c>
      <c r="L181">
        <f t="shared" si="51"/>
        <v>180</v>
      </c>
      <c r="M181" s="12">
        <v>6.09846E-2</v>
      </c>
      <c r="N181" s="12">
        <v>0.5407788</v>
      </c>
      <c r="O181" s="12">
        <v>8.4496699999999994E-2</v>
      </c>
      <c r="P181" s="12">
        <v>0</v>
      </c>
      <c r="Q181" s="12">
        <v>1.28582E-2</v>
      </c>
      <c r="R181" s="12">
        <v>114008.3</v>
      </c>
      <c r="S181" s="12">
        <v>84951.86</v>
      </c>
      <c r="T181" s="12">
        <v>0</v>
      </c>
      <c r="U181" s="12">
        <v>2952517</v>
      </c>
    </row>
    <row r="182" spans="9:21" x14ac:dyDescent="0.25">
      <c r="I182" t="s">
        <v>51</v>
      </c>
      <c r="J182">
        <f>J2</f>
        <v>1</v>
      </c>
      <c r="K182">
        <f t="shared" si="54"/>
        <v>20</v>
      </c>
      <c r="L182">
        <f t="shared" si="51"/>
        <v>181</v>
      </c>
      <c r="M182" s="12">
        <v>1.49599E-2</v>
      </c>
      <c r="N182" s="12">
        <v>1.49599E-2</v>
      </c>
      <c r="O182" s="12">
        <v>6.9073899999999994E-2</v>
      </c>
      <c r="P182" s="12">
        <v>0.48629489999999997</v>
      </c>
      <c r="Q182" s="12">
        <v>19.16536</v>
      </c>
      <c r="R182" s="12">
        <v>19715.060000000001</v>
      </c>
      <c r="S182" s="12">
        <v>18455.900000000001</v>
      </c>
      <c r="T182" s="12">
        <v>7.3690090000000001</v>
      </c>
      <c r="U182" s="12">
        <v>5430.4359999999997</v>
      </c>
    </row>
    <row r="183" spans="9:21" x14ac:dyDescent="0.25">
      <c r="I183" t="str">
        <f t="shared" si="52"/>
        <v>naive1</v>
      </c>
      <c r="J183">
        <f>J182</f>
        <v>1</v>
      </c>
      <c r="K183">
        <f t="shared" si="54"/>
        <v>21</v>
      </c>
      <c r="L183">
        <f t="shared" si="51"/>
        <v>182</v>
      </c>
      <c r="M183" s="12">
        <v>1.7161099999999999E-2</v>
      </c>
      <c r="N183" s="12">
        <v>1.7161099999999999E-2</v>
      </c>
      <c r="O183" s="12">
        <v>7.7103099999999994E-2</v>
      </c>
      <c r="P183" s="12">
        <v>0.61165689999999995</v>
      </c>
      <c r="Q183" s="12">
        <v>20.89123</v>
      </c>
      <c r="R183" s="12">
        <v>21682.62</v>
      </c>
      <c r="S183" s="12">
        <v>19703.77</v>
      </c>
      <c r="T183" s="12">
        <v>16.423249999999999</v>
      </c>
      <c r="U183" s="12">
        <v>7644.7489999999998</v>
      </c>
    </row>
    <row r="184" spans="9:21" x14ac:dyDescent="0.25">
      <c r="I184" t="str">
        <f t="shared" si="52"/>
        <v>naive1</v>
      </c>
      <c r="J184">
        <f t="shared" ref="J184:J211" si="55">J183</f>
        <v>1</v>
      </c>
      <c r="K184">
        <f t="shared" si="54"/>
        <v>22</v>
      </c>
      <c r="L184">
        <f t="shared" si="51"/>
        <v>183</v>
      </c>
      <c r="M184" s="12">
        <v>2.0899899999999999E-2</v>
      </c>
      <c r="N184" s="12">
        <v>2.0899899999999999E-2</v>
      </c>
      <c r="O184" s="12">
        <v>7.9990199999999997E-2</v>
      </c>
      <c r="P184" s="12">
        <v>0.65470059999999997</v>
      </c>
      <c r="Q184" s="12">
        <v>18.253579999999999</v>
      </c>
      <c r="R184" s="12">
        <v>22168.2</v>
      </c>
      <c r="S184" s="12">
        <v>20998.959999999999</v>
      </c>
      <c r="T184" s="12">
        <v>33.03378</v>
      </c>
      <c r="U184" s="12">
        <v>11071.61</v>
      </c>
    </row>
    <row r="185" spans="9:21" x14ac:dyDescent="0.25">
      <c r="I185" t="str">
        <f t="shared" si="52"/>
        <v>naive1</v>
      </c>
      <c r="J185">
        <f t="shared" si="55"/>
        <v>1</v>
      </c>
      <c r="K185">
        <f t="shared" si="54"/>
        <v>23</v>
      </c>
      <c r="L185">
        <f t="shared" si="51"/>
        <v>184</v>
      </c>
      <c r="M185" s="12">
        <v>2.5711100000000001E-2</v>
      </c>
      <c r="N185" s="12">
        <v>2.5711100000000001E-2</v>
      </c>
      <c r="O185" s="12">
        <v>8.5110000000000005E-2</v>
      </c>
      <c r="P185" s="12">
        <v>0.62248130000000002</v>
      </c>
      <c r="Q185" s="12">
        <v>15.71654</v>
      </c>
      <c r="R185" s="12">
        <v>22509.13</v>
      </c>
      <c r="S185" s="12">
        <v>22584.18</v>
      </c>
      <c r="T185" s="12">
        <v>44.678800000000003</v>
      </c>
      <c r="U185" s="12">
        <v>13826.37</v>
      </c>
    </row>
    <row r="186" spans="9:21" x14ac:dyDescent="0.25">
      <c r="I186" t="str">
        <f t="shared" si="52"/>
        <v>naive1</v>
      </c>
      <c r="J186">
        <f t="shared" si="55"/>
        <v>1</v>
      </c>
      <c r="K186">
        <f t="shared" si="54"/>
        <v>24</v>
      </c>
      <c r="L186">
        <f t="shared" si="51"/>
        <v>185</v>
      </c>
      <c r="M186" s="12">
        <v>3.1234700000000001E-2</v>
      </c>
      <c r="N186" s="12">
        <v>3.1234700000000001E-2</v>
      </c>
      <c r="O186" s="12">
        <v>8.2332799999999998E-2</v>
      </c>
      <c r="P186" s="12">
        <v>0.67252319999999999</v>
      </c>
      <c r="Q186" s="12">
        <v>17.00798</v>
      </c>
      <c r="R186" s="12">
        <v>24804.2</v>
      </c>
      <c r="S186" s="12">
        <v>23764.87</v>
      </c>
      <c r="T186" s="12">
        <v>72.815979999999996</v>
      </c>
      <c r="U186" s="12">
        <v>15688.51</v>
      </c>
    </row>
    <row r="187" spans="9:21" x14ac:dyDescent="0.25">
      <c r="I187" t="str">
        <f t="shared" si="52"/>
        <v>naive1</v>
      </c>
      <c r="J187">
        <f t="shared" si="55"/>
        <v>1</v>
      </c>
      <c r="K187">
        <f t="shared" si="54"/>
        <v>25</v>
      </c>
      <c r="L187">
        <f t="shared" si="51"/>
        <v>186</v>
      </c>
      <c r="M187" s="12">
        <v>3.4149400000000003E-2</v>
      </c>
      <c r="N187" s="12">
        <v>3.4149400000000003E-2</v>
      </c>
      <c r="O187" s="12">
        <v>8.8754399999999997E-2</v>
      </c>
      <c r="P187" s="12">
        <v>0.65037710000000004</v>
      </c>
      <c r="Q187" s="12">
        <v>14.94098</v>
      </c>
      <c r="R187" s="12">
        <v>25518.26</v>
      </c>
      <c r="S187" s="12">
        <v>25374.45</v>
      </c>
      <c r="T187" s="12">
        <v>99.216440000000006</v>
      </c>
      <c r="U187" s="12">
        <v>19556.53</v>
      </c>
    </row>
    <row r="188" spans="9:21" x14ac:dyDescent="0.25">
      <c r="I188" t="str">
        <f t="shared" si="52"/>
        <v>naive1</v>
      </c>
      <c r="J188">
        <f t="shared" si="55"/>
        <v>1</v>
      </c>
      <c r="K188">
        <f t="shared" si="54"/>
        <v>26</v>
      </c>
      <c r="L188">
        <f t="shared" si="51"/>
        <v>187</v>
      </c>
      <c r="M188" s="12">
        <v>3.8181699999999999E-2</v>
      </c>
      <c r="N188" s="12">
        <v>3.8181699999999999E-2</v>
      </c>
      <c r="O188" s="12">
        <v>9.4038399999999994E-2</v>
      </c>
      <c r="P188" s="12">
        <v>0.68439039999999995</v>
      </c>
      <c r="Q188" s="12">
        <v>16.020019999999999</v>
      </c>
      <c r="R188" s="12">
        <v>27793.58</v>
      </c>
      <c r="S188" s="12">
        <v>26320.28</v>
      </c>
      <c r="T188" s="12">
        <v>145.80080000000001</v>
      </c>
      <c r="U188" s="12">
        <v>22744.94</v>
      </c>
    </row>
    <row r="189" spans="9:21" x14ac:dyDescent="0.25">
      <c r="I189" t="str">
        <f t="shared" si="52"/>
        <v>naive1</v>
      </c>
      <c r="J189">
        <f t="shared" si="55"/>
        <v>1</v>
      </c>
      <c r="K189">
        <f t="shared" si="54"/>
        <v>27</v>
      </c>
      <c r="L189">
        <f t="shared" si="51"/>
        <v>188</v>
      </c>
      <c r="M189" s="12">
        <v>4.20747E-2</v>
      </c>
      <c r="N189" s="12">
        <v>4.20747E-2</v>
      </c>
      <c r="O189" s="12">
        <v>9.7409099999999998E-2</v>
      </c>
      <c r="P189" s="12">
        <v>0.74437739999999997</v>
      </c>
      <c r="Q189" s="12">
        <v>18.298870000000001</v>
      </c>
      <c r="R189" s="12">
        <v>30036.560000000001</v>
      </c>
      <c r="S189" s="12">
        <v>28156.61</v>
      </c>
      <c r="T189" s="12">
        <v>186.38820000000001</v>
      </c>
      <c r="U189" s="12">
        <v>27821.97</v>
      </c>
    </row>
    <row r="190" spans="9:21" x14ac:dyDescent="0.25">
      <c r="I190" t="str">
        <f t="shared" si="52"/>
        <v>naive1</v>
      </c>
      <c r="J190">
        <f t="shared" si="55"/>
        <v>1</v>
      </c>
      <c r="K190">
        <f t="shared" si="54"/>
        <v>28</v>
      </c>
      <c r="L190">
        <f t="shared" si="51"/>
        <v>189</v>
      </c>
      <c r="M190" s="12">
        <v>4.3257400000000001E-2</v>
      </c>
      <c r="N190" s="12">
        <v>4.3257400000000001E-2</v>
      </c>
      <c r="O190" s="12">
        <v>0.100828</v>
      </c>
      <c r="P190" s="12">
        <v>0.7555018</v>
      </c>
      <c r="Q190" s="12">
        <v>18.781780000000001</v>
      </c>
      <c r="R190" s="12">
        <v>32132.77</v>
      </c>
      <c r="S190" s="12">
        <v>28625.7</v>
      </c>
      <c r="T190" s="12">
        <v>209.2852</v>
      </c>
      <c r="U190" s="12">
        <v>34769.74</v>
      </c>
    </row>
    <row r="191" spans="9:21" x14ac:dyDescent="0.25">
      <c r="I191" t="str">
        <f t="shared" si="52"/>
        <v>naive1</v>
      </c>
      <c r="J191">
        <f t="shared" si="55"/>
        <v>1</v>
      </c>
      <c r="K191">
        <f t="shared" si="54"/>
        <v>29</v>
      </c>
      <c r="L191">
        <f t="shared" si="51"/>
        <v>190</v>
      </c>
      <c r="M191" s="12">
        <v>4.3522900000000003E-2</v>
      </c>
      <c r="N191" s="12">
        <v>4.3522900000000003E-2</v>
      </c>
      <c r="O191" s="12">
        <v>0.1002908</v>
      </c>
      <c r="P191" s="12">
        <v>0.72434690000000002</v>
      </c>
      <c r="Q191" s="12">
        <v>17.47494</v>
      </c>
      <c r="R191" s="12">
        <v>34088.769999999997</v>
      </c>
      <c r="S191" s="12">
        <v>29900.54</v>
      </c>
      <c r="T191" s="12">
        <v>288.41309999999999</v>
      </c>
      <c r="U191" s="12">
        <v>45001.46</v>
      </c>
    </row>
    <row r="192" spans="9:21" x14ac:dyDescent="0.25">
      <c r="I192" t="str">
        <f t="shared" si="52"/>
        <v>naive1</v>
      </c>
      <c r="J192">
        <f t="shared" si="55"/>
        <v>1</v>
      </c>
      <c r="K192">
        <f t="shared" si="54"/>
        <v>30</v>
      </c>
      <c r="L192">
        <f t="shared" si="51"/>
        <v>191</v>
      </c>
      <c r="M192" s="12">
        <v>4.5126800000000002E-2</v>
      </c>
      <c r="N192" s="12">
        <v>4.5126800000000002E-2</v>
      </c>
      <c r="O192" s="12">
        <v>0.1068277</v>
      </c>
      <c r="P192" s="12">
        <v>0.73024180000000005</v>
      </c>
      <c r="Q192" s="12">
        <v>17.359839999999998</v>
      </c>
      <c r="R192" s="12">
        <v>35964.660000000003</v>
      </c>
      <c r="S192" s="12">
        <v>31143.88</v>
      </c>
      <c r="T192" s="12">
        <v>357.9461</v>
      </c>
      <c r="U192" s="12">
        <v>54827.43</v>
      </c>
    </row>
    <row r="193" spans="9:21" x14ac:dyDescent="0.25">
      <c r="I193" t="str">
        <f t="shared" si="52"/>
        <v>naive1</v>
      </c>
      <c r="J193">
        <f t="shared" si="55"/>
        <v>1</v>
      </c>
      <c r="K193">
        <f t="shared" si="54"/>
        <v>31</v>
      </c>
      <c r="L193">
        <f t="shared" si="51"/>
        <v>192</v>
      </c>
      <c r="M193" s="12">
        <v>4.6518499999999997E-2</v>
      </c>
      <c r="N193" s="12">
        <v>4.6518499999999997E-2</v>
      </c>
      <c r="O193" s="12">
        <v>0.10685550000000001</v>
      </c>
      <c r="P193" s="12">
        <v>0.72348179999999995</v>
      </c>
      <c r="Q193" s="12">
        <v>17.157119999999999</v>
      </c>
      <c r="R193" s="12">
        <v>38239.31</v>
      </c>
      <c r="S193" s="12">
        <v>32586.12</v>
      </c>
      <c r="T193" s="12">
        <v>411.30680000000001</v>
      </c>
      <c r="U193" s="12">
        <v>66474.22</v>
      </c>
    </row>
    <row r="194" spans="9:21" x14ac:dyDescent="0.25">
      <c r="I194" t="str">
        <f t="shared" si="52"/>
        <v>naive1</v>
      </c>
      <c r="J194">
        <f t="shared" si="55"/>
        <v>1</v>
      </c>
      <c r="K194">
        <f t="shared" si="54"/>
        <v>32</v>
      </c>
      <c r="L194">
        <f t="shared" si="51"/>
        <v>193</v>
      </c>
      <c r="M194" s="12">
        <v>4.8646799999999997E-2</v>
      </c>
      <c r="N194" s="12">
        <v>4.8646799999999997E-2</v>
      </c>
      <c r="O194" s="12">
        <v>0.1081828</v>
      </c>
      <c r="P194" s="12">
        <v>0.72630059999999996</v>
      </c>
      <c r="Q194" s="12">
        <v>16.89997</v>
      </c>
      <c r="R194" s="12">
        <v>40488.22</v>
      </c>
      <c r="S194" s="12">
        <v>34054</v>
      </c>
      <c r="T194" s="12">
        <v>437.77289999999999</v>
      </c>
      <c r="U194" s="12">
        <v>77033.539999999994</v>
      </c>
    </row>
    <row r="195" spans="9:21" x14ac:dyDescent="0.25">
      <c r="I195" t="str">
        <f t="shared" si="52"/>
        <v>naive1</v>
      </c>
      <c r="J195">
        <f t="shared" si="55"/>
        <v>1</v>
      </c>
      <c r="K195">
        <f t="shared" si="54"/>
        <v>33</v>
      </c>
      <c r="L195">
        <f t="shared" ref="L195:L258" si="56">K195-9-10*J195+30*(J195-1)+30*6*IF(I195="zero1",0,IF(I195="naive1",1,2))</f>
        <v>194</v>
      </c>
      <c r="M195" s="12">
        <v>5.0675699999999997E-2</v>
      </c>
      <c r="N195" s="12">
        <v>5.0675699999999997E-2</v>
      </c>
      <c r="O195" s="12">
        <v>0.1086222</v>
      </c>
      <c r="P195" s="12">
        <v>0.71792990000000001</v>
      </c>
      <c r="Q195" s="12">
        <v>16.940359999999998</v>
      </c>
      <c r="R195" s="12">
        <v>42128.57</v>
      </c>
      <c r="S195" s="12">
        <v>35820.14</v>
      </c>
      <c r="T195" s="12">
        <v>478.76740000000001</v>
      </c>
      <c r="U195" s="12">
        <v>88897.5</v>
      </c>
    </row>
    <row r="196" spans="9:21" x14ac:dyDescent="0.25">
      <c r="I196" t="str">
        <f t="shared" si="52"/>
        <v>naive1</v>
      </c>
      <c r="J196">
        <f t="shared" si="55"/>
        <v>1</v>
      </c>
      <c r="K196">
        <f t="shared" si="54"/>
        <v>34</v>
      </c>
      <c r="L196">
        <f t="shared" si="56"/>
        <v>195</v>
      </c>
      <c r="M196" s="12">
        <v>5.3368899999999997E-2</v>
      </c>
      <c r="N196" s="12">
        <v>5.3368899999999997E-2</v>
      </c>
      <c r="O196" s="12">
        <v>0.1080604</v>
      </c>
      <c r="P196" s="12">
        <v>0.72071320000000005</v>
      </c>
      <c r="Q196" s="12">
        <v>17.024930000000001</v>
      </c>
      <c r="R196" s="12">
        <v>43348.3</v>
      </c>
      <c r="S196" s="12">
        <v>38325.99</v>
      </c>
      <c r="T196" s="12">
        <v>501.29070000000002</v>
      </c>
      <c r="U196" s="12">
        <v>102478.5</v>
      </c>
    </row>
    <row r="197" spans="9:21" x14ac:dyDescent="0.25">
      <c r="I197" t="str">
        <f t="shared" si="52"/>
        <v>naive1</v>
      </c>
      <c r="J197">
        <f t="shared" si="55"/>
        <v>1</v>
      </c>
      <c r="K197">
        <f t="shared" si="54"/>
        <v>35</v>
      </c>
      <c r="L197">
        <f t="shared" si="56"/>
        <v>196</v>
      </c>
      <c r="M197" s="12">
        <v>5.4836799999999998E-2</v>
      </c>
      <c r="N197" s="12">
        <v>5.4836799999999998E-2</v>
      </c>
      <c r="O197" s="12">
        <v>0.122709</v>
      </c>
      <c r="P197" s="12">
        <v>0.71758310000000003</v>
      </c>
      <c r="Q197" s="12">
        <v>17.694040000000001</v>
      </c>
      <c r="R197" s="12">
        <v>44736.06</v>
      </c>
      <c r="S197" s="12">
        <v>41416.04</v>
      </c>
      <c r="T197" s="12">
        <v>508.73079999999999</v>
      </c>
      <c r="U197" s="12">
        <v>112378.8</v>
      </c>
    </row>
    <row r="198" spans="9:21" x14ac:dyDescent="0.25">
      <c r="I198" t="str">
        <f t="shared" si="52"/>
        <v>naive1</v>
      </c>
      <c r="J198">
        <f t="shared" si="55"/>
        <v>1</v>
      </c>
      <c r="K198">
        <f t="shared" si="54"/>
        <v>36</v>
      </c>
      <c r="L198">
        <f t="shared" si="56"/>
        <v>197</v>
      </c>
      <c r="M198" s="12">
        <v>5.5635900000000002E-2</v>
      </c>
      <c r="N198" s="12">
        <v>5.5635900000000002E-2</v>
      </c>
      <c r="O198" s="12">
        <v>0.1302749</v>
      </c>
      <c r="P198" s="12">
        <v>0.7512934</v>
      </c>
      <c r="Q198" s="12">
        <v>19.8582</v>
      </c>
      <c r="R198" s="12">
        <v>48429.08</v>
      </c>
      <c r="S198" s="12">
        <v>36179.910000000003</v>
      </c>
      <c r="T198" s="12">
        <v>555.48209999999995</v>
      </c>
      <c r="U198" s="12">
        <v>122852.6</v>
      </c>
    </row>
    <row r="199" spans="9:21" x14ac:dyDescent="0.25">
      <c r="I199" t="str">
        <f t="shared" si="52"/>
        <v>naive1</v>
      </c>
      <c r="J199">
        <f t="shared" si="55"/>
        <v>1</v>
      </c>
      <c r="K199">
        <f t="shared" si="54"/>
        <v>37</v>
      </c>
      <c r="L199">
        <f t="shared" si="56"/>
        <v>198</v>
      </c>
      <c r="M199" s="12">
        <v>5.4894400000000003E-2</v>
      </c>
      <c r="N199" s="12">
        <v>5.4894400000000003E-2</v>
      </c>
      <c r="O199" s="12">
        <v>0.13427890000000001</v>
      </c>
      <c r="P199" s="12">
        <v>0.71853449999999996</v>
      </c>
      <c r="Q199" s="12">
        <v>18.617139999999999</v>
      </c>
      <c r="R199" s="12">
        <v>51174.080000000002</v>
      </c>
      <c r="S199" s="12">
        <v>36912.04</v>
      </c>
      <c r="T199" s="12">
        <v>604.05870000000004</v>
      </c>
      <c r="U199" s="12">
        <v>142037.1</v>
      </c>
    </row>
    <row r="200" spans="9:21" x14ac:dyDescent="0.25">
      <c r="I200" t="str">
        <f t="shared" si="52"/>
        <v>naive1</v>
      </c>
      <c r="J200">
        <f t="shared" si="55"/>
        <v>1</v>
      </c>
      <c r="K200">
        <f t="shared" si="54"/>
        <v>38</v>
      </c>
      <c r="L200">
        <f t="shared" si="56"/>
        <v>199</v>
      </c>
      <c r="M200" s="12">
        <v>5.5053499999999998E-2</v>
      </c>
      <c r="N200" s="12">
        <v>5.5053499999999998E-2</v>
      </c>
      <c r="O200" s="12">
        <v>0.13490820000000001</v>
      </c>
      <c r="P200" s="12">
        <v>0.70855020000000002</v>
      </c>
      <c r="Q200" s="12">
        <v>18.405390000000001</v>
      </c>
      <c r="R200" s="12">
        <v>52639</v>
      </c>
      <c r="S200" s="12">
        <v>37804.800000000003</v>
      </c>
      <c r="T200" s="12">
        <v>580.1671</v>
      </c>
      <c r="U200" s="12">
        <v>163238.39999999999</v>
      </c>
    </row>
    <row r="201" spans="9:21" x14ac:dyDescent="0.25">
      <c r="I201" t="str">
        <f t="shared" ref="I201:I242" si="57">I200</f>
        <v>naive1</v>
      </c>
      <c r="J201">
        <f t="shared" si="55"/>
        <v>1</v>
      </c>
      <c r="K201">
        <f t="shared" ref="K201:K242" si="58">IF(J201=J200,K200+1,20+10*(J201-1))</f>
        <v>39</v>
      </c>
      <c r="L201">
        <f t="shared" si="56"/>
        <v>200</v>
      </c>
      <c r="M201" s="12">
        <v>5.3963700000000003E-2</v>
      </c>
      <c r="N201" s="12">
        <v>5.3963700000000003E-2</v>
      </c>
      <c r="O201" s="12">
        <v>0.1345161</v>
      </c>
      <c r="P201" s="12">
        <v>0.68985600000000002</v>
      </c>
      <c r="Q201" s="12">
        <v>18.128419999999998</v>
      </c>
      <c r="R201" s="12">
        <v>53827.96</v>
      </c>
      <c r="S201" s="12">
        <v>38721.800000000003</v>
      </c>
      <c r="T201" s="12">
        <v>544.56230000000005</v>
      </c>
      <c r="U201" s="12">
        <v>182554.2</v>
      </c>
    </row>
    <row r="202" spans="9:21" x14ac:dyDescent="0.25">
      <c r="I202" t="str">
        <f t="shared" si="57"/>
        <v>naive1</v>
      </c>
      <c r="J202">
        <f t="shared" si="55"/>
        <v>1</v>
      </c>
      <c r="K202">
        <f t="shared" si="58"/>
        <v>40</v>
      </c>
      <c r="L202">
        <f t="shared" si="56"/>
        <v>201</v>
      </c>
      <c r="M202" s="12">
        <v>5.5688099999999997E-2</v>
      </c>
      <c r="N202" s="12">
        <v>5.5688099999999997E-2</v>
      </c>
      <c r="O202" s="12">
        <v>0.137769</v>
      </c>
      <c r="P202" s="12">
        <v>0.68545069999999997</v>
      </c>
      <c r="Q202" s="12">
        <v>18.251750000000001</v>
      </c>
      <c r="R202" s="12">
        <v>55406.78</v>
      </c>
      <c r="S202" s="12">
        <v>39435.769999999997</v>
      </c>
      <c r="T202" s="12">
        <v>495.72969999999998</v>
      </c>
      <c r="U202" s="12">
        <v>203112.6</v>
      </c>
    </row>
    <row r="203" spans="9:21" x14ac:dyDescent="0.25">
      <c r="I203" t="str">
        <f t="shared" si="57"/>
        <v>naive1</v>
      </c>
      <c r="J203">
        <f t="shared" si="55"/>
        <v>1</v>
      </c>
      <c r="K203">
        <f t="shared" si="58"/>
        <v>41</v>
      </c>
      <c r="L203">
        <f t="shared" si="56"/>
        <v>202</v>
      </c>
      <c r="M203" s="12">
        <v>5.68467E-2</v>
      </c>
      <c r="N203" s="12">
        <v>5.68467E-2</v>
      </c>
      <c r="O203" s="12">
        <v>0.1396918</v>
      </c>
      <c r="P203" s="12">
        <v>0.65889509999999996</v>
      </c>
      <c r="Q203" s="12">
        <v>17.882639999999999</v>
      </c>
      <c r="R203" s="12">
        <v>56751.55</v>
      </c>
      <c r="S203" s="12">
        <v>40223.199999999997</v>
      </c>
      <c r="T203" s="12">
        <v>433.65429999999998</v>
      </c>
      <c r="U203" s="12">
        <v>223957.4</v>
      </c>
    </row>
    <row r="204" spans="9:21" x14ac:dyDescent="0.25">
      <c r="I204" t="str">
        <f t="shared" si="57"/>
        <v>naive1</v>
      </c>
      <c r="J204">
        <f t="shared" si="55"/>
        <v>1</v>
      </c>
      <c r="K204">
        <f t="shared" si="58"/>
        <v>42</v>
      </c>
      <c r="L204">
        <f t="shared" si="56"/>
        <v>203</v>
      </c>
      <c r="M204" s="12">
        <v>5.8029200000000003E-2</v>
      </c>
      <c r="N204" s="12">
        <v>5.8029200000000003E-2</v>
      </c>
      <c r="O204" s="12">
        <v>0.1411182</v>
      </c>
      <c r="P204" s="12">
        <v>0.6334919</v>
      </c>
      <c r="Q204" s="12">
        <v>17.75665</v>
      </c>
      <c r="R204" s="12">
        <v>57718.46</v>
      </c>
      <c r="S204" s="12">
        <v>40791.279999999999</v>
      </c>
      <c r="T204" s="12">
        <v>388.96179999999998</v>
      </c>
      <c r="U204" s="12">
        <v>245247.5</v>
      </c>
    </row>
    <row r="205" spans="9:21" x14ac:dyDescent="0.25">
      <c r="I205" t="str">
        <f t="shared" si="57"/>
        <v>naive1</v>
      </c>
      <c r="J205">
        <f t="shared" si="55"/>
        <v>1</v>
      </c>
      <c r="K205">
        <f t="shared" si="58"/>
        <v>43</v>
      </c>
      <c r="L205">
        <f t="shared" si="56"/>
        <v>204</v>
      </c>
      <c r="M205" s="12">
        <v>6.0395200000000003E-2</v>
      </c>
      <c r="N205" s="12">
        <v>6.0395200000000003E-2</v>
      </c>
      <c r="O205" s="12">
        <v>0.1431673</v>
      </c>
      <c r="P205" s="12">
        <v>0.60740629999999995</v>
      </c>
      <c r="Q205" s="12">
        <v>17.704409999999999</v>
      </c>
      <c r="R205" s="12">
        <v>58741.07</v>
      </c>
      <c r="S205" s="12">
        <v>41284.6</v>
      </c>
      <c r="T205" s="12">
        <v>351.90710000000001</v>
      </c>
      <c r="U205" s="12">
        <v>267062.8</v>
      </c>
    </row>
    <row r="206" spans="9:21" x14ac:dyDescent="0.25">
      <c r="I206" t="str">
        <f t="shared" si="57"/>
        <v>naive1</v>
      </c>
      <c r="J206">
        <f t="shared" si="55"/>
        <v>1</v>
      </c>
      <c r="K206">
        <f t="shared" si="58"/>
        <v>44</v>
      </c>
      <c r="L206">
        <f t="shared" si="56"/>
        <v>205</v>
      </c>
      <c r="M206" s="12">
        <v>5.8373099999999997E-2</v>
      </c>
      <c r="N206" s="12">
        <v>5.8373099999999997E-2</v>
      </c>
      <c r="O206" s="12">
        <v>0.140708</v>
      </c>
      <c r="P206" s="12">
        <v>0.57883949999999995</v>
      </c>
      <c r="Q206" s="12">
        <v>17.84637</v>
      </c>
      <c r="R206" s="12">
        <v>60678.1</v>
      </c>
      <c r="S206" s="12">
        <v>41765.410000000003</v>
      </c>
      <c r="T206" s="12">
        <v>340.34769999999997</v>
      </c>
      <c r="U206" s="12">
        <v>288196.7</v>
      </c>
    </row>
    <row r="207" spans="9:21" x14ac:dyDescent="0.25">
      <c r="I207" t="str">
        <f t="shared" si="57"/>
        <v>naive1</v>
      </c>
      <c r="J207">
        <f t="shared" si="55"/>
        <v>1</v>
      </c>
      <c r="K207">
        <f t="shared" si="58"/>
        <v>45</v>
      </c>
      <c r="L207">
        <f t="shared" si="56"/>
        <v>206</v>
      </c>
      <c r="M207" s="12">
        <v>5.8369600000000001E-2</v>
      </c>
      <c r="N207" s="12">
        <v>5.8369600000000001E-2</v>
      </c>
      <c r="O207" s="12">
        <v>0.1555946</v>
      </c>
      <c r="P207" s="12">
        <v>0.53319150000000004</v>
      </c>
      <c r="Q207" s="12">
        <v>17.556170000000002</v>
      </c>
      <c r="R207" s="12">
        <v>61418.49</v>
      </c>
      <c r="S207" s="12">
        <v>42318.63</v>
      </c>
      <c r="T207" s="12">
        <v>284.81060000000002</v>
      </c>
      <c r="U207" s="12">
        <v>311428.5</v>
      </c>
    </row>
    <row r="208" spans="9:21" x14ac:dyDescent="0.25">
      <c r="I208" t="str">
        <f t="shared" si="57"/>
        <v>naive1</v>
      </c>
      <c r="J208">
        <f t="shared" si="55"/>
        <v>1</v>
      </c>
      <c r="K208">
        <f t="shared" si="58"/>
        <v>46</v>
      </c>
      <c r="L208">
        <f t="shared" si="56"/>
        <v>207</v>
      </c>
      <c r="M208" s="12">
        <v>5.9524399999999998E-2</v>
      </c>
      <c r="N208" s="12">
        <v>5.9524399999999998E-2</v>
      </c>
      <c r="O208" s="12">
        <v>0.1631657</v>
      </c>
      <c r="P208" s="12">
        <v>0.53403520000000004</v>
      </c>
      <c r="Q208" s="12">
        <v>17.384370000000001</v>
      </c>
      <c r="R208" s="12">
        <v>62499.15</v>
      </c>
      <c r="S208" s="12">
        <v>42839.55</v>
      </c>
      <c r="T208" s="12">
        <v>231.059</v>
      </c>
      <c r="U208" s="12">
        <v>332508.09999999998</v>
      </c>
    </row>
    <row r="209" spans="9:21" x14ac:dyDescent="0.25">
      <c r="I209" t="str">
        <f t="shared" si="57"/>
        <v>naive1</v>
      </c>
      <c r="J209">
        <f t="shared" si="55"/>
        <v>1</v>
      </c>
      <c r="K209">
        <f t="shared" si="58"/>
        <v>47</v>
      </c>
      <c r="L209">
        <f t="shared" si="56"/>
        <v>208</v>
      </c>
      <c r="M209" s="12">
        <v>6.0418800000000002E-2</v>
      </c>
      <c r="N209" s="12">
        <v>6.0418800000000002E-2</v>
      </c>
      <c r="O209" s="12">
        <v>0.16718769999999999</v>
      </c>
      <c r="P209" s="12">
        <v>0.53086699999999998</v>
      </c>
      <c r="Q209" s="12">
        <v>17.226389999999999</v>
      </c>
      <c r="R209" s="12">
        <v>63224.57</v>
      </c>
      <c r="S209" s="12">
        <v>43314.35</v>
      </c>
      <c r="T209" s="12">
        <v>177.53630000000001</v>
      </c>
      <c r="U209" s="12">
        <v>354705.2</v>
      </c>
    </row>
    <row r="210" spans="9:21" x14ac:dyDescent="0.25">
      <c r="I210" t="str">
        <f t="shared" si="57"/>
        <v>naive1</v>
      </c>
      <c r="J210">
        <f t="shared" si="55"/>
        <v>1</v>
      </c>
      <c r="K210">
        <f t="shared" si="58"/>
        <v>48</v>
      </c>
      <c r="L210">
        <f t="shared" si="56"/>
        <v>209</v>
      </c>
      <c r="M210" s="12">
        <v>6.1330500000000003E-2</v>
      </c>
      <c r="N210" s="12">
        <v>6.1330500000000003E-2</v>
      </c>
      <c r="O210" s="12">
        <v>0.17094509999999999</v>
      </c>
      <c r="P210" s="12">
        <v>0.52729800000000004</v>
      </c>
      <c r="Q210" s="12">
        <v>17.192489999999999</v>
      </c>
      <c r="R210" s="12">
        <v>64182.19</v>
      </c>
      <c r="S210" s="12">
        <v>43580.72</v>
      </c>
      <c r="T210" s="12">
        <v>154.9778</v>
      </c>
      <c r="U210" s="12">
        <v>376172.9</v>
      </c>
    </row>
    <row r="211" spans="9:21" x14ac:dyDescent="0.25">
      <c r="I211" t="str">
        <f t="shared" si="57"/>
        <v>naive1</v>
      </c>
      <c r="J211">
        <f t="shared" si="55"/>
        <v>1</v>
      </c>
      <c r="K211">
        <f t="shared" si="58"/>
        <v>49</v>
      </c>
      <c r="L211">
        <f t="shared" si="56"/>
        <v>210</v>
      </c>
      <c r="M211" s="12">
        <v>6.0939500000000001E-2</v>
      </c>
      <c r="N211" s="12">
        <v>6.0939500000000001E-2</v>
      </c>
      <c r="O211" s="12">
        <v>0.17383190000000001</v>
      </c>
      <c r="P211" s="12">
        <v>0.52759449999999997</v>
      </c>
      <c r="Q211" s="12">
        <v>17.130970000000001</v>
      </c>
      <c r="R211" s="12">
        <v>65289.919999999998</v>
      </c>
      <c r="S211" s="12">
        <v>43959.19</v>
      </c>
      <c r="T211" s="12">
        <v>118.3927</v>
      </c>
      <c r="U211" s="12">
        <v>399409.6</v>
      </c>
    </row>
    <row r="212" spans="9:21" x14ac:dyDescent="0.25">
      <c r="I212" t="str">
        <f t="shared" si="57"/>
        <v>naive1</v>
      </c>
      <c r="J212">
        <f t="shared" si="53"/>
        <v>2</v>
      </c>
      <c r="K212">
        <f t="shared" si="58"/>
        <v>30</v>
      </c>
      <c r="L212">
        <f t="shared" si="56"/>
        <v>211</v>
      </c>
      <c r="M212" s="12">
        <v>3.4137899999999999E-2</v>
      </c>
      <c r="N212" s="12">
        <v>3.4137899999999999E-2</v>
      </c>
      <c r="O212" s="12">
        <v>0.1008506</v>
      </c>
      <c r="P212" s="12">
        <v>0.73183909999999996</v>
      </c>
      <c r="Q212" s="12">
        <v>17.283999999999999</v>
      </c>
      <c r="R212" s="12">
        <v>36902.74</v>
      </c>
      <c r="S212" s="12">
        <v>31876.63</v>
      </c>
      <c r="T212" s="12">
        <v>357.85899999999998</v>
      </c>
      <c r="U212" s="12">
        <v>58512.62</v>
      </c>
    </row>
    <row r="213" spans="9:21" x14ac:dyDescent="0.25">
      <c r="I213" t="str">
        <f t="shared" si="57"/>
        <v>naive1</v>
      </c>
      <c r="J213">
        <f t="shared" si="53"/>
        <v>2</v>
      </c>
      <c r="K213">
        <f t="shared" si="58"/>
        <v>31</v>
      </c>
      <c r="L213">
        <f t="shared" si="56"/>
        <v>212</v>
      </c>
      <c r="M213" s="12">
        <v>3.6618699999999997E-2</v>
      </c>
      <c r="N213" s="12">
        <v>3.6618699999999997E-2</v>
      </c>
      <c r="O213" s="12">
        <v>0.10304770000000001</v>
      </c>
      <c r="P213" s="12">
        <v>0.72301320000000002</v>
      </c>
      <c r="Q213" s="12">
        <v>17.183900000000001</v>
      </c>
      <c r="R213" s="12">
        <v>39441.129999999997</v>
      </c>
      <c r="S213" s="12">
        <v>33129.4</v>
      </c>
      <c r="T213" s="12">
        <v>427.87430000000001</v>
      </c>
      <c r="U213" s="12">
        <v>69703.08</v>
      </c>
    </row>
    <row r="214" spans="9:21" x14ac:dyDescent="0.25">
      <c r="I214" t="str">
        <f t="shared" si="57"/>
        <v>naive1</v>
      </c>
      <c r="J214">
        <f t="shared" si="53"/>
        <v>2</v>
      </c>
      <c r="K214">
        <f t="shared" si="58"/>
        <v>32</v>
      </c>
      <c r="L214">
        <f t="shared" si="56"/>
        <v>213</v>
      </c>
      <c r="M214" s="12">
        <v>4.0390299999999997E-2</v>
      </c>
      <c r="N214" s="12">
        <v>4.0390299999999997E-2</v>
      </c>
      <c r="O214" s="12">
        <v>0.1063037</v>
      </c>
      <c r="P214" s="12">
        <v>0.72974150000000004</v>
      </c>
      <c r="Q214" s="12">
        <v>16.96651</v>
      </c>
      <c r="R214" s="12">
        <v>41430.199999999997</v>
      </c>
      <c r="S214" s="12">
        <v>34510.03</v>
      </c>
      <c r="T214" s="12">
        <v>486.64080000000001</v>
      </c>
      <c r="U214" s="12">
        <v>81783.47</v>
      </c>
    </row>
    <row r="215" spans="9:21" x14ac:dyDescent="0.25">
      <c r="I215" t="str">
        <f t="shared" si="57"/>
        <v>naive1</v>
      </c>
      <c r="J215">
        <f t="shared" si="53"/>
        <v>2</v>
      </c>
      <c r="K215">
        <f t="shared" si="58"/>
        <v>33</v>
      </c>
      <c r="L215">
        <f t="shared" si="56"/>
        <v>214</v>
      </c>
      <c r="M215" s="12">
        <v>4.2916700000000002E-2</v>
      </c>
      <c r="N215" s="12">
        <v>4.2916700000000002E-2</v>
      </c>
      <c r="O215" s="12">
        <v>0.10789029999999999</v>
      </c>
      <c r="P215" s="12">
        <v>0.71622960000000002</v>
      </c>
      <c r="Q215" s="12">
        <v>16.865469999999998</v>
      </c>
      <c r="R215" s="12">
        <v>42676.95</v>
      </c>
      <c r="S215" s="12">
        <v>36509.56</v>
      </c>
      <c r="T215" s="12">
        <v>498.1875</v>
      </c>
      <c r="U215" s="12">
        <v>93738.77</v>
      </c>
    </row>
    <row r="216" spans="9:21" x14ac:dyDescent="0.25">
      <c r="I216" t="str">
        <f t="shared" si="57"/>
        <v>naive1</v>
      </c>
      <c r="J216">
        <f t="shared" si="53"/>
        <v>2</v>
      </c>
      <c r="K216">
        <f t="shared" si="58"/>
        <v>34</v>
      </c>
      <c r="L216">
        <f t="shared" si="56"/>
        <v>215</v>
      </c>
      <c r="M216" s="12">
        <v>4.6215899999999997E-2</v>
      </c>
      <c r="N216" s="12">
        <v>4.6215899999999997E-2</v>
      </c>
      <c r="O216" s="12">
        <v>0.1080521</v>
      </c>
      <c r="P216" s="12">
        <v>0.71761319999999995</v>
      </c>
      <c r="Q216" s="12">
        <v>16.945720000000001</v>
      </c>
      <c r="R216" s="12">
        <v>43598.43</v>
      </c>
      <c r="S216" s="12">
        <v>38763.65</v>
      </c>
      <c r="T216" s="12">
        <v>498.79640000000001</v>
      </c>
      <c r="U216" s="12">
        <v>105306</v>
      </c>
    </row>
    <row r="217" spans="9:21" x14ac:dyDescent="0.25">
      <c r="I217" t="str">
        <f t="shared" si="57"/>
        <v>naive1</v>
      </c>
      <c r="J217">
        <f t="shared" si="53"/>
        <v>2</v>
      </c>
      <c r="K217">
        <f t="shared" si="58"/>
        <v>35</v>
      </c>
      <c r="L217">
        <f t="shared" si="56"/>
        <v>216</v>
      </c>
      <c r="M217" s="12">
        <v>4.7137199999999997E-2</v>
      </c>
      <c r="N217" s="12">
        <v>4.7137199999999997E-2</v>
      </c>
      <c r="O217" s="12">
        <v>0.1218883</v>
      </c>
      <c r="P217" s="12">
        <v>0.7156555</v>
      </c>
      <c r="Q217" s="12">
        <v>17.485320000000002</v>
      </c>
      <c r="R217" s="12">
        <v>44891.54</v>
      </c>
      <c r="S217" s="12">
        <v>41851.17</v>
      </c>
      <c r="T217" s="12">
        <v>527.33439999999996</v>
      </c>
      <c r="U217" s="12">
        <v>115566.5</v>
      </c>
    </row>
    <row r="218" spans="9:21" x14ac:dyDescent="0.25">
      <c r="I218" t="str">
        <f t="shared" si="57"/>
        <v>naive1</v>
      </c>
      <c r="J218">
        <f t="shared" si="53"/>
        <v>2</v>
      </c>
      <c r="K218">
        <f t="shared" si="58"/>
        <v>36</v>
      </c>
      <c r="L218">
        <f t="shared" si="56"/>
        <v>217</v>
      </c>
      <c r="M218" s="12">
        <v>4.8466000000000002E-2</v>
      </c>
      <c r="N218" s="12">
        <v>4.8466000000000002E-2</v>
      </c>
      <c r="O218" s="12">
        <v>0.12989619999999999</v>
      </c>
      <c r="P218" s="12">
        <v>0.74881200000000003</v>
      </c>
      <c r="Q218" s="12">
        <v>19.756060000000002</v>
      </c>
      <c r="R218" s="12">
        <v>48273.63</v>
      </c>
      <c r="S218" s="12">
        <v>36291.599999999999</v>
      </c>
      <c r="T218" s="12">
        <v>580.32069999999999</v>
      </c>
      <c r="U218" s="12">
        <v>124618.9</v>
      </c>
    </row>
    <row r="219" spans="9:21" x14ac:dyDescent="0.25">
      <c r="I219" t="str">
        <f t="shared" si="57"/>
        <v>naive1</v>
      </c>
      <c r="J219">
        <f t="shared" si="53"/>
        <v>2</v>
      </c>
      <c r="K219">
        <f t="shared" si="58"/>
        <v>37</v>
      </c>
      <c r="L219">
        <f t="shared" si="56"/>
        <v>218</v>
      </c>
      <c r="M219" s="12">
        <v>4.87929E-2</v>
      </c>
      <c r="N219" s="12">
        <v>4.87929E-2</v>
      </c>
      <c r="O219" s="12">
        <v>0.13246089999999999</v>
      </c>
      <c r="P219" s="12">
        <v>0.71709829999999997</v>
      </c>
      <c r="Q219" s="12">
        <v>18.578569999999999</v>
      </c>
      <c r="R219" s="12">
        <v>50497.83</v>
      </c>
      <c r="S219" s="12">
        <v>36644.83</v>
      </c>
      <c r="T219" s="12">
        <v>630.77250000000004</v>
      </c>
      <c r="U219" s="12">
        <v>142671.5</v>
      </c>
    </row>
    <row r="220" spans="9:21" x14ac:dyDescent="0.25">
      <c r="I220" t="str">
        <f t="shared" si="57"/>
        <v>naive1</v>
      </c>
      <c r="J220">
        <f t="shared" si="53"/>
        <v>2</v>
      </c>
      <c r="K220">
        <f t="shared" si="58"/>
        <v>38</v>
      </c>
      <c r="L220">
        <f t="shared" si="56"/>
        <v>219</v>
      </c>
      <c r="M220" s="12">
        <v>4.8875099999999998E-2</v>
      </c>
      <c r="N220" s="12">
        <v>4.8875099999999998E-2</v>
      </c>
      <c r="O220" s="12">
        <v>0.13452210000000001</v>
      </c>
      <c r="P220" s="12">
        <v>0.71058350000000003</v>
      </c>
      <c r="Q220" s="12">
        <v>18.469329999999999</v>
      </c>
      <c r="R220" s="12">
        <v>51932.42</v>
      </c>
      <c r="S220" s="12">
        <v>37467.160000000003</v>
      </c>
      <c r="T220" s="12">
        <v>615.04930000000002</v>
      </c>
      <c r="U220" s="12">
        <v>161881.60000000001</v>
      </c>
    </row>
    <row r="221" spans="9:21" x14ac:dyDescent="0.25">
      <c r="I221" t="str">
        <f t="shared" si="57"/>
        <v>naive1</v>
      </c>
      <c r="J221">
        <f t="shared" si="53"/>
        <v>2</v>
      </c>
      <c r="K221">
        <f t="shared" si="58"/>
        <v>39</v>
      </c>
      <c r="L221">
        <f t="shared" si="56"/>
        <v>220</v>
      </c>
      <c r="M221" s="12">
        <v>4.9514599999999999E-2</v>
      </c>
      <c r="N221" s="12">
        <v>4.9514599999999999E-2</v>
      </c>
      <c r="O221" s="12">
        <v>0.13520570000000001</v>
      </c>
      <c r="P221" s="12">
        <v>0.69267219999999996</v>
      </c>
      <c r="Q221" s="12">
        <v>18.249189999999999</v>
      </c>
      <c r="R221" s="12">
        <v>53142.46</v>
      </c>
      <c r="S221" s="12">
        <v>38302.58</v>
      </c>
      <c r="T221" s="12">
        <v>577.61509999999998</v>
      </c>
      <c r="U221" s="12">
        <v>181343.6</v>
      </c>
    </row>
    <row r="222" spans="9:21" x14ac:dyDescent="0.25">
      <c r="I222" t="str">
        <f t="shared" si="57"/>
        <v>naive1</v>
      </c>
      <c r="J222">
        <f t="shared" si="53"/>
        <v>2</v>
      </c>
      <c r="K222">
        <f t="shared" si="58"/>
        <v>40</v>
      </c>
      <c r="L222">
        <f t="shared" si="56"/>
        <v>221</v>
      </c>
      <c r="M222" s="12">
        <v>5.1987400000000003E-2</v>
      </c>
      <c r="N222" s="12">
        <v>5.1987400000000003E-2</v>
      </c>
      <c r="O222" s="12">
        <v>0.13870250000000001</v>
      </c>
      <c r="P222" s="12">
        <v>0.68876959999999998</v>
      </c>
      <c r="Q222" s="12">
        <v>18.35313</v>
      </c>
      <c r="R222" s="12">
        <v>54561.36</v>
      </c>
      <c r="S222" s="12">
        <v>38931.07</v>
      </c>
      <c r="T222" s="12">
        <v>505.96859999999998</v>
      </c>
      <c r="U222" s="12">
        <v>202029.7</v>
      </c>
    </row>
    <row r="223" spans="9:21" x14ac:dyDescent="0.25">
      <c r="I223" t="str">
        <f t="shared" si="57"/>
        <v>naive1</v>
      </c>
      <c r="J223">
        <f t="shared" si="53"/>
        <v>2</v>
      </c>
      <c r="K223">
        <f t="shared" si="58"/>
        <v>41</v>
      </c>
      <c r="L223">
        <f t="shared" si="56"/>
        <v>222</v>
      </c>
      <c r="M223" s="12">
        <v>5.2269599999999999E-2</v>
      </c>
      <c r="N223" s="12">
        <v>5.2269599999999999E-2</v>
      </c>
      <c r="O223" s="12">
        <v>0.13800370000000001</v>
      </c>
      <c r="P223" s="12">
        <v>0.66574800000000001</v>
      </c>
      <c r="Q223" s="12">
        <v>18.158339999999999</v>
      </c>
      <c r="R223" s="12">
        <v>55635.65</v>
      </c>
      <c r="S223" s="12">
        <v>39472.68</v>
      </c>
      <c r="T223" s="12">
        <v>443.48790000000002</v>
      </c>
      <c r="U223" s="12">
        <v>221999.2</v>
      </c>
    </row>
    <row r="224" spans="9:21" x14ac:dyDescent="0.25">
      <c r="I224" t="str">
        <f t="shared" si="57"/>
        <v>naive1</v>
      </c>
      <c r="J224">
        <f t="shared" si="53"/>
        <v>2</v>
      </c>
      <c r="K224">
        <f t="shared" si="58"/>
        <v>42</v>
      </c>
      <c r="L224">
        <f t="shared" si="56"/>
        <v>223</v>
      </c>
      <c r="M224" s="12">
        <v>5.2283799999999998E-2</v>
      </c>
      <c r="N224" s="12">
        <v>5.2283799999999998E-2</v>
      </c>
      <c r="O224" s="12">
        <v>0.14161840000000001</v>
      </c>
      <c r="P224" s="12">
        <v>0.63904470000000002</v>
      </c>
      <c r="Q224" s="12">
        <v>18.033740000000002</v>
      </c>
      <c r="R224" s="12">
        <v>56441.05</v>
      </c>
      <c r="S224" s="12">
        <v>39927.17</v>
      </c>
      <c r="T224" s="12">
        <v>379.85890000000001</v>
      </c>
      <c r="U224" s="12">
        <v>241804.5</v>
      </c>
    </row>
    <row r="225" spans="9:21" x14ac:dyDescent="0.25">
      <c r="I225" t="str">
        <f t="shared" si="57"/>
        <v>naive1</v>
      </c>
      <c r="J225">
        <f t="shared" ref="J225:J288" si="59">J195+1</f>
        <v>2</v>
      </c>
      <c r="K225">
        <f t="shared" si="58"/>
        <v>43</v>
      </c>
      <c r="L225">
        <f t="shared" si="56"/>
        <v>224</v>
      </c>
      <c r="M225" s="12">
        <v>5.2893000000000003E-2</v>
      </c>
      <c r="N225" s="12">
        <v>5.2893000000000003E-2</v>
      </c>
      <c r="O225" s="12">
        <v>0.1410402</v>
      </c>
      <c r="P225" s="12">
        <v>0.61436159999999995</v>
      </c>
      <c r="Q225" s="12">
        <v>18.067440000000001</v>
      </c>
      <c r="R225" s="12">
        <v>57533.2</v>
      </c>
      <c r="S225" s="12">
        <v>40270.949999999997</v>
      </c>
      <c r="T225" s="12">
        <v>339.27929999999998</v>
      </c>
      <c r="U225" s="12">
        <v>263601.8</v>
      </c>
    </row>
    <row r="226" spans="9:21" x14ac:dyDescent="0.25">
      <c r="I226" t="str">
        <f t="shared" si="57"/>
        <v>naive1</v>
      </c>
      <c r="J226">
        <f t="shared" si="59"/>
        <v>2</v>
      </c>
      <c r="K226">
        <f t="shared" si="58"/>
        <v>44</v>
      </c>
      <c r="L226">
        <f t="shared" si="56"/>
        <v>225</v>
      </c>
      <c r="M226" s="12">
        <v>5.2291499999999998E-2</v>
      </c>
      <c r="N226" s="12">
        <v>5.2291499999999998E-2</v>
      </c>
      <c r="O226" s="12">
        <v>0.13804959999999999</v>
      </c>
      <c r="P226" s="12">
        <v>0.58178399999999997</v>
      </c>
      <c r="Q226" s="12">
        <v>18.14179</v>
      </c>
      <c r="R226" s="12">
        <v>59412.09</v>
      </c>
      <c r="S226" s="12">
        <v>40826.949999999997</v>
      </c>
      <c r="T226" s="12">
        <v>326.70499999999998</v>
      </c>
      <c r="U226" s="12">
        <v>284870.40000000002</v>
      </c>
    </row>
    <row r="227" spans="9:21" x14ac:dyDescent="0.25">
      <c r="I227" t="str">
        <f t="shared" si="57"/>
        <v>naive1</v>
      </c>
      <c r="J227">
        <f t="shared" si="59"/>
        <v>2</v>
      </c>
      <c r="K227">
        <f t="shared" si="58"/>
        <v>45</v>
      </c>
      <c r="L227">
        <f t="shared" si="56"/>
        <v>226</v>
      </c>
      <c r="M227" s="12">
        <v>5.26463E-2</v>
      </c>
      <c r="N227" s="12">
        <v>5.26463E-2</v>
      </c>
      <c r="O227" s="12">
        <v>0.15135219999999999</v>
      </c>
      <c r="P227" s="12">
        <v>0.53970580000000001</v>
      </c>
      <c r="Q227" s="12">
        <v>18.018270000000001</v>
      </c>
      <c r="R227" s="12">
        <v>60193.96</v>
      </c>
      <c r="S227" s="12">
        <v>41303.79</v>
      </c>
      <c r="T227" s="12">
        <v>253.66990000000001</v>
      </c>
      <c r="U227" s="12">
        <v>306885.8</v>
      </c>
    </row>
    <row r="228" spans="9:21" x14ac:dyDescent="0.25">
      <c r="I228" t="str">
        <f t="shared" si="57"/>
        <v>naive1</v>
      </c>
      <c r="J228">
        <f t="shared" si="59"/>
        <v>2</v>
      </c>
      <c r="K228">
        <f t="shared" si="58"/>
        <v>46</v>
      </c>
      <c r="L228">
        <f t="shared" si="56"/>
        <v>227</v>
      </c>
      <c r="M228" s="12">
        <v>5.3440300000000003E-2</v>
      </c>
      <c r="N228" s="12">
        <v>5.3440300000000003E-2</v>
      </c>
      <c r="O228" s="12">
        <v>0.15941150000000001</v>
      </c>
      <c r="P228" s="12">
        <v>0.54086129999999999</v>
      </c>
      <c r="Q228" s="12">
        <v>17.863160000000001</v>
      </c>
      <c r="R228" s="12">
        <v>61151.9</v>
      </c>
      <c r="S228" s="12">
        <v>41767.54</v>
      </c>
      <c r="T228" s="12">
        <v>225.11879999999999</v>
      </c>
      <c r="U228" s="12">
        <v>328316.09999999998</v>
      </c>
    </row>
    <row r="229" spans="9:21" x14ac:dyDescent="0.25">
      <c r="I229" t="str">
        <f t="shared" si="57"/>
        <v>naive1</v>
      </c>
      <c r="J229">
        <f t="shared" si="59"/>
        <v>2</v>
      </c>
      <c r="K229">
        <f t="shared" si="58"/>
        <v>47</v>
      </c>
      <c r="L229">
        <f t="shared" si="56"/>
        <v>228</v>
      </c>
      <c r="M229" s="12">
        <v>5.4514899999999998E-2</v>
      </c>
      <c r="N229" s="12">
        <v>5.4514899999999998E-2</v>
      </c>
      <c r="O229" s="12">
        <v>0.16310089999999999</v>
      </c>
      <c r="P229" s="12">
        <v>0.53545569999999998</v>
      </c>
      <c r="Q229" s="12">
        <v>17.700749999999999</v>
      </c>
      <c r="R229" s="12">
        <v>61948.51</v>
      </c>
      <c r="S229" s="12">
        <v>42179.37</v>
      </c>
      <c r="T229" s="12">
        <v>184.92830000000001</v>
      </c>
      <c r="U229" s="12">
        <v>350448.5</v>
      </c>
    </row>
    <row r="230" spans="9:21" x14ac:dyDescent="0.25">
      <c r="I230" t="str">
        <f t="shared" si="57"/>
        <v>naive1</v>
      </c>
      <c r="J230">
        <f t="shared" si="59"/>
        <v>2</v>
      </c>
      <c r="K230">
        <f t="shared" si="58"/>
        <v>48</v>
      </c>
      <c r="L230">
        <f t="shared" si="56"/>
        <v>229</v>
      </c>
      <c r="M230" s="12">
        <v>5.5416399999999998E-2</v>
      </c>
      <c r="N230" s="12">
        <v>5.5416399999999998E-2</v>
      </c>
      <c r="O230" s="12">
        <v>0.17062550000000001</v>
      </c>
      <c r="P230" s="12">
        <v>0.53394489999999994</v>
      </c>
      <c r="Q230" s="12">
        <v>17.683129999999998</v>
      </c>
      <c r="R230" s="12">
        <v>62922.47</v>
      </c>
      <c r="S230" s="12">
        <v>42448.28</v>
      </c>
      <c r="T230" s="12">
        <v>155.6069</v>
      </c>
      <c r="U230" s="12">
        <v>372880.3</v>
      </c>
    </row>
    <row r="231" spans="9:21" x14ac:dyDescent="0.25">
      <c r="I231" t="str">
        <f t="shared" si="57"/>
        <v>naive1</v>
      </c>
      <c r="J231">
        <f t="shared" si="59"/>
        <v>2</v>
      </c>
      <c r="K231">
        <f t="shared" si="58"/>
        <v>49</v>
      </c>
      <c r="L231">
        <f t="shared" si="56"/>
        <v>230</v>
      </c>
      <c r="M231" s="12">
        <v>5.5079000000000003E-2</v>
      </c>
      <c r="N231" s="12">
        <v>5.5079000000000003E-2</v>
      </c>
      <c r="O231" s="12">
        <v>0.17186989999999999</v>
      </c>
      <c r="P231" s="12">
        <v>0.53260209999999997</v>
      </c>
      <c r="Q231" s="12">
        <v>17.53933</v>
      </c>
      <c r="R231" s="12">
        <v>63841.97</v>
      </c>
      <c r="S231" s="12">
        <v>42820.959999999999</v>
      </c>
      <c r="T231" s="12">
        <v>116.3472</v>
      </c>
      <c r="U231" s="12">
        <v>397047.3</v>
      </c>
    </row>
    <row r="232" spans="9:21" x14ac:dyDescent="0.25">
      <c r="I232" t="str">
        <f t="shared" si="57"/>
        <v>naive1</v>
      </c>
      <c r="J232">
        <f t="shared" si="59"/>
        <v>2</v>
      </c>
      <c r="K232">
        <f t="shared" si="58"/>
        <v>50</v>
      </c>
      <c r="L232">
        <f t="shared" si="56"/>
        <v>231</v>
      </c>
      <c r="M232" s="12">
        <v>5.5585599999999999E-2</v>
      </c>
      <c r="N232" s="12">
        <v>5.5585599999999999E-2</v>
      </c>
      <c r="O232" s="12">
        <v>0.19007589999999999</v>
      </c>
      <c r="P232" s="12">
        <v>0.53385150000000003</v>
      </c>
      <c r="Q232" s="12">
        <v>17.589770000000001</v>
      </c>
      <c r="R232" s="12">
        <v>65025.919999999998</v>
      </c>
      <c r="S232" s="12">
        <v>43008.04</v>
      </c>
      <c r="T232" s="12">
        <v>92.432699999999997</v>
      </c>
      <c r="U232" s="12">
        <v>421099.1</v>
      </c>
    </row>
    <row r="233" spans="9:21" x14ac:dyDescent="0.25">
      <c r="I233" t="str">
        <f t="shared" si="57"/>
        <v>naive1</v>
      </c>
      <c r="J233">
        <f t="shared" si="59"/>
        <v>2</v>
      </c>
      <c r="K233">
        <f t="shared" si="58"/>
        <v>51</v>
      </c>
      <c r="L233">
        <f t="shared" si="56"/>
        <v>232</v>
      </c>
      <c r="M233" s="12">
        <v>5.5485E-2</v>
      </c>
      <c r="N233" s="12">
        <v>5.5485E-2</v>
      </c>
      <c r="O233" s="12">
        <v>0.20078589999999999</v>
      </c>
      <c r="P233" s="12">
        <v>0.53251919999999997</v>
      </c>
      <c r="Q233" s="12">
        <v>17.572330000000001</v>
      </c>
      <c r="R233" s="12">
        <v>65947.45</v>
      </c>
      <c r="S233" s="12">
        <v>43205.36</v>
      </c>
      <c r="T233" s="12">
        <v>74.739739999999998</v>
      </c>
      <c r="U233" s="12">
        <v>445089.4</v>
      </c>
    </row>
    <row r="234" spans="9:21" x14ac:dyDescent="0.25">
      <c r="I234" t="str">
        <f t="shared" si="57"/>
        <v>naive1</v>
      </c>
      <c r="J234">
        <f t="shared" si="59"/>
        <v>2</v>
      </c>
      <c r="K234">
        <f t="shared" si="58"/>
        <v>52</v>
      </c>
      <c r="L234">
        <f t="shared" si="56"/>
        <v>233</v>
      </c>
      <c r="M234" s="12">
        <v>5.48388E-2</v>
      </c>
      <c r="N234" s="12">
        <v>5.48388E-2</v>
      </c>
      <c r="O234" s="12">
        <v>0.20477860000000001</v>
      </c>
      <c r="P234" s="12">
        <v>0.52817420000000004</v>
      </c>
      <c r="Q234" s="12">
        <v>17.52291</v>
      </c>
      <c r="R234" s="12">
        <v>67036.11</v>
      </c>
      <c r="S234" s="12">
        <v>43342.38</v>
      </c>
      <c r="T234" s="12">
        <v>68.159400000000005</v>
      </c>
      <c r="U234" s="12">
        <v>470877</v>
      </c>
    </row>
    <row r="235" spans="9:21" x14ac:dyDescent="0.25">
      <c r="I235" t="str">
        <f t="shared" si="57"/>
        <v>naive1</v>
      </c>
      <c r="J235">
        <f t="shared" si="59"/>
        <v>2</v>
      </c>
      <c r="K235">
        <f t="shared" si="58"/>
        <v>53</v>
      </c>
      <c r="L235">
        <f t="shared" si="56"/>
        <v>234</v>
      </c>
      <c r="M235" s="12">
        <v>5.4328799999999997E-2</v>
      </c>
      <c r="N235" s="12">
        <v>5.4328799999999997E-2</v>
      </c>
      <c r="O235" s="12">
        <v>0.2088042</v>
      </c>
      <c r="P235" s="12">
        <v>0.52614780000000005</v>
      </c>
      <c r="Q235" s="12">
        <v>17.44042</v>
      </c>
      <c r="R235" s="12">
        <v>68191.12</v>
      </c>
      <c r="S235" s="12">
        <v>43483.81</v>
      </c>
      <c r="T235" s="12">
        <v>49.58211</v>
      </c>
      <c r="U235" s="12">
        <v>497131.6</v>
      </c>
    </row>
    <row r="236" spans="9:21" x14ac:dyDescent="0.25">
      <c r="I236" t="str">
        <f t="shared" si="57"/>
        <v>naive1</v>
      </c>
      <c r="J236">
        <f t="shared" si="59"/>
        <v>2</v>
      </c>
      <c r="K236">
        <f t="shared" si="58"/>
        <v>54</v>
      </c>
      <c r="L236">
        <f t="shared" si="56"/>
        <v>235</v>
      </c>
      <c r="M236" s="12">
        <v>5.53646E-2</v>
      </c>
      <c r="N236" s="12">
        <v>5.53646E-2</v>
      </c>
      <c r="O236" s="12">
        <v>0.21110139999999999</v>
      </c>
      <c r="P236" s="12">
        <v>0.52029959999999997</v>
      </c>
      <c r="Q236" s="12">
        <v>17.43111</v>
      </c>
      <c r="R236" s="12">
        <v>69414.600000000006</v>
      </c>
      <c r="S236" s="12">
        <v>43568.4</v>
      </c>
      <c r="T236" s="12">
        <v>35.677120000000002</v>
      </c>
      <c r="U236" s="12">
        <v>525020</v>
      </c>
    </row>
    <row r="237" spans="9:21" x14ac:dyDescent="0.25">
      <c r="I237" t="str">
        <f t="shared" si="57"/>
        <v>naive1</v>
      </c>
      <c r="J237">
        <f t="shared" si="59"/>
        <v>2</v>
      </c>
      <c r="K237">
        <f t="shared" si="58"/>
        <v>55</v>
      </c>
      <c r="L237">
        <f t="shared" si="56"/>
        <v>236</v>
      </c>
      <c r="M237" s="12">
        <v>5.3178099999999999E-2</v>
      </c>
      <c r="N237" s="12">
        <v>5.3178099999999999E-2</v>
      </c>
      <c r="O237" s="12">
        <v>0.2109065</v>
      </c>
      <c r="P237" s="12">
        <v>0.50875610000000004</v>
      </c>
      <c r="Q237" s="12">
        <v>17.24465</v>
      </c>
      <c r="R237" s="12">
        <v>70047.62</v>
      </c>
      <c r="S237" s="12">
        <v>43888.36</v>
      </c>
      <c r="T237" s="12">
        <v>25.160160000000001</v>
      </c>
      <c r="U237" s="12">
        <v>554061.1</v>
      </c>
    </row>
    <row r="238" spans="9:21" x14ac:dyDescent="0.25">
      <c r="I238" t="str">
        <f t="shared" si="57"/>
        <v>naive1</v>
      </c>
      <c r="J238">
        <f t="shared" si="59"/>
        <v>2</v>
      </c>
      <c r="K238">
        <f t="shared" si="58"/>
        <v>56</v>
      </c>
      <c r="L238">
        <f t="shared" si="56"/>
        <v>237</v>
      </c>
      <c r="M238" s="12">
        <v>5.4588299999999999E-2</v>
      </c>
      <c r="N238" s="12">
        <v>5.4588299999999999E-2</v>
      </c>
      <c r="O238" s="12">
        <v>0.2110891</v>
      </c>
      <c r="P238" s="12">
        <v>0.49808269999999999</v>
      </c>
      <c r="Q238" s="12">
        <v>17.257100000000001</v>
      </c>
      <c r="R238" s="12">
        <v>70894.429999999993</v>
      </c>
      <c r="S238" s="12">
        <v>43931.05</v>
      </c>
      <c r="T238" s="12">
        <v>19.909590000000001</v>
      </c>
      <c r="U238" s="12">
        <v>582260.5</v>
      </c>
    </row>
    <row r="239" spans="9:21" x14ac:dyDescent="0.25">
      <c r="I239" t="str">
        <f t="shared" si="57"/>
        <v>naive1</v>
      </c>
      <c r="J239">
        <f t="shared" si="59"/>
        <v>2</v>
      </c>
      <c r="K239">
        <f t="shared" si="58"/>
        <v>57</v>
      </c>
      <c r="L239">
        <f t="shared" si="56"/>
        <v>238</v>
      </c>
      <c r="M239" s="12">
        <v>5.2842800000000002E-2</v>
      </c>
      <c r="N239" s="12">
        <v>5.2842800000000002E-2</v>
      </c>
      <c r="O239" s="12">
        <v>0.2134974</v>
      </c>
      <c r="P239" s="12">
        <v>0.48537979999999997</v>
      </c>
      <c r="Q239" s="12">
        <v>17.080549999999999</v>
      </c>
      <c r="R239" s="12">
        <v>72258.259999999995</v>
      </c>
      <c r="S239" s="12">
        <v>43998.94</v>
      </c>
      <c r="T239" s="12">
        <v>14.6836</v>
      </c>
      <c r="U239" s="12">
        <v>614007.9</v>
      </c>
    </row>
    <row r="240" spans="9:21" x14ac:dyDescent="0.25">
      <c r="I240" t="str">
        <f t="shared" si="57"/>
        <v>naive1</v>
      </c>
      <c r="J240">
        <f t="shared" si="59"/>
        <v>2</v>
      </c>
      <c r="K240">
        <f t="shared" si="58"/>
        <v>58</v>
      </c>
      <c r="L240">
        <f t="shared" si="56"/>
        <v>239</v>
      </c>
      <c r="M240" s="12">
        <v>5.2833400000000003E-2</v>
      </c>
      <c r="N240" s="12">
        <v>5.2833400000000003E-2</v>
      </c>
      <c r="O240" s="12">
        <v>0.21483360000000001</v>
      </c>
      <c r="P240" s="12">
        <v>0.46759040000000002</v>
      </c>
      <c r="Q240" s="12">
        <v>16.832889999999999</v>
      </c>
      <c r="R240" s="12">
        <v>73108.17</v>
      </c>
      <c r="S240" s="12">
        <v>44022.74</v>
      </c>
      <c r="T240" s="12">
        <v>8.3151200000000003</v>
      </c>
      <c r="U240" s="12">
        <v>645074.4</v>
      </c>
    </row>
    <row r="241" spans="9:21" x14ac:dyDescent="0.25">
      <c r="I241" t="str">
        <f t="shared" si="57"/>
        <v>naive1</v>
      </c>
      <c r="J241">
        <f t="shared" si="59"/>
        <v>2</v>
      </c>
      <c r="K241">
        <f t="shared" si="58"/>
        <v>59</v>
      </c>
      <c r="L241">
        <f t="shared" si="56"/>
        <v>240</v>
      </c>
      <c r="M241" s="12">
        <v>5.2156800000000003E-2</v>
      </c>
      <c r="N241" s="12">
        <v>5.2156800000000003E-2</v>
      </c>
      <c r="O241" s="12">
        <v>0.21461740000000001</v>
      </c>
      <c r="P241" s="12">
        <v>0.44494430000000001</v>
      </c>
      <c r="Q241" s="12">
        <v>16.989629999999998</v>
      </c>
      <c r="R241" s="12">
        <v>74599.19</v>
      </c>
      <c r="S241" s="12">
        <v>44079.22</v>
      </c>
      <c r="T241" s="12">
        <v>6.8356560000000002</v>
      </c>
      <c r="U241" s="12">
        <v>678270.2</v>
      </c>
    </row>
    <row r="242" spans="9:21" x14ac:dyDescent="0.25">
      <c r="I242" t="str">
        <f t="shared" si="57"/>
        <v>naive1</v>
      </c>
      <c r="J242">
        <f t="shared" si="59"/>
        <v>3</v>
      </c>
      <c r="K242">
        <f t="shared" si="58"/>
        <v>40</v>
      </c>
      <c r="L242">
        <f t="shared" si="56"/>
        <v>241</v>
      </c>
      <c r="M242" s="12">
        <v>4.1493200000000001E-2</v>
      </c>
      <c r="N242" s="12">
        <v>4.1493200000000001E-2</v>
      </c>
      <c r="O242" s="12">
        <v>0.13111780000000001</v>
      </c>
      <c r="P242" s="12">
        <v>0.68606860000000003</v>
      </c>
      <c r="Q242" s="12">
        <v>18.30151</v>
      </c>
      <c r="R242" s="12">
        <v>53221.02</v>
      </c>
      <c r="S242" s="12">
        <v>38428.93</v>
      </c>
      <c r="T242" s="12">
        <v>604.33010000000002</v>
      </c>
      <c r="U242" s="12">
        <v>171005.2</v>
      </c>
    </row>
    <row r="243" spans="9:21" x14ac:dyDescent="0.25">
      <c r="I243" t="str">
        <f t="shared" ref="I243:I306" si="60">I242</f>
        <v>naive1</v>
      </c>
      <c r="J243">
        <f t="shared" si="59"/>
        <v>3</v>
      </c>
      <c r="K243">
        <f t="shared" ref="K243:K306" si="61">IF(J243=J242,K242+1,20+10*(J243-1))</f>
        <v>41</v>
      </c>
      <c r="L243">
        <f t="shared" si="56"/>
        <v>242</v>
      </c>
      <c r="M243" s="12">
        <v>4.3068599999999999E-2</v>
      </c>
      <c r="N243" s="12">
        <v>4.3068599999999999E-2</v>
      </c>
      <c r="O243" s="12">
        <v>0.13194040000000001</v>
      </c>
      <c r="P243" s="12">
        <v>0.66837570000000002</v>
      </c>
      <c r="Q243" s="12">
        <v>18.282340000000001</v>
      </c>
      <c r="R243" s="12">
        <v>54215.44</v>
      </c>
      <c r="S243" s="12">
        <v>38879.54</v>
      </c>
      <c r="T243" s="12">
        <v>544.63099999999997</v>
      </c>
      <c r="U243" s="12">
        <v>189514.3</v>
      </c>
    </row>
    <row r="244" spans="9:21" x14ac:dyDescent="0.25">
      <c r="I244" t="str">
        <f t="shared" si="60"/>
        <v>naive1</v>
      </c>
      <c r="J244">
        <f t="shared" si="59"/>
        <v>3</v>
      </c>
      <c r="K244">
        <f t="shared" si="61"/>
        <v>42</v>
      </c>
      <c r="L244">
        <f t="shared" si="56"/>
        <v>243</v>
      </c>
      <c r="M244" s="12">
        <v>4.5655800000000003E-2</v>
      </c>
      <c r="N244" s="12">
        <v>4.5655800000000003E-2</v>
      </c>
      <c r="O244" s="12">
        <v>0.13643259999999999</v>
      </c>
      <c r="P244" s="12">
        <v>0.63990760000000002</v>
      </c>
      <c r="Q244" s="12">
        <v>18.102029999999999</v>
      </c>
      <c r="R244" s="12">
        <v>54818.879999999997</v>
      </c>
      <c r="S244" s="12">
        <v>39169.54</v>
      </c>
      <c r="T244" s="12">
        <v>467.10390000000001</v>
      </c>
      <c r="U244" s="12">
        <v>208850.1</v>
      </c>
    </row>
    <row r="245" spans="9:21" x14ac:dyDescent="0.25">
      <c r="I245" t="str">
        <f t="shared" si="60"/>
        <v>naive1</v>
      </c>
      <c r="J245">
        <f t="shared" si="59"/>
        <v>3</v>
      </c>
      <c r="K245">
        <f t="shared" si="61"/>
        <v>43</v>
      </c>
      <c r="L245">
        <f t="shared" si="56"/>
        <v>244</v>
      </c>
      <c r="M245" s="12">
        <v>4.6654500000000002E-2</v>
      </c>
      <c r="N245" s="12">
        <v>4.6654500000000002E-2</v>
      </c>
      <c r="O245" s="12">
        <v>0.1360026</v>
      </c>
      <c r="P245" s="12">
        <v>0.62181779999999998</v>
      </c>
      <c r="Q245" s="12">
        <v>18.272300000000001</v>
      </c>
      <c r="R245" s="12">
        <v>55658.720000000001</v>
      </c>
      <c r="S245" s="12">
        <v>39243.53</v>
      </c>
      <c r="T245" s="12">
        <v>397.62860000000001</v>
      </c>
      <c r="U245" s="12">
        <v>228279.6</v>
      </c>
    </row>
    <row r="246" spans="9:21" x14ac:dyDescent="0.25">
      <c r="I246" t="str">
        <f t="shared" si="60"/>
        <v>naive1</v>
      </c>
      <c r="J246">
        <f t="shared" si="59"/>
        <v>3</v>
      </c>
      <c r="K246">
        <f t="shared" si="61"/>
        <v>44</v>
      </c>
      <c r="L246">
        <f t="shared" si="56"/>
        <v>245</v>
      </c>
      <c r="M246" s="12">
        <v>4.72372E-2</v>
      </c>
      <c r="N246" s="12">
        <v>4.72372E-2</v>
      </c>
      <c r="O246" s="12">
        <v>0.1366512</v>
      </c>
      <c r="P246" s="12">
        <v>0.58970350000000005</v>
      </c>
      <c r="Q246" s="12">
        <v>18.345580000000002</v>
      </c>
      <c r="R246" s="12">
        <v>57221.01</v>
      </c>
      <c r="S246" s="12">
        <v>39806.68</v>
      </c>
      <c r="T246" s="12">
        <v>366.16809999999998</v>
      </c>
      <c r="U246" s="12">
        <v>248061.1</v>
      </c>
    </row>
    <row r="247" spans="9:21" x14ac:dyDescent="0.25">
      <c r="I247" t="str">
        <f t="shared" si="60"/>
        <v>naive1</v>
      </c>
      <c r="J247">
        <f t="shared" si="59"/>
        <v>3</v>
      </c>
      <c r="K247">
        <f t="shared" si="61"/>
        <v>45</v>
      </c>
      <c r="L247">
        <f t="shared" si="56"/>
        <v>246</v>
      </c>
      <c r="M247" s="12">
        <v>4.7624199999999998E-2</v>
      </c>
      <c r="N247" s="12">
        <v>4.7624199999999998E-2</v>
      </c>
      <c r="O247" s="12">
        <v>0.14856249999999999</v>
      </c>
      <c r="P247" s="12">
        <v>0.54748459999999999</v>
      </c>
      <c r="Q247" s="12">
        <v>18.320039999999999</v>
      </c>
      <c r="R247" s="12">
        <v>57918.55</v>
      </c>
      <c r="S247" s="12">
        <v>40096.910000000003</v>
      </c>
      <c r="T247" s="12">
        <v>307.05779999999999</v>
      </c>
      <c r="U247" s="12">
        <v>268666.7</v>
      </c>
    </row>
    <row r="248" spans="9:21" x14ac:dyDescent="0.25">
      <c r="I248" t="str">
        <f t="shared" si="60"/>
        <v>naive1</v>
      </c>
      <c r="J248">
        <f t="shared" si="59"/>
        <v>3</v>
      </c>
      <c r="K248">
        <f t="shared" si="61"/>
        <v>46</v>
      </c>
      <c r="L248">
        <f t="shared" si="56"/>
        <v>247</v>
      </c>
      <c r="M248" s="12">
        <v>4.8418999999999997E-2</v>
      </c>
      <c r="N248" s="12">
        <v>4.8418999999999997E-2</v>
      </c>
      <c r="O248" s="12">
        <v>0.15682940000000001</v>
      </c>
      <c r="P248" s="12">
        <v>0.54689180000000004</v>
      </c>
      <c r="Q248" s="12">
        <v>18.191680000000002</v>
      </c>
      <c r="R248" s="12">
        <v>58704.05</v>
      </c>
      <c r="S248" s="12">
        <v>40474.959999999999</v>
      </c>
      <c r="T248" s="12">
        <v>265.73129999999998</v>
      </c>
      <c r="U248" s="12">
        <v>289072.3</v>
      </c>
    </row>
    <row r="249" spans="9:21" x14ac:dyDescent="0.25">
      <c r="I249" t="str">
        <f t="shared" si="60"/>
        <v>naive1</v>
      </c>
      <c r="J249">
        <f t="shared" si="59"/>
        <v>3</v>
      </c>
      <c r="K249">
        <f t="shared" si="61"/>
        <v>47</v>
      </c>
      <c r="L249">
        <f t="shared" si="56"/>
        <v>248</v>
      </c>
      <c r="M249" s="12">
        <v>4.9649800000000001E-2</v>
      </c>
      <c r="N249" s="12">
        <v>4.9649800000000001E-2</v>
      </c>
      <c r="O249" s="12">
        <v>0.16259019999999999</v>
      </c>
      <c r="P249" s="12">
        <v>0.54479040000000001</v>
      </c>
      <c r="Q249" s="12">
        <v>18.101559999999999</v>
      </c>
      <c r="R249" s="12">
        <v>59458.01</v>
      </c>
      <c r="S249" s="12">
        <v>40792.019999999997</v>
      </c>
      <c r="T249" s="12">
        <v>211.10849999999999</v>
      </c>
      <c r="U249" s="12">
        <v>310217</v>
      </c>
    </row>
    <row r="250" spans="9:21" x14ac:dyDescent="0.25">
      <c r="I250" t="str">
        <f t="shared" si="60"/>
        <v>naive1</v>
      </c>
      <c r="J250">
        <f t="shared" si="59"/>
        <v>3</v>
      </c>
      <c r="K250">
        <f t="shared" si="61"/>
        <v>48</v>
      </c>
      <c r="L250">
        <f t="shared" si="56"/>
        <v>249</v>
      </c>
      <c r="M250" s="12">
        <v>5.1154199999999997E-2</v>
      </c>
      <c r="N250" s="12">
        <v>5.1154199999999997E-2</v>
      </c>
      <c r="O250" s="12">
        <v>0.16615920000000001</v>
      </c>
      <c r="P250" s="12">
        <v>0.54449270000000005</v>
      </c>
      <c r="Q250" s="12">
        <v>18.124479999999998</v>
      </c>
      <c r="R250" s="12">
        <v>60457.52</v>
      </c>
      <c r="S250" s="12">
        <v>41021.370000000003</v>
      </c>
      <c r="T250" s="12">
        <v>170.37690000000001</v>
      </c>
      <c r="U250" s="12">
        <v>331895.5</v>
      </c>
    </row>
    <row r="251" spans="9:21" x14ac:dyDescent="0.25">
      <c r="I251" t="str">
        <f t="shared" si="60"/>
        <v>naive1</v>
      </c>
      <c r="J251">
        <f t="shared" si="59"/>
        <v>3</v>
      </c>
      <c r="K251">
        <f t="shared" si="61"/>
        <v>49</v>
      </c>
      <c r="L251">
        <f t="shared" si="56"/>
        <v>250</v>
      </c>
      <c r="M251" s="12">
        <v>5.25621E-2</v>
      </c>
      <c r="N251" s="12">
        <v>5.25621E-2</v>
      </c>
      <c r="O251" s="12">
        <v>0.1656897</v>
      </c>
      <c r="P251" s="12">
        <v>0.54372609999999999</v>
      </c>
      <c r="Q251" s="12">
        <v>18.086410000000001</v>
      </c>
      <c r="R251" s="12">
        <v>61405.72</v>
      </c>
      <c r="S251" s="12">
        <v>41270.68</v>
      </c>
      <c r="T251" s="12">
        <v>130.2286</v>
      </c>
      <c r="U251" s="12">
        <v>354711.6</v>
      </c>
    </row>
    <row r="252" spans="9:21" x14ac:dyDescent="0.25">
      <c r="I252" t="str">
        <f t="shared" si="60"/>
        <v>naive1</v>
      </c>
      <c r="J252">
        <f t="shared" si="59"/>
        <v>3</v>
      </c>
      <c r="K252">
        <f t="shared" si="61"/>
        <v>50</v>
      </c>
      <c r="L252">
        <f t="shared" si="56"/>
        <v>251</v>
      </c>
      <c r="M252" s="12">
        <v>5.2604199999999997E-2</v>
      </c>
      <c r="N252" s="12">
        <v>5.2604199999999997E-2</v>
      </c>
      <c r="O252" s="12">
        <v>0.18510090000000001</v>
      </c>
      <c r="P252" s="12">
        <v>0.54270980000000002</v>
      </c>
      <c r="Q252" s="12">
        <v>18.037500000000001</v>
      </c>
      <c r="R252" s="12">
        <v>62289.24</v>
      </c>
      <c r="S252" s="12">
        <v>41460.19</v>
      </c>
      <c r="T252" s="12">
        <v>103.4171</v>
      </c>
      <c r="U252" s="12">
        <v>378334.9</v>
      </c>
    </row>
    <row r="253" spans="9:21" x14ac:dyDescent="0.25">
      <c r="I253" t="str">
        <f t="shared" si="60"/>
        <v>naive1</v>
      </c>
      <c r="J253">
        <f t="shared" si="59"/>
        <v>3</v>
      </c>
      <c r="K253">
        <f t="shared" si="61"/>
        <v>51</v>
      </c>
      <c r="L253">
        <f t="shared" si="56"/>
        <v>252</v>
      </c>
      <c r="M253" s="12">
        <v>5.23343E-2</v>
      </c>
      <c r="N253" s="12">
        <v>5.23343E-2</v>
      </c>
      <c r="O253" s="12">
        <v>0.19530320000000001</v>
      </c>
      <c r="P253" s="12">
        <v>0.54026629999999998</v>
      </c>
      <c r="Q253" s="12">
        <v>17.96331</v>
      </c>
      <c r="R253" s="12">
        <v>63251.37</v>
      </c>
      <c r="S253" s="12">
        <v>41625.06</v>
      </c>
      <c r="T253" s="12">
        <v>77.711359999999999</v>
      </c>
      <c r="U253" s="12">
        <v>401347.8</v>
      </c>
    </row>
    <row r="254" spans="9:21" x14ac:dyDescent="0.25">
      <c r="I254" t="str">
        <f t="shared" si="60"/>
        <v>naive1</v>
      </c>
      <c r="J254">
        <f t="shared" si="59"/>
        <v>3</v>
      </c>
      <c r="K254">
        <f t="shared" si="61"/>
        <v>52</v>
      </c>
      <c r="L254">
        <f t="shared" si="56"/>
        <v>253</v>
      </c>
      <c r="M254" s="12">
        <v>5.2963999999999997E-2</v>
      </c>
      <c r="N254" s="12">
        <v>5.2963999999999997E-2</v>
      </c>
      <c r="O254" s="12">
        <v>0.2009669</v>
      </c>
      <c r="P254" s="12">
        <v>0.53763229999999995</v>
      </c>
      <c r="Q254" s="12">
        <v>17.938870000000001</v>
      </c>
      <c r="R254" s="12">
        <v>64432.76</v>
      </c>
      <c r="S254" s="12">
        <v>41717.19</v>
      </c>
      <c r="T254" s="12">
        <v>70.514619999999994</v>
      </c>
      <c r="U254" s="12">
        <v>425319.1</v>
      </c>
    </row>
    <row r="255" spans="9:21" x14ac:dyDescent="0.25">
      <c r="I255" t="str">
        <f t="shared" si="60"/>
        <v>naive1</v>
      </c>
      <c r="J255">
        <f t="shared" si="59"/>
        <v>3</v>
      </c>
      <c r="K255">
        <f t="shared" si="61"/>
        <v>53</v>
      </c>
      <c r="L255">
        <f t="shared" si="56"/>
        <v>254</v>
      </c>
      <c r="M255" s="12">
        <v>5.1947800000000002E-2</v>
      </c>
      <c r="N255" s="12">
        <v>5.1947800000000002E-2</v>
      </c>
      <c r="O255" s="12">
        <v>0.204734</v>
      </c>
      <c r="P255" s="12">
        <v>0.53668439999999995</v>
      </c>
      <c r="Q255" s="12">
        <v>17.944030000000001</v>
      </c>
      <c r="R255" s="12">
        <v>65417.19</v>
      </c>
      <c r="S255" s="12">
        <v>41777.050000000003</v>
      </c>
      <c r="T255" s="12">
        <v>50.762239999999998</v>
      </c>
      <c r="U255" s="12">
        <v>450225.3</v>
      </c>
    </row>
    <row r="256" spans="9:21" x14ac:dyDescent="0.25">
      <c r="I256" t="str">
        <f t="shared" si="60"/>
        <v>naive1</v>
      </c>
      <c r="J256">
        <f t="shared" si="59"/>
        <v>3</v>
      </c>
      <c r="K256">
        <f t="shared" si="61"/>
        <v>54</v>
      </c>
      <c r="L256">
        <f t="shared" si="56"/>
        <v>255</v>
      </c>
      <c r="M256" s="12">
        <v>5.2961099999999997E-2</v>
      </c>
      <c r="N256" s="12">
        <v>5.2961099999999997E-2</v>
      </c>
      <c r="O256" s="12">
        <v>0.20987410000000001</v>
      </c>
      <c r="P256" s="12">
        <v>0.53195400000000004</v>
      </c>
      <c r="Q256" s="12">
        <v>17.955490000000001</v>
      </c>
      <c r="R256" s="12">
        <v>66746.429999999993</v>
      </c>
      <c r="S256" s="12">
        <v>41854.910000000003</v>
      </c>
      <c r="T256" s="12">
        <v>39.387059999999998</v>
      </c>
      <c r="U256" s="12">
        <v>477571</v>
      </c>
    </row>
    <row r="257" spans="9:21" x14ac:dyDescent="0.25">
      <c r="I257" t="str">
        <f t="shared" si="60"/>
        <v>naive1</v>
      </c>
      <c r="J257">
        <f t="shared" si="59"/>
        <v>3</v>
      </c>
      <c r="K257">
        <f t="shared" si="61"/>
        <v>55</v>
      </c>
      <c r="L257">
        <f t="shared" si="56"/>
        <v>256</v>
      </c>
      <c r="M257" s="12">
        <v>5.1971700000000003E-2</v>
      </c>
      <c r="N257" s="12">
        <v>5.1971700000000003E-2</v>
      </c>
      <c r="O257" s="12">
        <v>0.21043390000000001</v>
      </c>
      <c r="P257" s="12">
        <v>0.52002459999999995</v>
      </c>
      <c r="Q257" s="12">
        <v>17.759840000000001</v>
      </c>
      <c r="R257" s="12">
        <v>67423.460000000006</v>
      </c>
      <c r="S257" s="12">
        <v>42137.88</v>
      </c>
      <c r="T257" s="12">
        <v>29.463370000000001</v>
      </c>
      <c r="U257" s="12">
        <v>504759.1</v>
      </c>
    </row>
    <row r="258" spans="9:21" x14ac:dyDescent="0.25">
      <c r="I258" t="str">
        <f t="shared" si="60"/>
        <v>naive1</v>
      </c>
      <c r="J258">
        <f t="shared" si="59"/>
        <v>3</v>
      </c>
      <c r="K258">
        <f t="shared" si="61"/>
        <v>56</v>
      </c>
      <c r="L258">
        <f t="shared" si="56"/>
        <v>257</v>
      </c>
      <c r="M258" s="12">
        <v>5.17344E-2</v>
      </c>
      <c r="N258" s="12">
        <v>5.17344E-2</v>
      </c>
      <c r="O258" s="12">
        <v>0.2115186</v>
      </c>
      <c r="P258" s="12">
        <v>0.51252059999999999</v>
      </c>
      <c r="Q258" s="12">
        <v>17.874310000000001</v>
      </c>
      <c r="R258" s="12">
        <v>68456.320000000007</v>
      </c>
      <c r="S258" s="12">
        <v>42211.15</v>
      </c>
      <c r="T258" s="12">
        <v>19.898900000000001</v>
      </c>
      <c r="U258" s="12">
        <v>532694.19999999995</v>
      </c>
    </row>
    <row r="259" spans="9:21" x14ac:dyDescent="0.25">
      <c r="I259" t="str">
        <f t="shared" si="60"/>
        <v>naive1</v>
      </c>
      <c r="J259">
        <f t="shared" si="59"/>
        <v>3</v>
      </c>
      <c r="K259">
        <f t="shared" si="61"/>
        <v>57</v>
      </c>
      <c r="L259">
        <f t="shared" ref="L259:L322" si="62">K259-9-10*J259+30*(J259-1)+30*6*IF(I259="zero1",0,IF(I259="naive1",1,2))</f>
        <v>258</v>
      </c>
      <c r="M259" s="12">
        <v>5.1406100000000003E-2</v>
      </c>
      <c r="N259" s="12">
        <v>5.1406100000000003E-2</v>
      </c>
      <c r="O259" s="12">
        <v>0.21209710000000001</v>
      </c>
      <c r="P259" s="12">
        <v>0.49736010000000003</v>
      </c>
      <c r="Q259" s="12">
        <v>17.584309999999999</v>
      </c>
      <c r="R259" s="12">
        <v>69468.42</v>
      </c>
      <c r="S259" s="12">
        <v>42313.35</v>
      </c>
      <c r="T259" s="12">
        <v>16.773050000000001</v>
      </c>
      <c r="U259" s="12">
        <v>563072.80000000005</v>
      </c>
    </row>
    <row r="260" spans="9:21" x14ac:dyDescent="0.25">
      <c r="I260" t="str">
        <f t="shared" si="60"/>
        <v>naive1</v>
      </c>
      <c r="J260">
        <f t="shared" si="59"/>
        <v>3</v>
      </c>
      <c r="K260">
        <f t="shared" si="61"/>
        <v>58</v>
      </c>
      <c r="L260">
        <f t="shared" si="62"/>
        <v>259</v>
      </c>
      <c r="M260" s="12">
        <v>5.0925999999999999E-2</v>
      </c>
      <c r="N260" s="12">
        <v>5.0925999999999999E-2</v>
      </c>
      <c r="O260" s="12">
        <v>0.21270929999999999</v>
      </c>
      <c r="P260" s="12">
        <v>0.48033710000000002</v>
      </c>
      <c r="Q260" s="12">
        <v>17.320530000000002</v>
      </c>
      <c r="R260" s="12">
        <v>70337.33</v>
      </c>
      <c r="S260" s="12">
        <v>42323.59</v>
      </c>
      <c r="T260" s="12">
        <v>7.4370029999999998</v>
      </c>
      <c r="U260" s="12">
        <v>593671.6</v>
      </c>
    </row>
    <row r="261" spans="9:21" x14ac:dyDescent="0.25">
      <c r="I261" t="str">
        <f t="shared" si="60"/>
        <v>naive1</v>
      </c>
      <c r="J261">
        <f t="shared" si="59"/>
        <v>3</v>
      </c>
      <c r="K261">
        <f t="shared" si="61"/>
        <v>59</v>
      </c>
      <c r="L261">
        <f t="shared" si="62"/>
        <v>260</v>
      </c>
      <c r="M261" s="12">
        <v>5.1050400000000003E-2</v>
      </c>
      <c r="N261" s="12">
        <v>5.1050400000000003E-2</v>
      </c>
      <c r="O261" s="12">
        <v>0.21334790000000001</v>
      </c>
      <c r="P261" s="12">
        <v>0.45980949999999998</v>
      </c>
      <c r="Q261" s="12">
        <v>17.587409999999998</v>
      </c>
      <c r="R261" s="12">
        <v>71987.92</v>
      </c>
      <c r="S261" s="12">
        <v>42374.83</v>
      </c>
      <c r="T261" s="12">
        <v>6.5000080000000002</v>
      </c>
      <c r="U261" s="12">
        <v>625687.9</v>
      </c>
    </row>
    <row r="262" spans="9:21" x14ac:dyDescent="0.25">
      <c r="I262" t="str">
        <f t="shared" si="60"/>
        <v>naive1</v>
      </c>
      <c r="J262">
        <f t="shared" si="59"/>
        <v>3</v>
      </c>
      <c r="K262">
        <f t="shared" si="61"/>
        <v>60</v>
      </c>
      <c r="L262">
        <f t="shared" si="62"/>
        <v>261</v>
      </c>
      <c r="M262" s="12">
        <v>5.0843699999999999E-2</v>
      </c>
      <c r="N262" s="12">
        <v>5.0843699999999999E-2</v>
      </c>
      <c r="O262" s="12">
        <v>0.20737510000000001</v>
      </c>
      <c r="P262" s="12">
        <v>0.43224940000000001</v>
      </c>
      <c r="Q262" s="12">
        <v>17.16527</v>
      </c>
      <c r="R262" s="12">
        <v>73070.58</v>
      </c>
      <c r="S262" s="12">
        <v>42396.56</v>
      </c>
      <c r="T262" s="12">
        <v>8.8151030000000006</v>
      </c>
      <c r="U262" s="12">
        <v>659538.30000000005</v>
      </c>
    </row>
    <row r="263" spans="9:21" x14ac:dyDescent="0.25">
      <c r="I263" t="str">
        <f t="shared" si="60"/>
        <v>naive1</v>
      </c>
      <c r="J263">
        <f t="shared" si="59"/>
        <v>3</v>
      </c>
      <c r="K263">
        <f t="shared" si="61"/>
        <v>61</v>
      </c>
      <c r="L263">
        <f t="shared" si="62"/>
        <v>262</v>
      </c>
      <c r="M263" s="12">
        <v>5.0604799999999998E-2</v>
      </c>
      <c r="N263" s="12">
        <v>5.0604799999999998E-2</v>
      </c>
      <c r="O263" s="12">
        <v>0.20850070000000001</v>
      </c>
      <c r="P263" s="12">
        <v>0.40369379999999999</v>
      </c>
      <c r="Q263" s="12">
        <v>16.849019999999999</v>
      </c>
      <c r="R263" s="12">
        <v>73544.600000000006</v>
      </c>
      <c r="S263" s="12">
        <v>42409.34</v>
      </c>
      <c r="T263" s="12">
        <v>4.2306229999999996</v>
      </c>
      <c r="U263" s="12">
        <v>693959.3</v>
      </c>
    </row>
    <row r="264" spans="9:21" x14ac:dyDescent="0.25">
      <c r="I264" t="str">
        <f t="shared" si="60"/>
        <v>naive1</v>
      </c>
      <c r="J264">
        <f t="shared" si="59"/>
        <v>3</v>
      </c>
      <c r="K264">
        <f t="shared" si="61"/>
        <v>62</v>
      </c>
      <c r="L264">
        <f t="shared" si="62"/>
        <v>263</v>
      </c>
      <c r="M264" s="12">
        <v>4.9893899999999998E-2</v>
      </c>
      <c r="N264" s="12">
        <v>4.9893899999999998E-2</v>
      </c>
      <c r="O264" s="12">
        <v>0.21144560000000001</v>
      </c>
      <c r="P264" s="12">
        <v>0.37132730000000003</v>
      </c>
      <c r="Q264" s="12">
        <v>16.763079999999999</v>
      </c>
      <c r="R264" s="12">
        <v>74720.33</v>
      </c>
      <c r="S264" s="12">
        <v>42516.83</v>
      </c>
      <c r="T264" s="12">
        <v>3.0650059999999999</v>
      </c>
      <c r="U264" s="12">
        <v>732333.9</v>
      </c>
    </row>
    <row r="265" spans="9:21" x14ac:dyDescent="0.25">
      <c r="I265" t="str">
        <f t="shared" si="60"/>
        <v>naive1</v>
      </c>
      <c r="J265">
        <f t="shared" si="59"/>
        <v>3</v>
      </c>
      <c r="K265">
        <f t="shared" si="61"/>
        <v>63</v>
      </c>
      <c r="L265">
        <f t="shared" si="62"/>
        <v>264</v>
      </c>
      <c r="M265" s="12">
        <v>4.9233499999999999E-2</v>
      </c>
      <c r="N265" s="12">
        <v>4.9233499999999999E-2</v>
      </c>
      <c r="O265" s="12">
        <v>0.21314859999999999</v>
      </c>
      <c r="P265" s="12">
        <v>0.33860210000000002</v>
      </c>
      <c r="Q265" s="12">
        <v>16.532019999999999</v>
      </c>
      <c r="R265" s="12">
        <v>75738.39</v>
      </c>
      <c r="S265" s="12">
        <v>42383.51</v>
      </c>
      <c r="T265" s="12">
        <v>1.7492749999999999</v>
      </c>
      <c r="U265" s="12">
        <v>766777</v>
      </c>
    </row>
    <row r="266" spans="9:21" x14ac:dyDescent="0.25">
      <c r="I266" t="str">
        <f t="shared" si="60"/>
        <v>naive1</v>
      </c>
      <c r="J266">
        <f t="shared" si="59"/>
        <v>3</v>
      </c>
      <c r="K266">
        <f t="shared" si="61"/>
        <v>64</v>
      </c>
      <c r="L266">
        <f t="shared" si="62"/>
        <v>265</v>
      </c>
      <c r="M266" s="12">
        <v>4.9436800000000003E-2</v>
      </c>
      <c r="N266" s="12">
        <v>4.9436800000000003E-2</v>
      </c>
      <c r="O266" s="12">
        <v>0.21934149999999999</v>
      </c>
      <c r="P266" s="12">
        <v>0.30049710000000002</v>
      </c>
      <c r="Q266" s="12">
        <v>16.008030000000002</v>
      </c>
      <c r="R266" s="12">
        <v>76164.61</v>
      </c>
      <c r="S266" s="12">
        <v>42323.27</v>
      </c>
      <c r="T266" s="12">
        <v>1.6701319999999999</v>
      </c>
      <c r="U266" s="12">
        <v>805896.1</v>
      </c>
    </row>
    <row r="267" spans="9:21" x14ac:dyDescent="0.25">
      <c r="I267" t="str">
        <f t="shared" si="60"/>
        <v>naive1</v>
      </c>
      <c r="J267">
        <f t="shared" si="59"/>
        <v>3</v>
      </c>
      <c r="K267">
        <f t="shared" si="61"/>
        <v>65</v>
      </c>
      <c r="L267">
        <f t="shared" si="62"/>
        <v>266</v>
      </c>
      <c r="M267" s="12">
        <v>4.9574500000000001E-2</v>
      </c>
      <c r="N267" s="12">
        <v>0.1058475</v>
      </c>
      <c r="O267" s="12">
        <v>0.21437909999999999</v>
      </c>
      <c r="P267" s="12">
        <v>0.25870019999999999</v>
      </c>
      <c r="Q267" s="12">
        <v>15.01665</v>
      </c>
      <c r="R267" s="12">
        <v>76704.44</v>
      </c>
      <c r="S267" s="12">
        <v>42408.47</v>
      </c>
      <c r="T267" s="12">
        <v>135.87090000000001</v>
      </c>
      <c r="U267" s="12">
        <v>844831.7</v>
      </c>
    </row>
    <row r="268" spans="9:21" x14ac:dyDescent="0.25">
      <c r="I268" t="str">
        <f t="shared" si="60"/>
        <v>naive1</v>
      </c>
      <c r="J268">
        <f t="shared" si="59"/>
        <v>3</v>
      </c>
      <c r="K268">
        <f t="shared" si="61"/>
        <v>66</v>
      </c>
      <c r="L268">
        <f t="shared" si="62"/>
        <v>267</v>
      </c>
      <c r="M268" s="12">
        <v>5.0889400000000001E-2</v>
      </c>
      <c r="N268" s="12">
        <v>0.1486024</v>
      </c>
      <c r="O268" s="12">
        <v>0.2120813</v>
      </c>
      <c r="P268" s="12">
        <v>0.2223146</v>
      </c>
      <c r="Q268" s="12">
        <v>14.477130000000001</v>
      </c>
      <c r="R268" s="12">
        <v>77115.8</v>
      </c>
      <c r="S268" s="12">
        <v>42344.94</v>
      </c>
      <c r="T268" s="12">
        <v>247.0943</v>
      </c>
      <c r="U268" s="12">
        <v>884118.2</v>
      </c>
    </row>
    <row r="269" spans="9:21" x14ac:dyDescent="0.25">
      <c r="I269" t="str">
        <f t="shared" si="60"/>
        <v>naive1</v>
      </c>
      <c r="J269">
        <f t="shared" si="59"/>
        <v>3</v>
      </c>
      <c r="K269">
        <f t="shared" si="61"/>
        <v>67</v>
      </c>
      <c r="L269">
        <f t="shared" si="62"/>
        <v>268</v>
      </c>
      <c r="M269" s="12">
        <v>5.2730699999999998E-2</v>
      </c>
      <c r="N269" s="12">
        <v>0.14193339999999999</v>
      </c>
      <c r="O269" s="12">
        <v>0.21406310000000001</v>
      </c>
      <c r="P269" s="12">
        <v>0.19070989999999999</v>
      </c>
      <c r="Q269" s="12">
        <v>13.65652</v>
      </c>
      <c r="R269" s="12">
        <v>78367.460000000006</v>
      </c>
      <c r="S269" s="12">
        <v>41687.17</v>
      </c>
      <c r="T269" s="12">
        <v>254.66569999999999</v>
      </c>
      <c r="U269" s="12">
        <v>924360.3</v>
      </c>
    </row>
    <row r="270" spans="9:21" x14ac:dyDescent="0.25">
      <c r="I270" t="str">
        <f t="shared" si="60"/>
        <v>naive1</v>
      </c>
      <c r="J270">
        <f t="shared" si="59"/>
        <v>3</v>
      </c>
      <c r="K270">
        <f t="shared" si="61"/>
        <v>68</v>
      </c>
      <c r="L270">
        <f t="shared" si="62"/>
        <v>269</v>
      </c>
      <c r="M270" s="12">
        <v>5.3839100000000001E-2</v>
      </c>
      <c r="N270" s="12">
        <v>0.13829259999999999</v>
      </c>
      <c r="O270" s="12">
        <v>0.21655289999999999</v>
      </c>
      <c r="P270" s="12">
        <v>0.14631569999999999</v>
      </c>
      <c r="Q270" s="12">
        <v>12.996180000000001</v>
      </c>
      <c r="R270" s="12">
        <v>85771.34</v>
      </c>
      <c r="S270" s="12">
        <v>42043.41</v>
      </c>
      <c r="T270" s="12">
        <v>274.7688</v>
      </c>
      <c r="U270" s="12">
        <v>966671.7</v>
      </c>
    </row>
    <row r="271" spans="9:21" x14ac:dyDescent="0.25">
      <c r="I271" t="str">
        <f t="shared" si="60"/>
        <v>naive1</v>
      </c>
      <c r="J271">
        <f t="shared" si="59"/>
        <v>3</v>
      </c>
      <c r="K271">
        <f t="shared" si="61"/>
        <v>69</v>
      </c>
      <c r="L271">
        <f t="shared" si="62"/>
        <v>270</v>
      </c>
      <c r="M271" s="12">
        <v>5.4947099999999999E-2</v>
      </c>
      <c r="N271" s="12">
        <v>0.1450198</v>
      </c>
      <c r="O271" s="12">
        <v>0.2255837</v>
      </c>
      <c r="P271" s="12">
        <v>0.11100599999999999</v>
      </c>
      <c r="Q271" s="12">
        <v>12.188140000000001</v>
      </c>
      <c r="R271" s="12">
        <v>86611.34</v>
      </c>
      <c r="S271" s="12">
        <v>41988.71</v>
      </c>
      <c r="T271" s="12">
        <v>307.86930000000001</v>
      </c>
      <c r="U271" s="12">
        <v>1014820</v>
      </c>
    </row>
    <row r="272" spans="9:21" x14ac:dyDescent="0.25">
      <c r="I272" t="str">
        <f t="shared" si="60"/>
        <v>naive1</v>
      </c>
      <c r="J272">
        <f t="shared" si="59"/>
        <v>4</v>
      </c>
      <c r="K272">
        <f t="shared" si="61"/>
        <v>50</v>
      </c>
      <c r="L272">
        <f t="shared" si="62"/>
        <v>271</v>
      </c>
      <c r="M272" s="12">
        <v>4.7740299999999999E-2</v>
      </c>
      <c r="N272" s="12">
        <v>4.7740299999999999E-2</v>
      </c>
      <c r="O272" s="12">
        <v>0.18241460000000001</v>
      </c>
      <c r="P272" s="12">
        <v>0.60037989999999997</v>
      </c>
      <c r="Q272" s="12">
        <v>18.677150000000001</v>
      </c>
      <c r="R272" s="12">
        <v>58145.64</v>
      </c>
      <c r="S272" s="12">
        <v>39226.75</v>
      </c>
      <c r="T272" s="12">
        <v>138.4419</v>
      </c>
      <c r="U272" s="12">
        <v>311692.79999999999</v>
      </c>
    </row>
    <row r="273" spans="9:21" x14ac:dyDescent="0.25">
      <c r="I273" t="str">
        <f t="shared" si="60"/>
        <v>naive1</v>
      </c>
      <c r="J273">
        <f t="shared" si="59"/>
        <v>4</v>
      </c>
      <c r="K273">
        <f t="shared" si="61"/>
        <v>51</v>
      </c>
      <c r="L273">
        <f t="shared" si="62"/>
        <v>272</v>
      </c>
      <c r="M273" s="12">
        <v>4.7167800000000003E-2</v>
      </c>
      <c r="N273" s="12">
        <v>4.7167800000000003E-2</v>
      </c>
      <c r="O273" s="12">
        <v>0.1944264</v>
      </c>
      <c r="P273" s="12">
        <v>0.60290359999999998</v>
      </c>
      <c r="Q273" s="12">
        <v>18.826630000000002</v>
      </c>
      <c r="R273" s="12">
        <v>59139.99</v>
      </c>
      <c r="S273" s="12">
        <v>39376.9</v>
      </c>
      <c r="T273" s="12">
        <v>104.6093</v>
      </c>
      <c r="U273" s="12">
        <v>334257.5</v>
      </c>
    </row>
    <row r="274" spans="9:21" x14ac:dyDescent="0.25">
      <c r="I274" t="str">
        <f t="shared" si="60"/>
        <v>naive1</v>
      </c>
      <c r="J274">
        <f t="shared" si="59"/>
        <v>4</v>
      </c>
      <c r="K274">
        <f t="shared" si="61"/>
        <v>52</v>
      </c>
      <c r="L274">
        <f t="shared" si="62"/>
        <v>273</v>
      </c>
      <c r="M274" s="12">
        <v>4.9463100000000003E-2</v>
      </c>
      <c r="N274" s="12">
        <v>4.9463100000000003E-2</v>
      </c>
      <c r="O274" s="12">
        <v>0.20108470000000001</v>
      </c>
      <c r="P274" s="12">
        <v>0.60201760000000004</v>
      </c>
      <c r="Q274" s="12">
        <v>18.803319999999999</v>
      </c>
      <c r="R274" s="12">
        <v>60163.44</v>
      </c>
      <c r="S274" s="12">
        <v>39460.46</v>
      </c>
      <c r="T274" s="12">
        <v>87.642030000000005</v>
      </c>
      <c r="U274" s="12">
        <v>357193.7</v>
      </c>
    </row>
    <row r="275" spans="9:21" x14ac:dyDescent="0.25">
      <c r="I275" t="str">
        <f t="shared" si="60"/>
        <v>naive1</v>
      </c>
      <c r="J275">
        <f t="shared" si="59"/>
        <v>4</v>
      </c>
      <c r="K275">
        <f t="shared" si="61"/>
        <v>53</v>
      </c>
      <c r="L275">
        <f t="shared" si="62"/>
        <v>274</v>
      </c>
      <c r="M275" s="12">
        <v>5.1320499999999998E-2</v>
      </c>
      <c r="N275" s="12">
        <v>5.1320499999999998E-2</v>
      </c>
      <c r="O275" s="12">
        <v>0.20454249999999999</v>
      </c>
      <c r="P275" s="12">
        <v>0.59896450000000001</v>
      </c>
      <c r="Q275" s="12">
        <v>18.778230000000001</v>
      </c>
      <c r="R275" s="12">
        <v>61030.17</v>
      </c>
      <c r="S275" s="12">
        <v>39482.14</v>
      </c>
      <c r="T275" s="12">
        <v>57.307969999999997</v>
      </c>
      <c r="U275" s="12">
        <v>380099.3</v>
      </c>
    </row>
    <row r="276" spans="9:21" x14ac:dyDescent="0.25">
      <c r="I276" t="str">
        <f t="shared" si="60"/>
        <v>naive1</v>
      </c>
      <c r="J276">
        <f t="shared" si="59"/>
        <v>4</v>
      </c>
      <c r="K276">
        <f t="shared" si="61"/>
        <v>54</v>
      </c>
      <c r="L276">
        <f t="shared" si="62"/>
        <v>275</v>
      </c>
      <c r="M276" s="12">
        <v>5.3751500000000001E-2</v>
      </c>
      <c r="N276" s="12">
        <v>5.3751500000000001E-2</v>
      </c>
      <c r="O276" s="12">
        <v>0.21011740000000001</v>
      </c>
      <c r="P276" s="12">
        <v>0.59373229999999999</v>
      </c>
      <c r="Q276" s="12">
        <v>18.773430000000001</v>
      </c>
      <c r="R276" s="12">
        <v>62130.23</v>
      </c>
      <c r="S276" s="12">
        <v>39516.089999999997</v>
      </c>
      <c r="T276" s="12">
        <v>42.923830000000002</v>
      </c>
      <c r="U276" s="12">
        <v>404568.1</v>
      </c>
    </row>
    <row r="277" spans="9:21" x14ac:dyDescent="0.25">
      <c r="I277" t="str">
        <f t="shared" si="60"/>
        <v>naive1</v>
      </c>
      <c r="J277">
        <f t="shared" si="59"/>
        <v>4</v>
      </c>
      <c r="K277">
        <f t="shared" si="61"/>
        <v>55</v>
      </c>
      <c r="L277">
        <f t="shared" si="62"/>
        <v>276</v>
      </c>
      <c r="M277" s="12">
        <v>5.3962299999999998E-2</v>
      </c>
      <c r="N277" s="12">
        <v>5.3962299999999998E-2</v>
      </c>
      <c r="O277" s="12">
        <v>0.21101139999999999</v>
      </c>
      <c r="P277" s="12">
        <v>0.58629600000000004</v>
      </c>
      <c r="Q277" s="12">
        <v>18.713660000000001</v>
      </c>
      <c r="R277" s="12">
        <v>63190.07</v>
      </c>
      <c r="S277" s="12">
        <v>39843.56</v>
      </c>
      <c r="T277" s="12">
        <v>33.711599999999997</v>
      </c>
      <c r="U277" s="12">
        <v>429992.8</v>
      </c>
    </row>
    <row r="278" spans="9:21" x14ac:dyDescent="0.25">
      <c r="I278" t="str">
        <f t="shared" si="60"/>
        <v>naive1</v>
      </c>
      <c r="J278">
        <f t="shared" si="59"/>
        <v>4</v>
      </c>
      <c r="K278">
        <f t="shared" si="61"/>
        <v>56</v>
      </c>
      <c r="L278">
        <f t="shared" si="62"/>
        <v>277</v>
      </c>
      <c r="M278" s="12">
        <v>5.35232E-2</v>
      </c>
      <c r="N278" s="12">
        <v>5.35232E-2</v>
      </c>
      <c r="O278" s="12">
        <v>0.21290619999999999</v>
      </c>
      <c r="P278" s="12">
        <v>0.57605519999999999</v>
      </c>
      <c r="Q278" s="12">
        <v>18.690570000000001</v>
      </c>
      <c r="R278" s="12">
        <v>63908.03</v>
      </c>
      <c r="S278" s="12">
        <v>39931.81</v>
      </c>
      <c r="T278" s="12">
        <v>23.79102</v>
      </c>
      <c r="U278" s="12">
        <v>456582.8</v>
      </c>
    </row>
    <row r="279" spans="9:21" x14ac:dyDescent="0.25">
      <c r="I279" t="str">
        <f t="shared" si="60"/>
        <v>naive1</v>
      </c>
      <c r="J279">
        <f t="shared" si="59"/>
        <v>4</v>
      </c>
      <c r="K279">
        <f t="shared" si="61"/>
        <v>57</v>
      </c>
      <c r="L279">
        <f t="shared" si="62"/>
        <v>278</v>
      </c>
      <c r="M279" s="12">
        <v>5.4765800000000003E-2</v>
      </c>
      <c r="N279" s="12">
        <v>5.4765800000000003E-2</v>
      </c>
      <c r="O279" s="12">
        <v>0.21582370000000001</v>
      </c>
      <c r="P279" s="12">
        <v>0.56158680000000005</v>
      </c>
      <c r="Q279" s="12">
        <v>18.601500000000001</v>
      </c>
      <c r="R279" s="12">
        <v>65185.78</v>
      </c>
      <c r="S279" s="12">
        <v>39978.71</v>
      </c>
      <c r="T279" s="12">
        <v>14.42544</v>
      </c>
      <c r="U279" s="12">
        <v>484070.6</v>
      </c>
    </row>
    <row r="280" spans="9:21" x14ac:dyDescent="0.25">
      <c r="I280" t="str">
        <f t="shared" si="60"/>
        <v>naive1</v>
      </c>
      <c r="J280">
        <f t="shared" si="59"/>
        <v>4</v>
      </c>
      <c r="K280">
        <f t="shared" si="61"/>
        <v>58</v>
      </c>
      <c r="L280">
        <f t="shared" si="62"/>
        <v>279</v>
      </c>
      <c r="M280" s="12">
        <v>5.2721299999999999E-2</v>
      </c>
      <c r="N280" s="12">
        <v>5.2721299999999999E-2</v>
      </c>
      <c r="O280" s="12">
        <v>0.21398519999999999</v>
      </c>
      <c r="P280" s="12">
        <v>0.54083079999999994</v>
      </c>
      <c r="Q280" s="12">
        <v>18.146380000000001</v>
      </c>
      <c r="R280" s="12">
        <v>65708.22</v>
      </c>
      <c r="S280" s="12">
        <v>40053.26</v>
      </c>
      <c r="T280" s="12">
        <v>12.75212</v>
      </c>
      <c r="U280" s="12">
        <v>513012</v>
      </c>
    </row>
    <row r="281" spans="9:21" x14ac:dyDescent="0.25">
      <c r="I281" t="str">
        <f t="shared" si="60"/>
        <v>naive1</v>
      </c>
      <c r="J281">
        <f t="shared" si="59"/>
        <v>4</v>
      </c>
      <c r="K281">
        <f t="shared" si="61"/>
        <v>59</v>
      </c>
      <c r="L281">
        <f t="shared" si="62"/>
        <v>280</v>
      </c>
      <c r="M281" s="12">
        <v>5.4383800000000003E-2</v>
      </c>
      <c r="N281" s="12">
        <v>5.4383800000000003E-2</v>
      </c>
      <c r="O281" s="12">
        <v>0.21560170000000001</v>
      </c>
      <c r="P281" s="12">
        <v>0.52141349999999997</v>
      </c>
      <c r="Q281" s="12">
        <v>18.510719999999999</v>
      </c>
      <c r="R281" s="12">
        <v>67443.490000000005</v>
      </c>
      <c r="S281" s="12">
        <v>40141.68</v>
      </c>
      <c r="T281" s="12">
        <v>8.9724360000000001</v>
      </c>
      <c r="U281" s="12">
        <v>543581</v>
      </c>
    </row>
    <row r="282" spans="9:21" x14ac:dyDescent="0.25">
      <c r="I282" t="str">
        <f t="shared" si="60"/>
        <v>naive1</v>
      </c>
      <c r="J282">
        <f t="shared" si="59"/>
        <v>4</v>
      </c>
      <c r="K282">
        <f t="shared" si="61"/>
        <v>60</v>
      </c>
      <c r="L282">
        <f t="shared" si="62"/>
        <v>281</v>
      </c>
      <c r="M282" s="12">
        <v>5.4342000000000001E-2</v>
      </c>
      <c r="N282" s="12">
        <v>5.4342000000000001E-2</v>
      </c>
      <c r="O282" s="12">
        <v>0.2090592</v>
      </c>
      <c r="P282" s="12">
        <v>0.48925669999999999</v>
      </c>
      <c r="Q282" s="12">
        <v>18.026109999999999</v>
      </c>
      <c r="R282" s="12">
        <v>68415.59</v>
      </c>
      <c r="S282" s="12">
        <v>40151.57</v>
      </c>
      <c r="T282" s="12">
        <v>7.9809279999999996</v>
      </c>
      <c r="U282" s="12">
        <v>575467.30000000005</v>
      </c>
    </row>
    <row r="283" spans="9:21" x14ac:dyDescent="0.25">
      <c r="I283" t="str">
        <f t="shared" si="60"/>
        <v>naive1</v>
      </c>
      <c r="J283">
        <f t="shared" si="59"/>
        <v>4</v>
      </c>
      <c r="K283">
        <f t="shared" si="61"/>
        <v>61</v>
      </c>
      <c r="L283">
        <f t="shared" si="62"/>
        <v>282</v>
      </c>
      <c r="M283" s="12">
        <v>5.4256600000000002E-2</v>
      </c>
      <c r="N283" s="12">
        <v>5.4256600000000002E-2</v>
      </c>
      <c r="O283" s="12">
        <v>0.2104519</v>
      </c>
      <c r="P283" s="12">
        <v>0.45563880000000001</v>
      </c>
      <c r="Q283" s="12">
        <v>17.714469999999999</v>
      </c>
      <c r="R283" s="12">
        <v>69002.91</v>
      </c>
      <c r="S283" s="12">
        <v>40257.96</v>
      </c>
      <c r="T283" s="12">
        <v>3.3564980000000002</v>
      </c>
      <c r="U283" s="12">
        <v>608112.1</v>
      </c>
    </row>
    <row r="284" spans="9:21" x14ac:dyDescent="0.25">
      <c r="I284" t="str">
        <f t="shared" si="60"/>
        <v>naive1</v>
      </c>
      <c r="J284">
        <f t="shared" si="59"/>
        <v>4</v>
      </c>
      <c r="K284">
        <f t="shared" si="61"/>
        <v>62</v>
      </c>
      <c r="L284">
        <f t="shared" si="62"/>
        <v>283</v>
      </c>
      <c r="M284" s="12">
        <v>5.48721E-2</v>
      </c>
      <c r="N284" s="12">
        <v>5.48721E-2</v>
      </c>
      <c r="O284" s="12">
        <v>0.20908289999999999</v>
      </c>
      <c r="P284" s="12">
        <v>0.42211589999999999</v>
      </c>
      <c r="Q284" s="12">
        <v>17.55687</v>
      </c>
      <c r="R284" s="12">
        <v>70106.880000000005</v>
      </c>
      <c r="S284" s="12">
        <v>40402.400000000001</v>
      </c>
      <c r="T284" s="12">
        <v>5.0999720000000002</v>
      </c>
      <c r="U284" s="12">
        <v>644028.1</v>
      </c>
    </row>
    <row r="285" spans="9:21" x14ac:dyDescent="0.25">
      <c r="I285" t="str">
        <f t="shared" si="60"/>
        <v>naive1</v>
      </c>
      <c r="J285">
        <f t="shared" si="59"/>
        <v>4</v>
      </c>
      <c r="K285">
        <f t="shared" si="61"/>
        <v>63</v>
      </c>
      <c r="L285">
        <f t="shared" si="62"/>
        <v>284</v>
      </c>
      <c r="M285" s="12">
        <v>5.4158299999999999E-2</v>
      </c>
      <c r="N285" s="12">
        <v>5.4158299999999999E-2</v>
      </c>
      <c r="O285" s="12">
        <v>0.2120937</v>
      </c>
      <c r="P285" s="12">
        <v>0.3881424</v>
      </c>
      <c r="Q285" s="12">
        <v>17.30904</v>
      </c>
      <c r="R285" s="12">
        <v>71280.83</v>
      </c>
      <c r="S285" s="12">
        <v>40347.1</v>
      </c>
      <c r="T285" s="12">
        <v>1.540181</v>
      </c>
      <c r="U285" s="12">
        <v>678718.3</v>
      </c>
    </row>
    <row r="286" spans="9:21" x14ac:dyDescent="0.25">
      <c r="I286" t="str">
        <f t="shared" si="60"/>
        <v>naive1</v>
      </c>
      <c r="J286">
        <f t="shared" si="59"/>
        <v>4</v>
      </c>
      <c r="K286">
        <f t="shared" si="61"/>
        <v>64</v>
      </c>
      <c r="L286">
        <f t="shared" si="62"/>
        <v>285</v>
      </c>
      <c r="M286" s="12">
        <v>5.4856500000000002E-2</v>
      </c>
      <c r="N286" s="12">
        <v>5.4856500000000002E-2</v>
      </c>
      <c r="O286" s="12">
        <v>0.2189691</v>
      </c>
      <c r="P286" s="12">
        <v>0.34576469999999998</v>
      </c>
      <c r="Q286" s="12">
        <v>16.69023</v>
      </c>
      <c r="R286" s="12">
        <v>71423.399999999994</v>
      </c>
      <c r="S286" s="12">
        <v>40395.33</v>
      </c>
      <c r="T286" s="12">
        <v>1.027231</v>
      </c>
      <c r="U286" s="12">
        <v>714726.2</v>
      </c>
    </row>
    <row r="287" spans="9:21" x14ac:dyDescent="0.25">
      <c r="I287" t="str">
        <f t="shared" si="60"/>
        <v>naive1</v>
      </c>
      <c r="J287">
        <f t="shared" si="59"/>
        <v>4</v>
      </c>
      <c r="K287">
        <f t="shared" si="61"/>
        <v>65</v>
      </c>
      <c r="L287">
        <f t="shared" si="62"/>
        <v>286</v>
      </c>
      <c r="M287" s="12">
        <v>5.6173099999999997E-2</v>
      </c>
      <c r="N287" s="12">
        <v>0.1120239</v>
      </c>
      <c r="O287" s="12">
        <v>0.21205850000000001</v>
      </c>
      <c r="P287" s="12">
        <v>0.29720400000000002</v>
      </c>
      <c r="Q287" s="12">
        <v>15.602119999999999</v>
      </c>
      <c r="R287" s="12">
        <v>71897.09</v>
      </c>
      <c r="S287" s="12">
        <v>40390.58</v>
      </c>
      <c r="T287" s="12">
        <v>122.60129999999999</v>
      </c>
      <c r="U287" s="12">
        <v>751974.6</v>
      </c>
    </row>
    <row r="288" spans="9:21" x14ac:dyDescent="0.25">
      <c r="I288" t="str">
        <f t="shared" si="60"/>
        <v>naive1</v>
      </c>
      <c r="J288">
        <f t="shared" si="59"/>
        <v>4</v>
      </c>
      <c r="K288">
        <f t="shared" si="61"/>
        <v>66</v>
      </c>
      <c r="L288">
        <f t="shared" si="62"/>
        <v>287</v>
      </c>
      <c r="M288" s="12">
        <v>5.6721800000000003E-2</v>
      </c>
      <c r="N288" s="12">
        <v>0.15665689999999999</v>
      </c>
      <c r="O288" s="12">
        <v>0.21106169999999999</v>
      </c>
      <c r="P288" s="12">
        <v>0.25564209999999998</v>
      </c>
      <c r="Q288" s="12">
        <v>15.03872</v>
      </c>
      <c r="R288" s="12">
        <v>72302.240000000005</v>
      </c>
      <c r="S288" s="12">
        <v>40354.15</v>
      </c>
      <c r="T288" s="12">
        <v>224.6062</v>
      </c>
      <c r="U288" s="12">
        <v>787607.9</v>
      </c>
    </row>
    <row r="289" spans="9:21" x14ac:dyDescent="0.25">
      <c r="I289" t="str">
        <f t="shared" si="60"/>
        <v>naive1</v>
      </c>
      <c r="J289">
        <f t="shared" ref="J289:J352" si="63">J259+1</f>
        <v>4</v>
      </c>
      <c r="K289">
        <f t="shared" si="61"/>
        <v>67</v>
      </c>
      <c r="L289">
        <f t="shared" si="62"/>
        <v>288</v>
      </c>
      <c r="M289" s="12">
        <v>5.6702500000000003E-2</v>
      </c>
      <c r="N289" s="12">
        <v>0.14771129999999999</v>
      </c>
      <c r="O289" s="12">
        <v>0.21616070000000001</v>
      </c>
      <c r="P289" s="12">
        <v>0.21034559999999999</v>
      </c>
      <c r="Q289" s="12">
        <v>14.146330000000001</v>
      </c>
      <c r="R289" s="12">
        <v>75800.160000000003</v>
      </c>
      <c r="S289" s="12">
        <v>40112.58</v>
      </c>
      <c r="T289" s="12">
        <v>234.14250000000001</v>
      </c>
      <c r="U289" s="12">
        <v>826842.1</v>
      </c>
    </row>
    <row r="290" spans="9:21" x14ac:dyDescent="0.25">
      <c r="I290" t="str">
        <f t="shared" si="60"/>
        <v>naive1</v>
      </c>
      <c r="J290">
        <f t="shared" si="63"/>
        <v>4</v>
      </c>
      <c r="K290">
        <f t="shared" si="61"/>
        <v>68</v>
      </c>
      <c r="L290">
        <f t="shared" si="62"/>
        <v>289</v>
      </c>
      <c r="M290" s="12">
        <v>5.9537600000000003E-2</v>
      </c>
      <c r="N290" s="12">
        <v>0.14542630000000001</v>
      </c>
      <c r="O290" s="12">
        <v>0.22365470000000001</v>
      </c>
      <c r="P290" s="12">
        <v>0.1615009</v>
      </c>
      <c r="Q290" s="12">
        <v>13.38827</v>
      </c>
      <c r="R290" s="12">
        <v>80339.33</v>
      </c>
      <c r="S290" s="12">
        <v>40319.17</v>
      </c>
      <c r="T290" s="12">
        <v>254.11</v>
      </c>
      <c r="U290" s="12">
        <v>868246.6</v>
      </c>
    </row>
    <row r="291" spans="9:21" x14ac:dyDescent="0.25">
      <c r="I291" t="str">
        <f t="shared" si="60"/>
        <v>naive1</v>
      </c>
      <c r="J291">
        <f t="shared" si="63"/>
        <v>4</v>
      </c>
      <c r="K291">
        <f t="shared" si="61"/>
        <v>69</v>
      </c>
      <c r="L291">
        <f t="shared" si="62"/>
        <v>290</v>
      </c>
      <c r="M291" s="12">
        <v>6.0983999999999997E-2</v>
      </c>
      <c r="N291" s="12">
        <v>0.15329319999999999</v>
      </c>
      <c r="O291" s="12">
        <v>0.2319869</v>
      </c>
      <c r="P291" s="12">
        <v>0.1236819</v>
      </c>
      <c r="Q291" s="12">
        <v>12.59318</v>
      </c>
      <c r="R291" s="12">
        <v>80994.710000000006</v>
      </c>
      <c r="S291" s="12">
        <v>40331.99</v>
      </c>
      <c r="T291" s="12">
        <v>287.8562</v>
      </c>
      <c r="U291" s="12">
        <v>914552.1</v>
      </c>
    </row>
    <row r="292" spans="9:21" x14ac:dyDescent="0.25">
      <c r="I292" t="str">
        <f t="shared" si="60"/>
        <v>naive1</v>
      </c>
      <c r="J292">
        <f t="shared" si="63"/>
        <v>4</v>
      </c>
      <c r="K292">
        <f t="shared" si="61"/>
        <v>70</v>
      </c>
      <c r="L292">
        <f t="shared" si="62"/>
        <v>291</v>
      </c>
      <c r="M292" s="12">
        <v>6.2944799999999995E-2</v>
      </c>
      <c r="N292" s="12">
        <v>0.1616176</v>
      </c>
      <c r="O292" s="12">
        <v>0.2213406</v>
      </c>
      <c r="P292" s="12">
        <v>9.3239100000000005E-2</v>
      </c>
      <c r="Q292" s="12">
        <v>11.775169999999999</v>
      </c>
      <c r="R292" s="12">
        <v>81083.59</v>
      </c>
      <c r="S292" s="12">
        <v>40157.410000000003</v>
      </c>
      <c r="T292" s="12">
        <v>316.22640000000001</v>
      </c>
      <c r="U292" s="12">
        <v>960984.3</v>
      </c>
    </row>
    <row r="293" spans="9:21" x14ac:dyDescent="0.25">
      <c r="I293" t="str">
        <f t="shared" si="60"/>
        <v>naive1</v>
      </c>
      <c r="J293">
        <f t="shared" si="63"/>
        <v>4</v>
      </c>
      <c r="K293">
        <f t="shared" si="61"/>
        <v>71</v>
      </c>
      <c r="L293">
        <f t="shared" si="62"/>
        <v>292</v>
      </c>
      <c r="M293" s="12">
        <v>6.2892000000000003E-2</v>
      </c>
      <c r="N293" s="12">
        <v>0.17411389999999999</v>
      </c>
      <c r="O293" s="12">
        <v>0.21189279999999999</v>
      </c>
      <c r="P293" s="12">
        <v>7.1546700000000005E-2</v>
      </c>
      <c r="Q293" s="12">
        <v>10.820029999999999</v>
      </c>
      <c r="R293" s="12">
        <v>81323.91</v>
      </c>
      <c r="S293" s="12">
        <v>40197.54</v>
      </c>
      <c r="T293" s="12">
        <v>338.24329999999998</v>
      </c>
      <c r="U293" s="12">
        <v>1009955</v>
      </c>
    </row>
    <row r="294" spans="9:21" x14ac:dyDescent="0.25">
      <c r="I294" t="str">
        <f t="shared" si="60"/>
        <v>naive1</v>
      </c>
      <c r="J294">
        <f t="shared" si="63"/>
        <v>4</v>
      </c>
      <c r="K294">
        <f t="shared" si="61"/>
        <v>72</v>
      </c>
      <c r="L294">
        <f t="shared" si="62"/>
        <v>293</v>
      </c>
      <c r="M294" s="12">
        <v>6.2353899999999997E-2</v>
      </c>
      <c r="N294" s="12">
        <v>0.18174660000000001</v>
      </c>
      <c r="O294" s="12">
        <v>0.2129974</v>
      </c>
      <c r="P294" s="12">
        <v>5.5734600000000002E-2</v>
      </c>
      <c r="Q294" s="12">
        <v>9.8822069999999993</v>
      </c>
      <c r="R294" s="12">
        <v>82172.179999999993</v>
      </c>
      <c r="S294" s="12">
        <v>40416.82</v>
      </c>
      <c r="T294" s="12">
        <v>372.57799999999997</v>
      </c>
      <c r="U294" s="12">
        <v>1062957</v>
      </c>
    </row>
    <row r="295" spans="9:21" x14ac:dyDescent="0.25">
      <c r="I295" t="str">
        <f t="shared" si="60"/>
        <v>naive1</v>
      </c>
      <c r="J295">
        <f t="shared" si="63"/>
        <v>4</v>
      </c>
      <c r="K295">
        <f t="shared" si="61"/>
        <v>73</v>
      </c>
      <c r="L295">
        <f t="shared" si="62"/>
        <v>294</v>
      </c>
      <c r="M295" s="12">
        <v>6.3888799999999996E-2</v>
      </c>
      <c r="N295" s="12">
        <v>0.20242669999999999</v>
      </c>
      <c r="O295" s="12">
        <v>0.216333</v>
      </c>
      <c r="P295" s="12">
        <v>4.21681E-2</v>
      </c>
      <c r="Q295" s="12">
        <v>8.8168970000000009</v>
      </c>
      <c r="R295" s="12">
        <v>82738.789999999994</v>
      </c>
      <c r="S295" s="12">
        <v>40541.81</v>
      </c>
      <c r="T295" s="12">
        <v>392.86610000000002</v>
      </c>
      <c r="U295" s="12">
        <v>1112674</v>
      </c>
    </row>
    <row r="296" spans="9:21" x14ac:dyDescent="0.25">
      <c r="I296" t="str">
        <f t="shared" si="60"/>
        <v>naive1</v>
      </c>
      <c r="J296">
        <f t="shared" si="63"/>
        <v>4</v>
      </c>
      <c r="K296">
        <f t="shared" si="61"/>
        <v>74</v>
      </c>
      <c r="L296">
        <f t="shared" si="62"/>
        <v>295</v>
      </c>
      <c r="M296" s="12">
        <v>6.4725599999999994E-2</v>
      </c>
      <c r="N296" s="12">
        <v>0.21474589999999999</v>
      </c>
      <c r="O296" s="12">
        <v>0.2238511</v>
      </c>
      <c r="P296" s="12">
        <v>3.3504100000000002E-2</v>
      </c>
      <c r="Q296" s="12">
        <v>9.2677029999999991</v>
      </c>
      <c r="R296" s="12">
        <v>85612.33</v>
      </c>
      <c r="S296" s="12">
        <v>40621.800000000003</v>
      </c>
      <c r="T296" s="12">
        <v>436.19499999999999</v>
      </c>
      <c r="U296" s="12">
        <v>1163158</v>
      </c>
    </row>
    <row r="297" spans="9:21" x14ac:dyDescent="0.25">
      <c r="I297" t="str">
        <f t="shared" si="60"/>
        <v>naive1</v>
      </c>
      <c r="J297">
        <f t="shared" si="63"/>
        <v>4</v>
      </c>
      <c r="K297">
        <f t="shared" si="61"/>
        <v>75</v>
      </c>
      <c r="L297">
        <f t="shared" si="62"/>
        <v>296</v>
      </c>
      <c r="M297" s="12">
        <v>6.5420800000000001E-2</v>
      </c>
      <c r="N297" s="12">
        <v>0.2325557</v>
      </c>
      <c r="O297" s="12">
        <v>0.2113159</v>
      </c>
      <c r="P297" s="12">
        <v>2.74778E-2</v>
      </c>
      <c r="Q297" s="12">
        <v>10.941380000000001</v>
      </c>
      <c r="R297" s="12">
        <v>90518.38</v>
      </c>
      <c r="S297" s="12">
        <v>41062.49</v>
      </c>
      <c r="T297" s="12">
        <v>462.72050000000002</v>
      </c>
      <c r="U297" s="12">
        <v>1224604</v>
      </c>
    </row>
    <row r="298" spans="9:21" x14ac:dyDescent="0.25">
      <c r="I298" t="str">
        <f t="shared" si="60"/>
        <v>naive1</v>
      </c>
      <c r="J298">
        <f t="shared" si="63"/>
        <v>4</v>
      </c>
      <c r="K298">
        <f t="shared" si="61"/>
        <v>76</v>
      </c>
      <c r="L298">
        <f t="shared" si="62"/>
        <v>297</v>
      </c>
      <c r="M298" s="12">
        <v>6.3404100000000005E-2</v>
      </c>
      <c r="N298" s="12">
        <v>0.24109320000000001</v>
      </c>
      <c r="O298" s="12">
        <v>0.20832790000000001</v>
      </c>
      <c r="P298" s="12">
        <v>9.8191000000000007E-3</v>
      </c>
      <c r="Q298" s="12">
        <v>0.31071959999999998</v>
      </c>
      <c r="R298" s="12">
        <v>75762.81</v>
      </c>
      <c r="S298" s="12">
        <v>42983.08</v>
      </c>
      <c r="T298" s="12">
        <v>463.5942</v>
      </c>
      <c r="U298" s="12">
        <v>1294047</v>
      </c>
    </row>
    <row r="299" spans="9:21" x14ac:dyDescent="0.25">
      <c r="I299" t="str">
        <f t="shared" si="60"/>
        <v>naive1</v>
      </c>
      <c r="J299">
        <f t="shared" si="63"/>
        <v>4</v>
      </c>
      <c r="K299">
        <f t="shared" si="61"/>
        <v>77</v>
      </c>
      <c r="L299">
        <f t="shared" si="62"/>
        <v>298</v>
      </c>
      <c r="M299" s="12">
        <v>6.7782099999999998E-2</v>
      </c>
      <c r="N299" s="12">
        <v>0.26122339999999999</v>
      </c>
      <c r="O299" s="12">
        <v>0.2113506</v>
      </c>
      <c r="P299" s="12">
        <v>7.2814999999999998E-3</v>
      </c>
      <c r="Q299" s="12">
        <v>0.23509569999999999</v>
      </c>
      <c r="R299" s="12">
        <v>77183.77</v>
      </c>
      <c r="S299" s="12">
        <v>43512.86</v>
      </c>
      <c r="T299" s="12">
        <v>543.59730000000002</v>
      </c>
      <c r="U299" s="12">
        <v>1332896</v>
      </c>
    </row>
    <row r="300" spans="9:21" x14ac:dyDescent="0.25">
      <c r="I300" t="str">
        <f t="shared" si="60"/>
        <v>naive1</v>
      </c>
      <c r="J300">
        <f t="shared" si="63"/>
        <v>4</v>
      </c>
      <c r="K300">
        <f t="shared" si="61"/>
        <v>78</v>
      </c>
      <c r="L300">
        <f t="shared" si="62"/>
        <v>299</v>
      </c>
      <c r="M300" s="12">
        <v>7.0604E-2</v>
      </c>
      <c r="N300" s="12">
        <v>0.27683550000000001</v>
      </c>
      <c r="O300" s="12">
        <v>0.21307039999999999</v>
      </c>
      <c r="P300" s="12">
        <v>5.9360999999999997E-3</v>
      </c>
      <c r="Q300" s="12">
        <v>0.18976370000000001</v>
      </c>
      <c r="R300" s="12">
        <v>78700.460000000006</v>
      </c>
      <c r="S300" s="12">
        <v>44100.82</v>
      </c>
      <c r="T300" s="12">
        <v>578.87310000000002</v>
      </c>
      <c r="U300" s="12">
        <v>1374132</v>
      </c>
    </row>
    <row r="301" spans="9:21" x14ac:dyDescent="0.25">
      <c r="I301" t="str">
        <f t="shared" si="60"/>
        <v>naive1</v>
      </c>
      <c r="J301">
        <f t="shared" si="63"/>
        <v>4</v>
      </c>
      <c r="K301">
        <f t="shared" si="61"/>
        <v>79</v>
      </c>
      <c r="L301">
        <f t="shared" si="62"/>
        <v>300</v>
      </c>
      <c r="M301" s="12">
        <v>7.2197899999999995E-2</v>
      </c>
      <c r="N301" s="12">
        <v>0.29123189999999999</v>
      </c>
      <c r="O301" s="12">
        <v>0.21948280000000001</v>
      </c>
      <c r="P301" s="12">
        <v>4.7403000000000002E-3</v>
      </c>
      <c r="Q301" s="12">
        <v>0.14655560000000001</v>
      </c>
      <c r="R301" s="12">
        <v>80617.11</v>
      </c>
      <c r="S301" s="12">
        <v>44765.18</v>
      </c>
      <c r="T301" s="12">
        <v>659.48919999999998</v>
      </c>
      <c r="U301" s="12">
        <v>1419944</v>
      </c>
    </row>
    <row r="302" spans="9:21" x14ac:dyDescent="0.25">
      <c r="I302" t="str">
        <f t="shared" si="60"/>
        <v>naive1</v>
      </c>
      <c r="J302">
        <f t="shared" si="63"/>
        <v>5</v>
      </c>
      <c r="K302">
        <f t="shared" si="61"/>
        <v>60</v>
      </c>
      <c r="L302">
        <f t="shared" si="62"/>
        <v>301</v>
      </c>
      <c r="M302" s="12">
        <v>6.2477900000000003E-2</v>
      </c>
      <c r="N302" s="12">
        <v>6.2477900000000003E-2</v>
      </c>
      <c r="O302" s="12">
        <v>0.21495139999999999</v>
      </c>
      <c r="P302" s="12">
        <v>0.54105570000000003</v>
      </c>
      <c r="Q302" s="12">
        <v>18.24061</v>
      </c>
      <c r="R302" s="12">
        <v>64480.62</v>
      </c>
      <c r="S302" s="12">
        <v>38910.28</v>
      </c>
      <c r="T302" s="12">
        <v>10.38551</v>
      </c>
      <c r="U302" s="12">
        <v>532903.30000000005</v>
      </c>
    </row>
    <row r="303" spans="9:21" x14ac:dyDescent="0.25">
      <c r="I303" t="str">
        <f t="shared" si="60"/>
        <v>naive1</v>
      </c>
      <c r="J303">
        <f t="shared" si="63"/>
        <v>5</v>
      </c>
      <c r="K303">
        <f t="shared" si="61"/>
        <v>61</v>
      </c>
      <c r="L303">
        <f t="shared" si="62"/>
        <v>302</v>
      </c>
      <c r="M303" s="12">
        <v>6.0189600000000003E-2</v>
      </c>
      <c r="N303" s="12">
        <v>6.0189600000000003E-2</v>
      </c>
      <c r="O303" s="12">
        <v>0.2128061</v>
      </c>
      <c r="P303" s="12">
        <v>0.50918050000000004</v>
      </c>
      <c r="Q303" s="12">
        <v>18.124839999999999</v>
      </c>
      <c r="R303" s="12">
        <v>65790.23</v>
      </c>
      <c r="S303" s="12">
        <v>39210.29</v>
      </c>
      <c r="T303" s="12">
        <v>8.3952810000000007</v>
      </c>
      <c r="U303" s="12">
        <v>567857.1</v>
      </c>
    </row>
    <row r="304" spans="9:21" x14ac:dyDescent="0.25">
      <c r="I304" t="str">
        <f t="shared" si="60"/>
        <v>naive1</v>
      </c>
      <c r="J304">
        <f t="shared" si="63"/>
        <v>5</v>
      </c>
      <c r="K304">
        <f t="shared" si="61"/>
        <v>62</v>
      </c>
      <c r="L304">
        <f t="shared" si="62"/>
        <v>303</v>
      </c>
      <c r="M304" s="12">
        <v>6.1318900000000003E-2</v>
      </c>
      <c r="N304" s="12">
        <v>6.1318900000000003E-2</v>
      </c>
      <c r="O304" s="12">
        <v>0.20975740000000001</v>
      </c>
      <c r="P304" s="12">
        <v>0.47435549999999999</v>
      </c>
      <c r="Q304" s="12">
        <v>17.849689999999999</v>
      </c>
      <c r="R304" s="12">
        <v>66823.600000000006</v>
      </c>
      <c r="S304" s="12">
        <v>39370.160000000003</v>
      </c>
      <c r="T304" s="12">
        <v>6.0508119999999996</v>
      </c>
      <c r="U304" s="12">
        <v>603018.6</v>
      </c>
    </row>
    <row r="305" spans="9:21" x14ac:dyDescent="0.25">
      <c r="I305" t="str">
        <f t="shared" si="60"/>
        <v>naive1</v>
      </c>
      <c r="J305">
        <f t="shared" si="63"/>
        <v>5</v>
      </c>
      <c r="K305">
        <f t="shared" si="61"/>
        <v>63</v>
      </c>
      <c r="L305">
        <f t="shared" si="62"/>
        <v>304</v>
      </c>
      <c r="M305" s="12">
        <v>6.0995899999999999E-2</v>
      </c>
      <c r="N305" s="12">
        <v>6.0995899999999999E-2</v>
      </c>
      <c r="O305" s="12">
        <v>0.2137106</v>
      </c>
      <c r="P305" s="12">
        <v>0.43623770000000001</v>
      </c>
      <c r="Q305" s="12">
        <v>17.44528</v>
      </c>
      <c r="R305" s="12">
        <v>67961.33</v>
      </c>
      <c r="S305" s="12">
        <v>39420.199999999997</v>
      </c>
      <c r="T305" s="12">
        <v>3.728037</v>
      </c>
      <c r="U305" s="12">
        <v>638394</v>
      </c>
    </row>
    <row r="306" spans="9:21" x14ac:dyDescent="0.25">
      <c r="I306" t="str">
        <f t="shared" si="60"/>
        <v>naive1</v>
      </c>
      <c r="J306">
        <f t="shared" si="63"/>
        <v>5</v>
      </c>
      <c r="K306">
        <f t="shared" si="61"/>
        <v>64</v>
      </c>
      <c r="L306">
        <f t="shared" si="62"/>
        <v>305</v>
      </c>
      <c r="M306" s="12">
        <v>6.2876600000000005E-2</v>
      </c>
      <c r="N306" s="12">
        <v>6.2876600000000005E-2</v>
      </c>
      <c r="O306" s="12">
        <v>0.22104190000000001</v>
      </c>
      <c r="P306" s="12">
        <v>0.39071349999999999</v>
      </c>
      <c r="Q306" s="12">
        <v>16.794789999999999</v>
      </c>
      <c r="R306" s="12">
        <v>68557.27</v>
      </c>
      <c r="S306" s="12">
        <v>39661.910000000003</v>
      </c>
      <c r="T306" s="12">
        <v>2.684841</v>
      </c>
      <c r="U306" s="12">
        <v>674787.8</v>
      </c>
    </row>
    <row r="307" spans="9:21" x14ac:dyDescent="0.25">
      <c r="I307" t="str">
        <f t="shared" ref="I307:I361" si="64">I306</f>
        <v>naive1</v>
      </c>
      <c r="J307">
        <f t="shared" si="63"/>
        <v>5</v>
      </c>
      <c r="K307">
        <f t="shared" ref="K307:K370" si="65">IF(J307=J306,K306+1,20+10*(J307-1))</f>
        <v>65</v>
      </c>
      <c r="L307">
        <f t="shared" si="62"/>
        <v>306</v>
      </c>
      <c r="M307" s="12">
        <v>6.4810999999999994E-2</v>
      </c>
      <c r="N307" s="12">
        <v>0.12130349999999999</v>
      </c>
      <c r="O307" s="12">
        <v>0.21353810000000001</v>
      </c>
      <c r="P307" s="12">
        <v>0.33267059999999998</v>
      </c>
      <c r="Q307" s="12">
        <v>15.63931</v>
      </c>
      <c r="R307" s="12">
        <v>68965.009999999995</v>
      </c>
      <c r="S307" s="12">
        <v>39335.54</v>
      </c>
      <c r="T307" s="12">
        <v>121.2226</v>
      </c>
      <c r="U307" s="12">
        <v>711619.5</v>
      </c>
    </row>
    <row r="308" spans="9:21" x14ac:dyDescent="0.25">
      <c r="I308" t="str">
        <f t="shared" si="64"/>
        <v>naive1</v>
      </c>
      <c r="J308">
        <f t="shared" si="63"/>
        <v>5</v>
      </c>
      <c r="K308">
        <f t="shared" si="65"/>
        <v>66</v>
      </c>
      <c r="L308">
        <f t="shared" si="62"/>
        <v>307</v>
      </c>
      <c r="M308" s="12">
        <v>6.6105999999999998E-2</v>
      </c>
      <c r="N308" s="12">
        <v>0.16592170000000001</v>
      </c>
      <c r="O308" s="12">
        <v>0.2151843</v>
      </c>
      <c r="P308" s="12">
        <v>0.28472350000000002</v>
      </c>
      <c r="Q308" s="12">
        <v>15.03191</v>
      </c>
      <c r="R308" s="12">
        <v>70208.600000000006</v>
      </c>
      <c r="S308" s="12">
        <v>39481.17</v>
      </c>
      <c r="T308" s="12">
        <v>207.68469999999999</v>
      </c>
      <c r="U308" s="12">
        <v>746981.2</v>
      </c>
    </row>
    <row r="309" spans="9:21" x14ac:dyDescent="0.25">
      <c r="I309" t="str">
        <f t="shared" si="64"/>
        <v>naive1</v>
      </c>
      <c r="J309">
        <f t="shared" si="63"/>
        <v>5</v>
      </c>
      <c r="K309">
        <f t="shared" si="65"/>
        <v>67</v>
      </c>
      <c r="L309">
        <f t="shared" si="62"/>
        <v>308</v>
      </c>
      <c r="M309" s="12">
        <v>6.6758200000000004E-2</v>
      </c>
      <c r="N309" s="12">
        <v>0.158414</v>
      </c>
      <c r="O309" s="12">
        <v>0.2194248</v>
      </c>
      <c r="P309" s="12">
        <v>0.22161210000000001</v>
      </c>
      <c r="Q309" s="12">
        <v>14.1374</v>
      </c>
      <c r="R309" s="12">
        <v>76132.210000000006</v>
      </c>
      <c r="S309" s="12">
        <v>39896.839999999997</v>
      </c>
      <c r="T309" s="12">
        <v>225.5908</v>
      </c>
      <c r="U309" s="12">
        <v>786757.6</v>
      </c>
    </row>
    <row r="310" spans="9:21" x14ac:dyDescent="0.25">
      <c r="I310" t="str">
        <f t="shared" si="64"/>
        <v>naive1</v>
      </c>
      <c r="J310">
        <f t="shared" si="63"/>
        <v>5</v>
      </c>
      <c r="K310">
        <f t="shared" si="65"/>
        <v>68</v>
      </c>
      <c r="L310">
        <f t="shared" si="62"/>
        <v>309</v>
      </c>
      <c r="M310" s="12">
        <v>6.8405599999999997E-2</v>
      </c>
      <c r="N310" s="12">
        <v>0.1557279</v>
      </c>
      <c r="O310" s="12">
        <v>0.2290683</v>
      </c>
      <c r="P310" s="12">
        <v>0.17100219999999999</v>
      </c>
      <c r="Q310" s="12">
        <v>13.34151</v>
      </c>
      <c r="R310" s="12">
        <v>77412.429999999993</v>
      </c>
      <c r="S310" s="12">
        <v>39954.239999999998</v>
      </c>
      <c r="T310" s="12">
        <v>249.8426</v>
      </c>
      <c r="U310" s="12">
        <v>830443.4</v>
      </c>
    </row>
    <row r="311" spans="9:21" x14ac:dyDescent="0.25">
      <c r="I311" t="str">
        <f t="shared" si="64"/>
        <v>naive1</v>
      </c>
      <c r="J311">
        <f t="shared" si="63"/>
        <v>5</v>
      </c>
      <c r="K311">
        <f t="shared" si="65"/>
        <v>69</v>
      </c>
      <c r="L311">
        <f t="shared" si="62"/>
        <v>310</v>
      </c>
      <c r="M311" s="12">
        <v>6.9310499999999997E-2</v>
      </c>
      <c r="N311" s="12">
        <v>0.16563700000000001</v>
      </c>
      <c r="O311" s="12">
        <v>0.2356366</v>
      </c>
      <c r="P311" s="12">
        <v>0.1315402</v>
      </c>
      <c r="Q311" s="12">
        <v>12.50029</v>
      </c>
      <c r="R311" s="12">
        <v>78531.210000000006</v>
      </c>
      <c r="S311" s="12">
        <v>40233.519999999997</v>
      </c>
      <c r="T311" s="12">
        <v>281.66759999999999</v>
      </c>
      <c r="U311" s="12">
        <v>879990.9</v>
      </c>
    </row>
    <row r="312" spans="9:21" x14ac:dyDescent="0.25">
      <c r="I312" t="str">
        <f t="shared" si="64"/>
        <v>naive1</v>
      </c>
      <c r="J312">
        <f t="shared" si="63"/>
        <v>5</v>
      </c>
      <c r="K312">
        <f t="shared" si="65"/>
        <v>70</v>
      </c>
      <c r="L312">
        <f t="shared" si="62"/>
        <v>311</v>
      </c>
      <c r="M312" s="12">
        <v>7.1418300000000004E-2</v>
      </c>
      <c r="N312" s="12">
        <v>0.17247599999999999</v>
      </c>
      <c r="O312" s="12">
        <v>0.22235579999999999</v>
      </c>
      <c r="P312" s="12">
        <v>0.10149039999999999</v>
      </c>
      <c r="Q312" s="12">
        <v>11.712120000000001</v>
      </c>
      <c r="R312" s="12">
        <v>78666.509999999995</v>
      </c>
      <c r="S312" s="12">
        <v>40140.36</v>
      </c>
      <c r="T312" s="12">
        <v>294.82990000000001</v>
      </c>
      <c r="U312" s="12">
        <v>925818.9</v>
      </c>
    </row>
    <row r="313" spans="9:21" x14ac:dyDescent="0.25">
      <c r="I313" t="str">
        <f t="shared" si="64"/>
        <v>naive1</v>
      </c>
      <c r="J313">
        <f t="shared" si="63"/>
        <v>5</v>
      </c>
      <c r="K313">
        <f t="shared" si="65"/>
        <v>71</v>
      </c>
      <c r="L313">
        <f t="shared" si="62"/>
        <v>312</v>
      </c>
      <c r="M313" s="12">
        <v>7.1435499999999999E-2</v>
      </c>
      <c r="N313" s="12">
        <v>0.18746959999999999</v>
      </c>
      <c r="O313" s="12">
        <v>0.21924569999999999</v>
      </c>
      <c r="P313" s="12">
        <v>7.63017E-2</v>
      </c>
      <c r="Q313" s="12">
        <v>10.774330000000001</v>
      </c>
      <c r="R313" s="12">
        <v>79220.39</v>
      </c>
      <c r="S313" s="12">
        <v>40378.69</v>
      </c>
      <c r="T313" s="12">
        <v>323.13900000000001</v>
      </c>
      <c r="U313" s="12">
        <v>976559.1</v>
      </c>
    </row>
    <row r="314" spans="9:21" x14ac:dyDescent="0.25">
      <c r="I314" t="str">
        <f t="shared" si="64"/>
        <v>naive1</v>
      </c>
      <c r="J314">
        <f t="shared" si="63"/>
        <v>5</v>
      </c>
      <c r="K314">
        <f t="shared" si="65"/>
        <v>72</v>
      </c>
      <c r="L314">
        <f t="shared" si="62"/>
        <v>313</v>
      </c>
      <c r="M314" s="12">
        <v>7.2631299999999996E-2</v>
      </c>
      <c r="N314" s="12">
        <v>0.19452179999999999</v>
      </c>
      <c r="O314" s="12">
        <v>0.21971840000000001</v>
      </c>
      <c r="P314" s="12">
        <v>6.0895900000000003E-2</v>
      </c>
      <c r="Q314" s="12">
        <v>9.8612710000000003</v>
      </c>
      <c r="R314" s="12">
        <v>80051.98</v>
      </c>
      <c r="S314" s="12">
        <v>40723.760000000002</v>
      </c>
      <c r="T314" s="12">
        <v>348.27460000000002</v>
      </c>
      <c r="U314" s="12">
        <v>1029467</v>
      </c>
    </row>
    <row r="315" spans="9:21" x14ac:dyDescent="0.25">
      <c r="I315" t="str">
        <f t="shared" si="64"/>
        <v>naive1</v>
      </c>
      <c r="J315">
        <f t="shared" si="63"/>
        <v>5</v>
      </c>
      <c r="K315">
        <f t="shared" si="65"/>
        <v>73</v>
      </c>
      <c r="L315">
        <f t="shared" si="62"/>
        <v>314</v>
      </c>
      <c r="M315" s="12">
        <v>7.3465299999999997E-2</v>
      </c>
      <c r="N315" s="12">
        <v>0.21350540000000001</v>
      </c>
      <c r="O315" s="12">
        <v>0.22252569999999999</v>
      </c>
      <c r="P315" s="12">
        <v>4.5953399999999998E-2</v>
      </c>
      <c r="Q315" s="12">
        <v>8.8057130000000008</v>
      </c>
      <c r="R315" s="12">
        <v>80999.539999999994</v>
      </c>
      <c r="S315" s="12">
        <v>41066.199999999997</v>
      </c>
      <c r="T315" s="12">
        <v>370.7192</v>
      </c>
      <c r="U315" s="12">
        <v>1082347</v>
      </c>
    </row>
    <row r="316" spans="9:21" x14ac:dyDescent="0.25">
      <c r="I316" t="str">
        <f t="shared" si="64"/>
        <v>naive1</v>
      </c>
      <c r="J316">
        <f t="shared" si="63"/>
        <v>5</v>
      </c>
      <c r="K316">
        <f t="shared" si="65"/>
        <v>74</v>
      </c>
      <c r="L316">
        <f t="shared" si="62"/>
        <v>315</v>
      </c>
      <c r="M316" s="12">
        <v>7.4349600000000002E-2</v>
      </c>
      <c r="N316" s="12">
        <v>0.22717660000000001</v>
      </c>
      <c r="O316" s="12">
        <v>0.2300558</v>
      </c>
      <c r="P316" s="12">
        <v>3.6639699999999997E-2</v>
      </c>
      <c r="Q316" s="12">
        <v>8.8850099999999994</v>
      </c>
      <c r="R316" s="12">
        <v>83322.13</v>
      </c>
      <c r="S316" s="12">
        <v>41404.51</v>
      </c>
      <c r="T316" s="12">
        <v>398.94139999999999</v>
      </c>
      <c r="U316" s="12">
        <v>1136461</v>
      </c>
    </row>
    <row r="317" spans="9:21" x14ac:dyDescent="0.25">
      <c r="I317" t="str">
        <f t="shared" si="64"/>
        <v>naive1</v>
      </c>
      <c r="J317">
        <f t="shared" si="63"/>
        <v>5</v>
      </c>
      <c r="K317">
        <f t="shared" si="65"/>
        <v>75</v>
      </c>
      <c r="L317">
        <f t="shared" si="62"/>
        <v>316</v>
      </c>
      <c r="M317" s="12">
        <v>7.5582899999999995E-2</v>
      </c>
      <c r="N317" s="12">
        <v>0.24378150000000001</v>
      </c>
      <c r="O317" s="12">
        <v>0.21680430000000001</v>
      </c>
      <c r="P317" s="12">
        <v>3.0067E-2</v>
      </c>
      <c r="Q317" s="12">
        <v>10.677099999999999</v>
      </c>
      <c r="R317" s="12">
        <v>87816.94</v>
      </c>
      <c r="S317" s="12">
        <v>42010.04</v>
      </c>
      <c r="T317" s="12">
        <v>400.15390000000002</v>
      </c>
      <c r="U317" s="12">
        <v>1197515</v>
      </c>
    </row>
    <row r="318" spans="9:21" x14ac:dyDescent="0.25">
      <c r="I318" t="str">
        <f t="shared" si="64"/>
        <v>naive1</v>
      </c>
      <c r="J318">
        <f t="shared" si="63"/>
        <v>5</v>
      </c>
      <c r="K318">
        <f t="shared" si="65"/>
        <v>76</v>
      </c>
      <c r="L318">
        <f t="shared" si="62"/>
        <v>317</v>
      </c>
      <c r="M318" s="12">
        <v>7.2864700000000004E-2</v>
      </c>
      <c r="N318" s="12">
        <v>0.25432359999999998</v>
      </c>
      <c r="O318" s="12">
        <v>0.2186737</v>
      </c>
      <c r="P318" s="12">
        <v>1.1061E-2</v>
      </c>
      <c r="Q318" s="12">
        <v>0.29381960000000001</v>
      </c>
      <c r="R318" s="12">
        <v>76023.13</v>
      </c>
      <c r="S318" s="12">
        <v>44150.63</v>
      </c>
      <c r="T318" s="12">
        <v>421.48450000000003</v>
      </c>
      <c r="U318" s="12">
        <v>1270281</v>
      </c>
    </row>
    <row r="319" spans="9:21" x14ac:dyDescent="0.25">
      <c r="I319" t="str">
        <f t="shared" si="64"/>
        <v>naive1</v>
      </c>
      <c r="J319">
        <f t="shared" si="63"/>
        <v>5</v>
      </c>
      <c r="K319">
        <f t="shared" si="65"/>
        <v>77</v>
      </c>
      <c r="L319">
        <f t="shared" si="62"/>
        <v>318</v>
      </c>
      <c r="M319" s="12">
        <v>7.6131799999999999E-2</v>
      </c>
      <c r="N319" s="12">
        <v>0.27649010000000002</v>
      </c>
      <c r="O319" s="12">
        <v>0.22106719999999999</v>
      </c>
      <c r="P319" s="12">
        <v>8.7396000000000001E-3</v>
      </c>
      <c r="Q319" s="12">
        <v>0.23279230000000001</v>
      </c>
      <c r="R319" s="12">
        <v>77446.13</v>
      </c>
      <c r="S319" s="12">
        <v>44751.66</v>
      </c>
      <c r="T319" s="12">
        <v>527.66759999999999</v>
      </c>
      <c r="U319" s="12">
        <v>1311300</v>
      </c>
    </row>
    <row r="320" spans="9:21" x14ac:dyDescent="0.25">
      <c r="I320" t="str">
        <f t="shared" si="64"/>
        <v>naive1</v>
      </c>
      <c r="J320">
        <f t="shared" si="63"/>
        <v>5</v>
      </c>
      <c r="K320">
        <f t="shared" si="65"/>
        <v>78</v>
      </c>
      <c r="L320">
        <f t="shared" si="62"/>
        <v>319</v>
      </c>
      <c r="M320" s="12">
        <v>7.8735100000000002E-2</v>
      </c>
      <c r="N320" s="12">
        <v>0.29146729999999998</v>
      </c>
      <c r="O320" s="12">
        <v>0.222967</v>
      </c>
      <c r="P320" s="12">
        <v>6.2297999999999997E-3</v>
      </c>
      <c r="Q320" s="12">
        <v>0.16892869999999999</v>
      </c>
      <c r="R320" s="12">
        <v>79090.850000000006</v>
      </c>
      <c r="S320" s="12">
        <v>45490.02</v>
      </c>
      <c r="T320" s="12">
        <v>539.83529999999996</v>
      </c>
      <c r="U320" s="12">
        <v>1358118</v>
      </c>
    </row>
    <row r="321" spans="9:21" x14ac:dyDescent="0.25">
      <c r="I321" t="str">
        <f t="shared" si="64"/>
        <v>naive1</v>
      </c>
      <c r="J321">
        <f t="shared" si="63"/>
        <v>5</v>
      </c>
      <c r="K321">
        <f t="shared" si="65"/>
        <v>79</v>
      </c>
      <c r="L321">
        <f t="shared" si="62"/>
        <v>320</v>
      </c>
      <c r="M321" s="12">
        <v>8.21244E-2</v>
      </c>
      <c r="N321" s="12">
        <v>0.30889630000000001</v>
      </c>
      <c r="O321" s="12">
        <v>0.22794519999999999</v>
      </c>
      <c r="P321" s="12">
        <v>4.2922000000000004E-3</v>
      </c>
      <c r="Q321" s="12">
        <v>0.1176353</v>
      </c>
      <c r="R321" s="12">
        <v>81142.19</v>
      </c>
      <c r="S321" s="12">
        <v>46373.22</v>
      </c>
      <c r="T321" s="12">
        <v>588.46209999999996</v>
      </c>
      <c r="U321" s="12">
        <v>1408803</v>
      </c>
    </row>
    <row r="322" spans="9:21" x14ac:dyDescent="0.25">
      <c r="I322" t="str">
        <f t="shared" si="64"/>
        <v>naive1</v>
      </c>
      <c r="J322">
        <f t="shared" si="63"/>
        <v>5</v>
      </c>
      <c r="K322">
        <f t="shared" si="65"/>
        <v>80</v>
      </c>
      <c r="L322">
        <f t="shared" si="62"/>
        <v>321</v>
      </c>
      <c r="M322" s="12">
        <v>8.1500299999999998E-2</v>
      </c>
      <c r="N322" s="12">
        <v>0.32143070000000001</v>
      </c>
      <c r="O322" s="12">
        <v>0.22241549999999999</v>
      </c>
      <c r="P322" s="12">
        <v>3.1844999999999998E-3</v>
      </c>
      <c r="Q322" s="12">
        <v>9.0876899999999997E-2</v>
      </c>
      <c r="R322" s="12">
        <v>82695.05</v>
      </c>
      <c r="S322" s="12">
        <v>47261.4</v>
      </c>
      <c r="T322" s="12">
        <v>647.36289999999997</v>
      </c>
      <c r="U322" s="12">
        <v>1458725</v>
      </c>
    </row>
    <row r="323" spans="9:21" x14ac:dyDescent="0.25">
      <c r="I323" t="str">
        <f t="shared" si="64"/>
        <v>naive1</v>
      </c>
      <c r="J323">
        <f t="shared" si="63"/>
        <v>5</v>
      </c>
      <c r="K323">
        <f t="shared" si="65"/>
        <v>81</v>
      </c>
      <c r="L323">
        <f t="shared" ref="L323:L386" si="66">K323-9-10*J323+30*(J323-1)+30*6*IF(I323="zero1",0,IF(I323="naive1",1,2))</f>
        <v>322</v>
      </c>
      <c r="M323" s="12">
        <v>7.9899999999999999E-2</v>
      </c>
      <c r="N323" s="12">
        <v>0.32353120000000002</v>
      </c>
      <c r="O323" s="12">
        <v>0.22394559999999999</v>
      </c>
      <c r="P323" s="12">
        <v>2.4074000000000001E-3</v>
      </c>
      <c r="Q323" s="12">
        <v>7.1489499999999997E-2</v>
      </c>
      <c r="R323" s="12">
        <v>84641.72</v>
      </c>
      <c r="S323" s="12">
        <v>48397.27</v>
      </c>
      <c r="T323" s="12">
        <v>745.64549999999997</v>
      </c>
      <c r="U323" s="12">
        <v>1515236</v>
      </c>
    </row>
    <row r="324" spans="9:21" x14ac:dyDescent="0.25">
      <c r="I324" t="str">
        <f t="shared" si="64"/>
        <v>naive1</v>
      </c>
      <c r="J324">
        <f t="shared" si="63"/>
        <v>5</v>
      </c>
      <c r="K324">
        <f t="shared" si="65"/>
        <v>82</v>
      </c>
      <c r="L324">
        <f t="shared" si="66"/>
        <v>323</v>
      </c>
      <c r="M324" s="12">
        <v>7.9714999999999994E-2</v>
      </c>
      <c r="N324" s="12">
        <v>0.3274743</v>
      </c>
      <c r="O324" s="12">
        <v>0.2226128</v>
      </c>
      <c r="P324" s="12">
        <v>1.7419E-3</v>
      </c>
      <c r="Q324" s="12">
        <v>5.22882E-2</v>
      </c>
      <c r="R324" s="12">
        <v>86421.39</v>
      </c>
      <c r="S324" s="12">
        <v>49522.94</v>
      </c>
      <c r="T324" s="12">
        <v>796.07960000000003</v>
      </c>
      <c r="U324" s="12">
        <v>1571711</v>
      </c>
    </row>
    <row r="325" spans="9:21" x14ac:dyDescent="0.25">
      <c r="I325" t="str">
        <f t="shared" si="64"/>
        <v>naive1</v>
      </c>
      <c r="J325">
        <f t="shared" si="63"/>
        <v>5</v>
      </c>
      <c r="K325">
        <f t="shared" si="65"/>
        <v>83</v>
      </c>
      <c r="L325">
        <f t="shared" si="66"/>
        <v>324</v>
      </c>
      <c r="M325" s="12">
        <v>7.8786300000000004E-2</v>
      </c>
      <c r="N325" s="12">
        <v>0.35333049999999999</v>
      </c>
      <c r="O325" s="12">
        <v>0.22256049999999999</v>
      </c>
      <c r="P325" s="12">
        <v>1.3567E-3</v>
      </c>
      <c r="Q325" s="12">
        <v>4.1924500000000003E-2</v>
      </c>
      <c r="R325" s="12">
        <v>88402.45</v>
      </c>
      <c r="S325" s="12">
        <v>50813.26</v>
      </c>
      <c r="T325" s="12">
        <v>848.27940000000001</v>
      </c>
      <c r="U325" s="12">
        <v>1632492</v>
      </c>
    </row>
    <row r="326" spans="9:21" x14ac:dyDescent="0.25">
      <c r="I326" t="str">
        <f t="shared" si="64"/>
        <v>naive1</v>
      </c>
      <c r="J326">
        <f t="shared" si="63"/>
        <v>5</v>
      </c>
      <c r="K326">
        <f t="shared" si="65"/>
        <v>84</v>
      </c>
      <c r="L326">
        <f t="shared" si="66"/>
        <v>325</v>
      </c>
      <c r="M326" s="12">
        <v>7.8992199999999999E-2</v>
      </c>
      <c r="N326" s="12">
        <v>0.36938310000000002</v>
      </c>
      <c r="O326" s="12">
        <v>0.2209904</v>
      </c>
      <c r="P326" s="12">
        <v>1.0773E-3</v>
      </c>
      <c r="Q326" s="12">
        <v>2.9748E-2</v>
      </c>
      <c r="R326" s="12">
        <v>90416.58</v>
      </c>
      <c r="S326" s="12">
        <v>52240.86</v>
      </c>
      <c r="T326" s="12">
        <v>895.25900000000001</v>
      </c>
      <c r="U326" s="12">
        <v>1696289</v>
      </c>
    </row>
    <row r="327" spans="9:21" x14ac:dyDescent="0.25">
      <c r="I327" t="str">
        <f t="shared" si="64"/>
        <v>naive1</v>
      </c>
      <c r="J327">
        <f t="shared" si="63"/>
        <v>5</v>
      </c>
      <c r="K327">
        <f t="shared" si="65"/>
        <v>85</v>
      </c>
      <c r="L327">
        <f t="shared" si="66"/>
        <v>326</v>
      </c>
      <c r="M327" s="12">
        <v>7.6818800000000007E-2</v>
      </c>
      <c r="N327" s="12">
        <v>0.43556299999999998</v>
      </c>
      <c r="O327" s="12">
        <v>0.2066818</v>
      </c>
      <c r="P327" s="12">
        <v>7.693E-4</v>
      </c>
      <c r="Q327" s="12">
        <v>1.9781699999999999E-2</v>
      </c>
      <c r="R327" s="12">
        <v>92097.29</v>
      </c>
      <c r="S327" s="12">
        <v>53798.29</v>
      </c>
      <c r="T327" s="12">
        <v>1164.6949999999999</v>
      </c>
      <c r="U327" s="12">
        <v>1758849</v>
      </c>
    </row>
    <row r="328" spans="9:21" x14ac:dyDescent="0.25">
      <c r="I328" t="str">
        <f t="shared" si="64"/>
        <v>naive1</v>
      </c>
      <c r="J328">
        <f t="shared" si="63"/>
        <v>5</v>
      </c>
      <c r="K328">
        <f t="shared" si="65"/>
        <v>86</v>
      </c>
      <c r="L328">
        <f t="shared" si="66"/>
        <v>327</v>
      </c>
      <c r="M328" s="12">
        <v>7.4783100000000005E-2</v>
      </c>
      <c r="N328" s="12">
        <v>0.48332750000000002</v>
      </c>
      <c r="O328" s="12">
        <v>0.2004591</v>
      </c>
      <c r="P328" s="12">
        <v>6.6149999999999998E-4</v>
      </c>
      <c r="Q328" s="12">
        <v>2.0232699999999999E-2</v>
      </c>
      <c r="R328" s="12">
        <v>93783.44</v>
      </c>
      <c r="S328" s="12">
        <v>55479.62</v>
      </c>
      <c r="T328" s="12">
        <v>1319.2249999999999</v>
      </c>
      <c r="U328" s="12">
        <v>1824652</v>
      </c>
    </row>
    <row r="329" spans="9:21" x14ac:dyDescent="0.25">
      <c r="I329" t="str">
        <f t="shared" si="64"/>
        <v>naive1</v>
      </c>
      <c r="J329">
        <f t="shared" si="63"/>
        <v>5</v>
      </c>
      <c r="K329">
        <f t="shared" si="65"/>
        <v>87</v>
      </c>
      <c r="L329">
        <f t="shared" si="66"/>
        <v>328</v>
      </c>
      <c r="M329" s="12">
        <v>7.1607100000000007E-2</v>
      </c>
      <c r="N329" s="12">
        <v>0.51428810000000003</v>
      </c>
      <c r="O329" s="12">
        <v>0.1939515</v>
      </c>
      <c r="P329" s="12">
        <v>4.9989999999999995E-4</v>
      </c>
      <c r="Q329" s="12">
        <v>1.4538000000000001E-2</v>
      </c>
      <c r="R329" s="12">
        <v>95066.96</v>
      </c>
      <c r="S329" s="12">
        <v>56979.94</v>
      </c>
      <c r="T329" s="12">
        <v>1439.577</v>
      </c>
      <c r="U329" s="12">
        <v>1883691</v>
      </c>
    </row>
    <row r="330" spans="9:21" x14ac:dyDescent="0.25">
      <c r="I330" t="str">
        <f t="shared" si="64"/>
        <v>naive1</v>
      </c>
      <c r="J330">
        <f t="shared" si="63"/>
        <v>5</v>
      </c>
      <c r="K330">
        <f t="shared" si="65"/>
        <v>88</v>
      </c>
      <c r="L330">
        <f t="shared" si="66"/>
        <v>329</v>
      </c>
      <c r="M330" s="12">
        <v>7.0982799999999999E-2</v>
      </c>
      <c r="N330" s="12">
        <v>0.53589549999999997</v>
      </c>
      <c r="O330" s="12">
        <v>0.18708749999999999</v>
      </c>
      <c r="P330" s="12">
        <v>2.2450000000000001E-4</v>
      </c>
      <c r="Q330" s="12">
        <v>7.9018999999999999E-3</v>
      </c>
      <c r="R330" s="12">
        <v>96758.81</v>
      </c>
      <c r="S330" s="12">
        <v>58816.42</v>
      </c>
      <c r="T330" s="12">
        <v>1575.0150000000001</v>
      </c>
      <c r="U330" s="12">
        <v>1953567</v>
      </c>
    </row>
    <row r="331" spans="9:21" x14ac:dyDescent="0.25">
      <c r="I331" t="str">
        <f t="shared" si="64"/>
        <v>naive1</v>
      </c>
      <c r="J331">
        <f t="shared" si="63"/>
        <v>5</v>
      </c>
      <c r="K331">
        <f t="shared" si="65"/>
        <v>89</v>
      </c>
      <c r="L331">
        <f t="shared" si="66"/>
        <v>330</v>
      </c>
      <c r="M331" s="12">
        <v>7.14949E-2</v>
      </c>
      <c r="N331" s="12">
        <v>0.54936669999999999</v>
      </c>
      <c r="O331" s="12">
        <v>0.176928</v>
      </c>
      <c r="P331" s="12">
        <v>2.9339999999999998E-4</v>
      </c>
      <c r="Q331" s="12">
        <v>8.7045999999999998E-3</v>
      </c>
      <c r="R331" s="12">
        <v>97991.05</v>
      </c>
      <c r="S331" s="12">
        <v>60815.42</v>
      </c>
      <c r="T331" s="12">
        <v>1662.7719999999999</v>
      </c>
      <c r="U331" s="12">
        <v>2019708</v>
      </c>
    </row>
    <row r="332" spans="9:21" x14ac:dyDescent="0.25">
      <c r="I332" t="str">
        <f t="shared" si="64"/>
        <v>naive1</v>
      </c>
      <c r="J332">
        <f t="shared" si="63"/>
        <v>6</v>
      </c>
      <c r="K332">
        <f t="shared" si="65"/>
        <v>70</v>
      </c>
      <c r="L332">
        <f t="shared" si="66"/>
        <v>331</v>
      </c>
      <c r="M332" s="12">
        <v>6.0935599999999999E-2</v>
      </c>
      <c r="N332" s="12">
        <v>0.1667643</v>
      </c>
      <c r="O332" s="12">
        <v>0.21555350000000001</v>
      </c>
      <c r="P332" s="12">
        <v>8.1765199999999996E-2</v>
      </c>
      <c r="Q332" s="12">
        <v>10.40119</v>
      </c>
      <c r="R332" s="12">
        <v>89173.01</v>
      </c>
      <c r="S332" s="12">
        <v>45814.58</v>
      </c>
      <c r="T332" s="12">
        <v>285.20030000000003</v>
      </c>
      <c r="U332" s="12">
        <v>1183848</v>
      </c>
    </row>
    <row r="333" spans="9:21" x14ac:dyDescent="0.25">
      <c r="I333" t="str">
        <f t="shared" si="64"/>
        <v>naive1</v>
      </c>
      <c r="J333">
        <f t="shared" si="63"/>
        <v>6</v>
      </c>
      <c r="K333">
        <f t="shared" si="65"/>
        <v>71</v>
      </c>
      <c r="L333">
        <f t="shared" si="66"/>
        <v>332</v>
      </c>
      <c r="M333" s="12">
        <v>6.1491999999999998E-2</v>
      </c>
      <c r="N333" s="12">
        <v>0.1822569</v>
      </c>
      <c r="O333" s="12">
        <v>0.2161381</v>
      </c>
      <c r="P333" s="12">
        <v>6.1259800000000003E-2</v>
      </c>
      <c r="Q333" s="12">
        <v>9.5766010000000001</v>
      </c>
      <c r="R333" s="12">
        <v>90876.13</v>
      </c>
      <c r="S333" s="12">
        <v>46616.77</v>
      </c>
      <c r="T333" s="12">
        <v>285.47629999999998</v>
      </c>
      <c r="U333" s="12">
        <v>1246077</v>
      </c>
    </row>
    <row r="334" spans="9:21" x14ac:dyDescent="0.25">
      <c r="I334" t="str">
        <f t="shared" si="64"/>
        <v>naive1</v>
      </c>
      <c r="J334">
        <f t="shared" si="63"/>
        <v>6</v>
      </c>
      <c r="K334">
        <f t="shared" si="65"/>
        <v>72</v>
      </c>
      <c r="L334">
        <f t="shared" si="66"/>
        <v>333</v>
      </c>
      <c r="M334" s="12">
        <v>6.4050499999999996E-2</v>
      </c>
      <c r="N334" s="12">
        <v>0.19165380000000001</v>
      </c>
      <c r="O334" s="12">
        <v>0.2210463</v>
      </c>
      <c r="P334" s="12">
        <v>4.8751700000000002E-2</v>
      </c>
      <c r="Q334" s="12">
        <v>8.6810829999999992</v>
      </c>
      <c r="R334" s="12">
        <v>92008.75</v>
      </c>
      <c r="S334" s="12">
        <v>47418.82</v>
      </c>
      <c r="T334" s="12">
        <v>314.8331</v>
      </c>
      <c r="U334" s="12">
        <v>1307260</v>
      </c>
    </row>
    <row r="335" spans="9:21" x14ac:dyDescent="0.25">
      <c r="I335" t="str">
        <f t="shared" si="64"/>
        <v>naive1</v>
      </c>
      <c r="J335">
        <f t="shared" si="63"/>
        <v>6</v>
      </c>
      <c r="K335">
        <f t="shared" si="65"/>
        <v>73</v>
      </c>
      <c r="L335">
        <f t="shared" si="66"/>
        <v>334</v>
      </c>
      <c r="M335" s="12">
        <v>6.5952499999999997E-2</v>
      </c>
      <c r="N335" s="12">
        <v>0.21211389999999999</v>
      </c>
      <c r="O335" s="12">
        <v>0.22216</v>
      </c>
      <c r="P335" s="12">
        <v>3.6240599999999998E-2</v>
      </c>
      <c r="Q335" s="12">
        <v>7.6467609999999997</v>
      </c>
      <c r="R335" s="12">
        <v>93247.44</v>
      </c>
      <c r="S335" s="12">
        <v>48277.78</v>
      </c>
      <c r="T335" s="12">
        <v>326.51659999999998</v>
      </c>
      <c r="U335" s="12">
        <v>1368084</v>
      </c>
    </row>
    <row r="336" spans="9:21" x14ac:dyDescent="0.25">
      <c r="I336" t="str">
        <f t="shared" si="64"/>
        <v>naive1</v>
      </c>
      <c r="J336">
        <f t="shared" si="63"/>
        <v>6</v>
      </c>
      <c r="K336">
        <f t="shared" si="65"/>
        <v>74</v>
      </c>
      <c r="L336">
        <f t="shared" si="66"/>
        <v>335</v>
      </c>
      <c r="M336" s="12">
        <v>6.77151E-2</v>
      </c>
      <c r="N336" s="12">
        <v>0.2279987</v>
      </c>
      <c r="O336" s="12">
        <v>0.22848760000000001</v>
      </c>
      <c r="P336" s="12">
        <v>2.9090600000000001E-2</v>
      </c>
      <c r="Q336" s="12">
        <v>7.4475230000000003</v>
      </c>
      <c r="R336" s="12">
        <v>95265.88</v>
      </c>
      <c r="S336" s="12">
        <v>49007.33</v>
      </c>
      <c r="T336" s="12">
        <v>358.73680000000002</v>
      </c>
      <c r="U336" s="12">
        <v>1425789</v>
      </c>
    </row>
    <row r="337" spans="9:21" x14ac:dyDescent="0.25">
      <c r="I337" t="str">
        <f t="shared" si="64"/>
        <v>naive1</v>
      </c>
      <c r="J337">
        <f t="shared" si="63"/>
        <v>6</v>
      </c>
      <c r="K337">
        <f t="shared" si="65"/>
        <v>75</v>
      </c>
      <c r="L337">
        <f t="shared" si="66"/>
        <v>336</v>
      </c>
      <c r="M337" s="12">
        <v>6.8521700000000005E-2</v>
      </c>
      <c r="N337" s="12">
        <v>0.24609539999999999</v>
      </c>
      <c r="O337" s="12">
        <v>0.2166893</v>
      </c>
      <c r="P337" s="12">
        <v>2.4218400000000001E-2</v>
      </c>
      <c r="Q337" s="12">
        <v>8.9544759999999997</v>
      </c>
      <c r="R337" s="12">
        <v>99448.87</v>
      </c>
      <c r="S337" s="12">
        <v>50106.07</v>
      </c>
      <c r="T337" s="12">
        <v>351.31630000000001</v>
      </c>
      <c r="U337" s="12">
        <v>1492764</v>
      </c>
    </row>
    <row r="338" spans="9:21" x14ac:dyDescent="0.25">
      <c r="I338" t="str">
        <f t="shared" si="64"/>
        <v>naive1</v>
      </c>
      <c r="J338">
        <f t="shared" si="63"/>
        <v>6</v>
      </c>
      <c r="K338">
        <f t="shared" si="65"/>
        <v>76</v>
      </c>
      <c r="L338">
        <f t="shared" si="66"/>
        <v>337</v>
      </c>
      <c r="M338" s="12">
        <v>6.6136600000000004E-2</v>
      </c>
      <c r="N338" s="12">
        <v>0.25577169999999999</v>
      </c>
      <c r="O338" s="12">
        <v>0.21825929999999999</v>
      </c>
      <c r="P338" s="12">
        <v>8.4054999999999998E-3</v>
      </c>
      <c r="Q338" s="12">
        <v>0.20573620000000001</v>
      </c>
      <c r="R338" s="12">
        <v>91655.98</v>
      </c>
      <c r="S338" s="12">
        <v>52659.58</v>
      </c>
      <c r="T338" s="12">
        <v>380.93180000000001</v>
      </c>
      <c r="U338" s="12">
        <v>1573551</v>
      </c>
    </row>
    <row r="339" spans="9:21" x14ac:dyDescent="0.25">
      <c r="I339" t="str">
        <f t="shared" si="64"/>
        <v>naive1</v>
      </c>
      <c r="J339">
        <f t="shared" si="63"/>
        <v>6</v>
      </c>
      <c r="K339">
        <f t="shared" si="65"/>
        <v>77</v>
      </c>
      <c r="L339">
        <f t="shared" si="66"/>
        <v>338</v>
      </c>
      <c r="M339" s="12">
        <v>6.94882E-2</v>
      </c>
      <c r="N339" s="12">
        <v>0.27850649999999999</v>
      </c>
      <c r="O339" s="12">
        <v>0.2223097</v>
      </c>
      <c r="P339" s="12">
        <v>6.7039999999999999E-3</v>
      </c>
      <c r="Q339" s="12">
        <v>0.16585050000000001</v>
      </c>
      <c r="R339" s="12">
        <v>93030.29</v>
      </c>
      <c r="S339" s="12">
        <v>53711.199999999997</v>
      </c>
      <c r="T339" s="12">
        <v>458.94639999999998</v>
      </c>
      <c r="U339" s="12">
        <v>1623020</v>
      </c>
    </row>
    <row r="340" spans="9:21" x14ac:dyDescent="0.25">
      <c r="I340" t="str">
        <f t="shared" si="64"/>
        <v>naive1</v>
      </c>
      <c r="J340">
        <f t="shared" si="63"/>
        <v>6</v>
      </c>
      <c r="K340">
        <f t="shared" si="65"/>
        <v>78</v>
      </c>
      <c r="L340">
        <f t="shared" si="66"/>
        <v>339</v>
      </c>
      <c r="M340" s="12">
        <v>7.1152800000000002E-2</v>
      </c>
      <c r="N340" s="12">
        <v>0.29278290000000001</v>
      </c>
      <c r="O340" s="12">
        <v>0.22791629999999999</v>
      </c>
      <c r="P340" s="12">
        <v>4.4003000000000002E-3</v>
      </c>
      <c r="Q340" s="12">
        <v>0.1110546</v>
      </c>
      <c r="R340" s="12">
        <v>94996.69</v>
      </c>
      <c r="S340" s="12">
        <v>55035.85</v>
      </c>
      <c r="T340" s="12">
        <v>475.41719999999998</v>
      </c>
      <c r="U340" s="12">
        <v>1681185</v>
      </c>
    </row>
    <row r="341" spans="9:21" x14ac:dyDescent="0.25">
      <c r="I341" t="str">
        <f t="shared" si="64"/>
        <v>naive1</v>
      </c>
      <c r="J341">
        <f t="shared" si="63"/>
        <v>6</v>
      </c>
      <c r="K341">
        <f t="shared" si="65"/>
        <v>79</v>
      </c>
      <c r="L341">
        <f t="shared" si="66"/>
        <v>340</v>
      </c>
      <c r="M341" s="12">
        <v>7.6250499999999999E-2</v>
      </c>
      <c r="N341" s="12">
        <v>0.3125097</v>
      </c>
      <c r="O341" s="12">
        <v>0.23032720000000001</v>
      </c>
      <c r="P341" s="12">
        <v>3.3057999999999998E-3</v>
      </c>
      <c r="Q341" s="12">
        <v>8.1008399999999994E-2</v>
      </c>
      <c r="R341" s="12">
        <v>97178.54</v>
      </c>
      <c r="S341" s="12">
        <v>56287.99</v>
      </c>
      <c r="T341" s="12">
        <v>504.38380000000001</v>
      </c>
      <c r="U341" s="12">
        <v>1741179</v>
      </c>
    </row>
    <row r="342" spans="9:21" x14ac:dyDescent="0.25">
      <c r="I342" t="str">
        <f t="shared" si="64"/>
        <v>naive1</v>
      </c>
      <c r="J342">
        <f t="shared" si="63"/>
        <v>6</v>
      </c>
      <c r="K342">
        <f t="shared" si="65"/>
        <v>80</v>
      </c>
      <c r="L342">
        <f t="shared" si="66"/>
        <v>341</v>
      </c>
      <c r="M342" s="12">
        <v>7.5677599999999998E-2</v>
      </c>
      <c r="N342" s="12">
        <v>0.3242776</v>
      </c>
      <c r="O342" s="12">
        <v>0.2259128</v>
      </c>
      <c r="P342" s="12">
        <v>2.3679E-3</v>
      </c>
      <c r="Q342" s="12">
        <v>5.9422099999999999E-2</v>
      </c>
      <c r="R342" s="12">
        <v>99305.89</v>
      </c>
      <c r="S342" s="12">
        <v>57955.26</v>
      </c>
      <c r="T342" s="12">
        <v>579.09939999999995</v>
      </c>
      <c r="U342" s="12">
        <v>1808851</v>
      </c>
    </row>
    <row r="343" spans="9:21" x14ac:dyDescent="0.25">
      <c r="I343" t="str">
        <f t="shared" si="64"/>
        <v>naive1</v>
      </c>
      <c r="J343">
        <f t="shared" si="63"/>
        <v>6</v>
      </c>
      <c r="K343">
        <f t="shared" si="65"/>
        <v>81</v>
      </c>
      <c r="L343">
        <f t="shared" si="66"/>
        <v>342</v>
      </c>
      <c r="M343" s="12">
        <v>7.2748999999999994E-2</v>
      </c>
      <c r="N343" s="12">
        <v>0.32903310000000002</v>
      </c>
      <c r="O343" s="12">
        <v>0.22719110000000001</v>
      </c>
      <c r="P343" s="12">
        <v>1.6624999999999999E-3</v>
      </c>
      <c r="Q343" s="12">
        <v>4.40218E-2</v>
      </c>
      <c r="R343" s="12">
        <v>101457.7</v>
      </c>
      <c r="S343" s="12">
        <v>59511.39</v>
      </c>
      <c r="T343" s="12">
        <v>639.41189999999995</v>
      </c>
      <c r="U343" s="12">
        <v>1877118</v>
      </c>
    </row>
    <row r="344" spans="9:21" x14ac:dyDescent="0.25">
      <c r="I344" t="str">
        <f t="shared" si="64"/>
        <v>naive1</v>
      </c>
      <c r="J344">
        <f t="shared" si="63"/>
        <v>6</v>
      </c>
      <c r="K344">
        <f t="shared" si="65"/>
        <v>82</v>
      </c>
      <c r="L344">
        <f t="shared" si="66"/>
        <v>343</v>
      </c>
      <c r="M344" s="12">
        <v>7.2833200000000001E-2</v>
      </c>
      <c r="N344" s="12">
        <v>0.33589980000000003</v>
      </c>
      <c r="O344" s="12">
        <v>0.22612979999999999</v>
      </c>
      <c r="P344" s="12">
        <v>1.3526E-3</v>
      </c>
      <c r="Q344" s="12">
        <v>3.4925299999999999E-2</v>
      </c>
      <c r="R344" s="12">
        <v>103502.1</v>
      </c>
      <c r="S344" s="12">
        <v>61179.39</v>
      </c>
      <c r="T344" s="12">
        <v>722.10080000000005</v>
      </c>
      <c r="U344" s="12">
        <v>1945638</v>
      </c>
    </row>
    <row r="345" spans="9:21" x14ac:dyDescent="0.25">
      <c r="I345" t="str">
        <f t="shared" si="64"/>
        <v>naive1</v>
      </c>
      <c r="J345">
        <f t="shared" si="63"/>
        <v>6</v>
      </c>
      <c r="K345">
        <f t="shared" si="65"/>
        <v>83</v>
      </c>
      <c r="L345">
        <f t="shared" si="66"/>
        <v>344</v>
      </c>
      <c r="M345" s="12">
        <v>7.1251599999999998E-2</v>
      </c>
      <c r="N345" s="12">
        <v>0.3639443</v>
      </c>
      <c r="O345" s="12">
        <v>0.22643160000000001</v>
      </c>
      <c r="P345" s="12">
        <v>1.1657E-3</v>
      </c>
      <c r="Q345" s="12">
        <v>3.2784500000000001E-2</v>
      </c>
      <c r="R345" s="12">
        <v>106024.2</v>
      </c>
      <c r="S345" s="12">
        <v>63591.81</v>
      </c>
      <c r="T345" s="12">
        <v>765.12729999999999</v>
      </c>
      <c r="U345" s="12">
        <v>2024807</v>
      </c>
    </row>
    <row r="346" spans="9:21" x14ac:dyDescent="0.25">
      <c r="I346" t="str">
        <f t="shared" si="64"/>
        <v>naive1</v>
      </c>
      <c r="J346">
        <f t="shared" si="63"/>
        <v>6</v>
      </c>
      <c r="K346">
        <f t="shared" si="65"/>
        <v>84</v>
      </c>
      <c r="L346">
        <f t="shared" si="66"/>
        <v>345</v>
      </c>
      <c r="M346" s="12">
        <v>7.0375900000000005E-2</v>
      </c>
      <c r="N346" s="12">
        <v>0.38127670000000002</v>
      </c>
      <c r="O346" s="12">
        <v>0.2267498</v>
      </c>
      <c r="P346" s="12">
        <v>7.3110000000000004E-4</v>
      </c>
      <c r="Q346" s="12">
        <v>2.0431700000000001E-2</v>
      </c>
      <c r="R346" s="12">
        <v>108036.4</v>
      </c>
      <c r="S346" s="12">
        <v>65488.23</v>
      </c>
      <c r="T346" s="12">
        <v>806.49959999999999</v>
      </c>
      <c r="U346" s="12">
        <v>2099839</v>
      </c>
    </row>
    <row r="347" spans="9:21" x14ac:dyDescent="0.25">
      <c r="I347" t="str">
        <f t="shared" si="64"/>
        <v>naive1</v>
      </c>
      <c r="J347">
        <f t="shared" si="63"/>
        <v>6</v>
      </c>
      <c r="K347">
        <f t="shared" si="65"/>
        <v>85</v>
      </c>
      <c r="L347">
        <f t="shared" si="66"/>
        <v>346</v>
      </c>
      <c r="M347" s="12">
        <v>6.9621299999999997E-2</v>
      </c>
      <c r="N347" s="12">
        <v>0.45008979999999998</v>
      </c>
      <c r="O347" s="12">
        <v>0.2179236</v>
      </c>
      <c r="P347" s="12">
        <v>6.9379999999999995E-4</v>
      </c>
      <c r="Q347" s="12">
        <v>1.6895199999999999E-2</v>
      </c>
      <c r="R347" s="12">
        <v>110210.8</v>
      </c>
      <c r="S347" s="12">
        <v>67305.179999999993</v>
      </c>
      <c r="T347" s="12">
        <v>1071.9590000000001</v>
      </c>
      <c r="U347" s="12">
        <v>2177625</v>
      </c>
    </row>
    <row r="348" spans="9:21" x14ac:dyDescent="0.25">
      <c r="I348" t="str">
        <f t="shared" si="64"/>
        <v>naive1</v>
      </c>
      <c r="J348">
        <f t="shared" si="63"/>
        <v>6</v>
      </c>
      <c r="K348">
        <f t="shared" si="65"/>
        <v>86</v>
      </c>
      <c r="L348">
        <f t="shared" si="66"/>
        <v>347</v>
      </c>
      <c r="M348" s="12">
        <v>6.4891299999999999E-2</v>
      </c>
      <c r="N348" s="12">
        <v>0.49827280000000002</v>
      </c>
      <c r="O348" s="12">
        <v>0.20958499999999999</v>
      </c>
      <c r="P348" s="12">
        <v>4.8099999999999998E-4</v>
      </c>
      <c r="Q348" s="12">
        <v>1.4823599999999999E-2</v>
      </c>
      <c r="R348" s="12">
        <v>112100</v>
      </c>
      <c r="S348" s="12">
        <v>69707.350000000006</v>
      </c>
      <c r="T348" s="12">
        <v>1167.6310000000001</v>
      </c>
      <c r="U348" s="12">
        <v>2259350</v>
      </c>
    </row>
    <row r="349" spans="9:21" x14ac:dyDescent="0.25">
      <c r="I349" t="str">
        <f t="shared" si="64"/>
        <v>naive1</v>
      </c>
      <c r="J349">
        <f t="shared" si="63"/>
        <v>6</v>
      </c>
      <c r="K349">
        <f t="shared" si="65"/>
        <v>87</v>
      </c>
      <c r="L349">
        <f t="shared" si="66"/>
        <v>348</v>
      </c>
      <c r="M349" s="12">
        <v>6.3896099999999997E-2</v>
      </c>
      <c r="N349" s="12">
        <v>0.52736720000000004</v>
      </c>
      <c r="O349" s="12">
        <v>0.2060921</v>
      </c>
      <c r="P349" s="12">
        <v>2.834E-4</v>
      </c>
      <c r="Q349" s="12">
        <v>8.5950000000000002E-3</v>
      </c>
      <c r="R349" s="12">
        <v>114066.1</v>
      </c>
      <c r="S349" s="12">
        <v>72161.75</v>
      </c>
      <c r="T349" s="12">
        <v>1290.5809999999999</v>
      </c>
      <c r="U349" s="12">
        <v>2339522</v>
      </c>
    </row>
    <row r="350" spans="9:21" x14ac:dyDescent="0.25">
      <c r="I350" t="str">
        <f t="shared" si="64"/>
        <v>naive1</v>
      </c>
      <c r="J350">
        <f t="shared" si="63"/>
        <v>6</v>
      </c>
      <c r="K350">
        <f t="shared" si="65"/>
        <v>88</v>
      </c>
      <c r="L350">
        <f t="shared" si="66"/>
        <v>349</v>
      </c>
      <c r="M350" s="12">
        <v>6.5763799999999997E-2</v>
      </c>
      <c r="N350" s="12">
        <v>0.54842519999999995</v>
      </c>
      <c r="O350" s="12">
        <v>0.19693240000000001</v>
      </c>
      <c r="P350" s="12">
        <v>1.026E-4</v>
      </c>
      <c r="Q350" s="12">
        <v>3.2831000000000002E-3</v>
      </c>
      <c r="R350" s="12">
        <v>115619.4</v>
      </c>
      <c r="S350" s="12">
        <v>74668.08</v>
      </c>
      <c r="T350" s="12">
        <v>1417.979</v>
      </c>
      <c r="U350" s="12">
        <v>2415871</v>
      </c>
    </row>
    <row r="351" spans="9:21" x14ac:dyDescent="0.25">
      <c r="I351" t="str">
        <f t="shared" si="64"/>
        <v>naive1</v>
      </c>
      <c r="J351">
        <f t="shared" si="63"/>
        <v>6</v>
      </c>
      <c r="K351">
        <f t="shared" si="65"/>
        <v>89</v>
      </c>
      <c r="L351">
        <f t="shared" si="66"/>
        <v>350</v>
      </c>
      <c r="M351" s="12">
        <v>6.4031099999999994E-2</v>
      </c>
      <c r="N351" s="12">
        <v>0.55949769999999999</v>
      </c>
      <c r="O351" s="12">
        <v>0.18792590000000001</v>
      </c>
      <c r="P351" s="12">
        <v>2.253E-4</v>
      </c>
      <c r="Q351" s="12">
        <v>6.7578999999999998E-3</v>
      </c>
      <c r="R351" s="12">
        <v>117734.39999999999</v>
      </c>
      <c r="S351" s="12">
        <v>77469.13</v>
      </c>
      <c r="T351" s="12">
        <v>1486.546</v>
      </c>
      <c r="U351" s="12">
        <v>2501072</v>
      </c>
    </row>
    <row r="352" spans="9:21" x14ac:dyDescent="0.25">
      <c r="I352" t="str">
        <f t="shared" si="64"/>
        <v>naive1</v>
      </c>
      <c r="J352">
        <f t="shared" si="63"/>
        <v>6</v>
      </c>
      <c r="K352">
        <f t="shared" si="65"/>
        <v>90</v>
      </c>
      <c r="L352">
        <f t="shared" si="66"/>
        <v>351</v>
      </c>
      <c r="M352" s="12">
        <v>6.4295099999999994E-2</v>
      </c>
      <c r="N352" s="12">
        <v>0.5680347</v>
      </c>
      <c r="O352" s="12">
        <v>0.18471499999999999</v>
      </c>
      <c r="P352" s="12">
        <v>2.5139999999999999E-4</v>
      </c>
      <c r="Q352" s="12">
        <v>6.5364000000000004E-3</v>
      </c>
      <c r="R352" s="12">
        <v>119339.7</v>
      </c>
      <c r="S352" s="12">
        <v>79812.36</v>
      </c>
      <c r="T352" s="12">
        <v>1532.454</v>
      </c>
      <c r="U352" s="12">
        <v>2580403</v>
      </c>
    </row>
    <row r="353" spans="9:21" x14ac:dyDescent="0.25">
      <c r="I353" t="str">
        <f t="shared" si="64"/>
        <v>naive1</v>
      </c>
      <c r="J353">
        <f t="shared" ref="J353:J361" si="67">J323+1</f>
        <v>6</v>
      </c>
      <c r="K353">
        <f t="shared" si="65"/>
        <v>91</v>
      </c>
      <c r="L353">
        <f t="shared" si="66"/>
        <v>352</v>
      </c>
      <c r="M353" s="12">
        <v>6.2167300000000002E-2</v>
      </c>
      <c r="N353" s="12">
        <v>0.57426730000000004</v>
      </c>
      <c r="O353" s="12">
        <v>0.17386979999999999</v>
      </c>
      <c r="P353" s="12">
        <v>1.4190000000000001E-4</v>
      </c>
      <c r="Q353" s="12">
        <v>4.7548E-3</v>
      </c>
      <c r="R353" s="12">
        <v>120535.7</v>
      </c>
      <c r="S353" s="12">
        <v>82022.22</v>
      </c>
      <c r="T353" s="12">
        <v>1634.3219999999999</v>
      </c>
      <c r="U353" s="12">
        <v>2658066</v>
      </c>
    </row>
    <row r="354" spans="9:21" x14ac:dyDescent="0.25">
      <c r="I354" t="str">
        <f t="shared" si="64"/>
        <v>naive1</v>
      </c>
      <c r="J354">
        <f t="shared" si="67"/>
        <v>6</v>
      </c>
      <c r="K354">
        <f t="shared" si="65"/>
        <v>92</v>
      </c>
      <c r="L354">
        <f t="shared" si="66"/>
        <v>353</v>
      </c>
      <c r="M354" s="12">
        <v>6.35772E-2</v>
      </c>
      <c r="N354" s="12">
        <v>0.58016259999999997</v>
      </c>
      <c r="O354" s="12">
        <v>0.16048780000000001</v>
      </c>
      <c r="P354" s="12">
        <v>0</v>
      </c>
      <c r="Q354" s="12">
        <v>0</v>
      </c>
      <c r="R354" s="12">
        <v>121350.7</v>
      </c>
      <c r="S354" s="12">
        <v>83880.240000000005</v>
      </c>
      <c r="T354" s="12">
        <v>1642.6130000000001</v>
      </c>
      <c r="U354" s="12">
        <v>2729543</v>
      </c>
    </row>
    <row r="355" spans="9:21" x14ac:dyDescent="0.25">
      <c r="I355" t="str">
        <f t="shared" si="64"/>
        <v>naive1</v>
      </c>
      <c r="J355">
        <f t="shared" si="67"/>
        <v>6</v>
      </c>
      <c r="K355">
        <f t="shared" si="65"/>
        <v>93</v>
      </c>
      <c r="L355">
        <f t="shared" si="66"/>
        <v>354</v>
      </c>
      <c r="M355" s="12">
        <v>5.9557600000000002E-2</v>
      </c>
      <c r="N355" s="12">
        <v>0.58167899999999995</v>
      </c>
      <c r="O355" s="12">
        <v>0.14983930000000001</v>
      </c>
      <c r="P355" s="12">
        <v>0</v>
      </c>
      <c r="Q355" s="12">
        <v>0</v>
      </c>
      <c r="R355" s="12">
        <v>121816.6</v>
      </c>
      <c r="S355" s="12">
        <v>85260.13</v>
      </c>
      <c r="T355" s="12">
        <v>1683.2750000000001</v>
      </c>
      <c r="U355" s="12">
        <v>2786923</v>
      </c>
    </row>
    <row r="356" spans="9:21" x14ac:dyDescent="0.25">
      <c r="I356" t="str">
        <f t="shared" si="64"/>
        <v>naive1</v>
      </c>
      <c r="J356">
        <f t="shared" si="67"/>
        <v>6</v>
      </c>
      <c r="K356">
        <f t="shared" si="65"/>
        <v>94</v>
      </c>
      <c r="L356">
        <f t="shared" si="66"/>
        <v>355</v>
      </c>
      <c r="M356" s="12">
        <v>6.1165200000000003E-2</v>
      </c>
      <c r="N356" s="12">
        <v>0.57777029999999996</v>
      </c>
      <c r="O356" s="12">
        <v>0.13999780000000001</v>
      </c>
      <c r="P356" s="12">
        <v>2.2359999999999999E-4</v>
      </c>
      <c r="Q356" s="12">
        <v>4.0255000000000004E-3</v>
      </c>
      <c r="R356" s="12">
        <v>122441.4</v>
      </c>
      <c r="S356" s="12">
        <v>86475.27</v>
      </c>
      <c r="T356" s="12">
        <v>1679.461</v>
      </c>
      <c r="U356" s="12">
        <v>2843493</v>
      </c>
    </row>
    <row r="357" spans="9:21" x14ac:dyDescent="0.25">
      <c r="I357" t="str">
        <f t="shared" si="64"/>
        <v>naive1</v>
      </c>
      <c r="J357">
        <f t="shared" si="67"/>
        <v>6</v>
      </c>
      <c r="K357">
        <f t="shared" si="65"/>
        <v>95</v>
      </c>
      <c r="L357">
        <f t="shared" si="66"/>
        <v>356</v>
      </c>
      <c r="M357" s="12">
        <v>5.6854799999999997E-2</v>
      </c>
      <c r="N357" s="12">
        <v>0.56881720000000002</v>
      </c>
      <c r="O357" s="12">
        <v>0.1244624</v>
      </c>
      <c r="P357" s="12">
        <v>0</v>
      </c>
      <c r="Q357" s="12">
        <v>0</v>
      </c>
      <c r="R357" s="12">
        <v>122955.2</v>
      </c>
      <c r="S357" s="12">
        <v>88035.86</v>
      </c>
      <c r="T357" s="12">
        <v>1741.46</v>
      </c>
      <c r="U357" s="12">
        <v>2917014</v>
      </c>
    </row>
    <row r="358" spans="9:21" x14ac:dyDescent="0.25">
      <c r="I358" t="str">
        <f t="shared" si="64"/>
        <v>naive1</v>
      </c>
      <c r="J358">
        <f t="shared" si="67"/>
        <v>6</v>
      </c>
      <c r="K358">
        <f t="shared" si="65"/>
        <v>96</v>
      </c>
      <c r="L358">
        <f t="shared" si="66"/>
        <v>357</v>
      </c>
      <c r="M358" s="12">
        <v>5.9553300000000003E-2</v>
      </c>
      <c r="N358" s="12">
        <v>0.56509509999999996</v>
      </c>
      <c r="O358" s="12">
        <v>0.1123242</v>
      </c>
      <c r="P358" s="12">
        <v>0</v>
      </c>
      <c r="Q358" s="12">
        <v>0</v>
      </c>
      <c r="R358" s="12">
        <v>122799.5</v>
      </c>
      <c r="S358" s="12">
        <v>88893.45</v>
      </c>
      <c r="T358" s="12">
        <v>1836.347</v>
      </c>
      <c r="U358" s="12">
        <v>2967966</v>
      </c>
    </row>
    <row r="359" spans="9:21" x14ac:dyDescent="0.25">
      <c r="I359" t="str">
        <f t="shared" si="64"/>
        <v>naive1</v>
      </c>
      <c r="J359">
        <f t="shared" si="67"/>
        <v>6</v>
      </c>
      <c r="K359">
        <f t="shared" si="65"/>
        <v>97</v>
      </c>
      <c r="L359">
        <f t="shared" si="66"/>
        <v>358</v>
      </c>
      <c r="M359" s="12">
        <v>5.6094499999999999E-2</v>
      </c>
      <c r="N359" s="12">
        <v>0.5527204</v>
      </c>
      <c r="O359" s="12">
        <v>9.7005499999999995E-2</v>
      </c>
      <c r="P359" s="12">
        <v>0</v>
      </c>
      <c r="Q359" s="12">
        <v>0</v>
      </c>
      <c r="R359" s="12">
        <v>120782.9</v>
      </c>
      <c r="S359" s="12">
        <v>87876.68</v>
      </c>
      <c r="T359" s="12">
        <v>1704.1679999999999</v>
      </c>
      <c r="U359" s="12">
        <v>2979911</v>
      </c>
    </row>
    <row r="360" spans="9:21" x14ac:dyDescent="0.25">
      <c r="I360" t="str">
        <f t="shared" si="64"/>
        <v>naive1</v>
      </c>
      <c r="J360">
        <f t="shared" si="67"/>
        <v>6</v>
      </c>
      <c r="K360">
        <f t="shared" si="65"/>
        <v>98</v>
      </c>
      <c r="L360">
        <f t="shared" si="66"/>
        <v>359</v>
      </c>
      <c r="M360" s="12">
        <v>5.5268200000000003E-2</v>
      </c>
      <c r="N360" s="12">
        <v>0.54805340000000002</v>
      </c>
      <c r="O360" s="12">
        <v>8.6849999999999997E-2</v>
      </c>
      <c r="P360" s="12">
        <v>0</v>
      </c>
      <c r="Q360" s="12">
        <v>0</v>
      </c>
      <c r="R360" s="12">
        <v>120915.8</v>
      </c>
      <c r="S360" s="12">
        <v>88063.76</v>
      </c>
      <c r="T360" s="12">
        <v>1873.2619999999999</v>
      </c>
      <c r="U360" s="12">
        <v>3018999</v>
      </c>
    </row>
    <row r="361" spans="9:21" x14ac:dyDescent="0.25">
      <c r="I361" t="str">
        <f t="shared" si="64"/>
        <v>naive1</v>
      </c>
      <c r="J361">
        <f t="shared" si="67"/>
        <v>6</v>
      </c>
      <c r="K361">
        <f t="shared" si="65"/>
        <v>99</v>
      </c>
      <c r="L361">
        <f t="shared" si="66"/>
        <v>360</v>
      </c>
      <c r="M361" s="12">
        <v>6.3947100000000007E-2</v>
      </c>
      <c r="N361" s="12">
        <v>0.54502019999999995</v>
      </c>
      <c r="O361" s="12">
        <v>8.6732799999999999E-2</v>
      </c>
      <c r="P361" s="12">
        <v>0</v>
      </c>
      <c r="Q361" s="12">
        <v>0</v>
      </c>
      <c r="R361" s="12">
        <v>119336.1</v>
      </c>
      <c r="S361" s="12">
        <v>86854.06</v>
      </c>
      <c r="T361" s="12">
        <v>1918.6949999999999</v>
      </c>
      <c r="U361" s="12">
        <v>3005087</v>
      </c>
    </row>
    <row r="362" spans="9:21" x14ac:dyDescent="0.25">
      <c r="I362" t="s">
        <v>52</v>
      </c>
      <c r="J362">
        <v>1</v>
      </c>
      <c r="K362">
        <f t="shared" si="65"/>
        <v>20</v>
      </c>
      <c r="L362">
        <f t="shared" si="66"/>
        <v>361</v>
      </c>
      <c r="M362" s="12">
        <v>1.4642799999999999E-2</v>
      </c>
      <c r="N362" s="12">
        <v>1.4642799999999999E-2</v>
      </c>
      <c r="O362" s="12">
        <v>6.9120899999999999E-2</v>
      </c>
      <c r="P362" s="12">
        <v>0.48428520000000003</v>
      </c>
      <c r="Q362" s="12">
        <v>18.909949999999998</v>
      </c>
      <c r="R362" s="12">
        <v>19659.189999999999</v>
      </c>
      <c r="S362" s="12">
        <v>18393.2</v>
      </c>
      <c r="T362" s="12">
        <v>8.0229099999999995</v>
      </c>
      <c r="U362" s="12">
        <v>5194.5159999999996</v>
      </c>
    </row>
    <row r="363" spans="9:21" x14ac:dyDescent="0.25">
      <c r="I363" t="str">
        <f t="shared" ref="I363:I394" si="68">I362</f>
        <v>base1</v>
      </c>
      <c r="J363">
        <f>J362</f>
        <v>1</v>
      </c>
      <c r="K363">
        <f t="shared" si="65"/>
        <v>21</v>
      </c>
      <c r="L363">
        <f t="shared" si="66"/>
        <v>362</v>
      </c>
      <c r="M363" s="12">
        <v>1.6990100000000001E-2</v>
      </c>
      <c r="N363" s="12">
        <v>1.6990100000000001E-2</v>
      </c>
      <c r="O363" s="12">
        <v>7.7052499999999996E-2</v>
      </c>
      <c r="P363" s="12">
        <v>0.60362229999999995</v>
      </c>
      <c r="Q363" s="12">
        <v>20.55631</v>
      </c>
      <c r="R363" s="12">
        <v>21598.799999999999</v>
      </c>
      <c r="S363" s="12">
        <v>19660.21</v>
      </c>
      <c r="T363" s="12">
        <v>17.71115</v>
      </c>
      <c r="U363" s="12">
        <v>7625.8850000000002</v>
      </c>
    </row>
    <row r="364" spans="9:21" x14ac:dyDescent="0.25">
      <c r="I364" t="str">
        <f t="shared" si="68"/>
        <v>base1</v>
      </c>
      <c r="J364">
        <f t="shared" ref="J364:J391" si="69">J363</f>
        <v>1</v>
      </c>
      <c r="K364">
        <f t="shared" si="65"/>
        <v>22</v>
      </c>
      <c r="L364">
        <f t="shared" si="66"/>
        <v>363</v>
      </c>
      <c r="M364" s="12">
        <v>2.0972500000000002E-2</v>
      </c>
      <c r="N364" s="12">
        <v>2.0972500000000002E-2</v>
      </c>
      <c r="O364" s="12">
        <v>8.0158999999999994E-2</v>
      </c>
      <c r="P364" s="12">
        <v>0.64756380000000002</v>
      </c>
      <c r="Q364" s="12">
        <v>18.121130000000001</v>
      </c>
      <c r="R364" s="12">
        <v>22207.72</v>
      </c>
      <c r="S364" s="12">
        <v>20897.490000000002</v>
      </c>
      <c r="T364" s="12">
        <v>36.739719999999998</v>
      </c>
      <c r="U364" s="12">
        <v>10881.1</v>
      </c>
    </row>
    <row r="365" spans="9:21" x14ac:dyDescent="0.25">
      <c r="I365" t="str">
        <f t="shared" si="68"/>
        <v>base1</v>
      </c>
      <c r="J365">
        <f t="shared" si="69"/>
        <v>1</v>
      </c>
      <c r="K365">
        <f t="shared" si="65"/>
        <v>23</v>
      </c>
      <c r="L365">
        <f t="shared" si="66"/>
        <v>364</v>
      </c>
      <c r="M365" s="12">
        <v>2.5759199999999999E-2</v>
      </c>
      <c r="N365" s="12">
        <v>2.5759199999999999E-2</v>
      </c>
      <c r="O365" s="12">
        <v>8.5083500000000006E-2</v>
      </c>
      <c r="P365" s="12">
        <v>0.61148919999999996</v>
      </c>
      <c r="Q365" s="12">
        <v>15.520379999999999</v>
      </c>
      <c r="R365" s="12">
        <v>22503.74</v>
      </c>
      <c r="S365" s="12">
        <v>22502.01</v>
      </c>
      <c r="T365" s="12">
        <v>46.841369999999998</v>
      </c>
      <c r="U365" s="12">
        <v>13775.04</v>
      </c>
    </row>
    <row r="366" spans="9:21" x14ac:dyDescent="0.25">
      <c r="I366" t="str">
        <f t="shared" si="68"/>
        <v>base1</v>
      </c>
      <c r="J366">
        <f t="shared" si="69"/>
        <v>1</v>
      </c>
      <c r="K366">
        <f t="shared" si="65"/>
        <v>24</v>
      </c>
      <c r="L366">
        <f t="shared" si="66"/>
        <v>365</v>
      </c>
      <c r="M366" s="12">
        <v>3.13072E-2</v>
      </c>
      <c r="N366" s="12">
        <v>3.13072E-2</v>
      </c>
      <c r="O366" s="12">
        <v>8.2330799999999996E-2</v>
      </c>
      <c r="P366" s="12">
        <v>0.6461287</v>
      </c>
      <c r="Q366" s="12">
        <v>16.268439999999998</v>
      </c>
      <c r="R366" s="12">
        <v>24540.11</v>
      </c>
      <c r="S366" s="12">
        <v>23582.66</v>
      </c>
      <c r="T366" s="12">
        <v>76.486220000000003</v>
      </c>
      <c r="U366" s="12">
        <v>16289.64</v>
      </c>
    </row>
    <row r="367" spans="9:21" x14ac:dyDescent="0.25">
      <c r="I367" t="str">
        <f t="shared" si="68"/>
        <v>base1</v>
      </c>
      <c r="J367">
        <f t="shared" si="69"/>
        <v>1</v>
      </c>
      <c r="K367">
        <f t="shared" si="65"/>
        <v>25</v>
      </c>
      <c r="L367">
        <f t="shared" si="66"/>
        <v>366</v>
      </c>
      <c r="M367" s="12">
        <v>3.5076200000000002E-2</v>
      </c>
      <c r="N367" s="12">
        <v>3.5076200000000002E-2</v>
      </c>
      <c r="O367" s="12">
        <v>8.8727799999999996E-2</v>
      </c>
      <c r="P367" s="12">
        <v>0.6396212</v>
      </c>
      <c r="Q367" s="12">
        <v>14.80578</v>
      </c>
      <c r="R367" s="12">
        <v>25537.64</v>
      </c>
      <c r="S367" s="12">
        <v>25118.05</v>
      </c>
      <c r="T367" s="12">
        <v>99.046300000000002</v>
      </c>
      <c r="U367" s="12">
        <v>19959.759999999998</v>
      </c>
    </row>
    <row r="368" spans="9:21" x14ac:dyDescent="0.25">
      <c r="I368" t="str">
        <f t="shared" si="68"/>
        <v>base1</v>
      </c>
      <c r="J368">
        <f t="shared" si="69"/>
        <v>1</v>
      </c>
      <c r="K368">
        <f t="shared" si="65"/>
        <v>26</v>
      </c>
      <c r="L368">
        <f t="shared" si="66"/>
        <v>367</v>
      </c>
      <c r="M368" s="12">
        <v>3.8498200000000003E-2</v>
      </c>
      <c r="N368" s="12">
        <v>3.8498200000000003E-2</v>
      </c>
      <c r="O368" s="12">
        <v>9.4573199999999996E-2</v>
      </c>
      <c r="P368" s="12">
        <v>0.67714770000000002</v>
      </c>
      <c r="Q368" s="12">
        <v>15.884410000000001</v>
      </c>
      <c r="R368" s="12">
        <v>27820.2</v>
      </c>
      <c r="S368" s="12">
        <v>26033.77</v>
      </c>
      <c r="T368" s="12">
        <v>147.25049999999999</v>
      </c>
      <c r="U368" s="12">
        <v>23443.95</v>
      </c>
    </row>
    <row r="369" spans="9:21" x14ac:dyDescent="0.25">
      <c r="I369" t="str">
        <f t="shared" si="68"/>
        <v>base1</v>
      </c>
      <c r="J369">
        <f t="shared" si="69"/>
        <v>1</v>
      </c>
      <c r="K369">
        <f t="shared" si="65"/>
        <v>27</v>
      </c>
      <c r="L369">
        <f t="shared" si="66"/>
        <v>368</v>
      </c>
      <c r="M369" s="12">
        <v>4.1902700000000001E-2</v>
      </c>
      <c r="N369" s="12">
        <v>4.1902700000000001E-2</v>
      </c>
      <c r="O369" s="12">
        <v>9.7626500000000005E-2</v>
      </c>
      <c r="P369" s="12">
        <v>0.72108810000000001</v>
      </c>
      <c r="Q369" s="12">
        <v>17.4968</v>
      </c>
      <c r="R369" s="12">
        <v>29711.57</v>
      </c>
      <c r="S369" s="12">
        <v>27863.01</v>
      </c>
      <c r="T369" s="12">
        <v>181.13140000000001</v>
      </c>
      <c r="U369" s="12">
        <v>29948.34</v>
      </c>
    </row>
    <row r="370" spans="9:21" x14ac:dyDescent="0.25">
      <c r="I370" t="str">
        <f t="shared" si="68"/>
        <v>base1</v>
      </c>
      <c r="J370">
        <f t="shared" si="69"/>
        <v>1</v>
      </c>
      <c r="K370">
        <f t="shared" si="65"/>
        <v>28</v>
      </c>
      <c r="L370">
        <f t="shared" si="66"/>
        <v>369</v>
      </c>
      <c r="M370" s="12">
        <v>4.35983E-2</v>
      </c>
      <c r="N370" s="12">
        <v>4.35983E-2</v>
      </c>
      <c r="O370" s="12">
        <v>0.1009477</v>
      </c>
      <c r="P370" s="12">
        <v>0.72783450000000005</v>
      </c>
      <c r="Q370" s="12">
        <v>18.181229999999999</v>
      </c>
      <c r="R370" s="12">
        <v>31557.24</v>
      </c>
      <c r="S370" s="12">
        <v>28489.18</v>
      </c>
      <c r="T370" s="12">
        <v>204.0454</v>
      </c>
      <c r="U370" s="12">
        <v>36705.72</v>
      </c>
    </row>
    <row r="371" spans="9:21" x14ac:dyDescent="0.25">
      <c r="I371" t="str">
        <f t="shared" si="68"/>
        <v>base1</v>
      </c>
      <c r="J371">
        <f t="shared" si="69"/>
        <v>1</v>
      </c>
      <c r="K371">
        <f t="shared" ref="K371:K394" si="70">IF(J371=J370,K370+1,20+10*(J371-1))</f>
        <v>29</v>
      </c>
      <c r="L371">
        <f t="shared" si="66"/>
        <v>370</v>
      </c>
      <c r="M371" s="12">
        <v>4.4499299999999999E-2</v>
      </c>
      <c r="N371" s="12">
        <v>4.4499299999999999E-2</v>
      </c>
      <c r="O371" s="12">
        <v>0.100435</v>
      </c>
      <c r="P371" s="12">
        <v>0.71743809999999997</v>
      </c>
      <c r="Q371" s="12">
        <v>17.3232</v>
      </c>
      <c r="R371" s="12">
        <v>33783.19</v>
      </c>
      <c r="S371" s="12">
        <v>29599.65</v>
      </c>
      <c r="T371" s="12">
        <v>283.03750000000002</v>
      </c>
      <c r="U371" s="12">
        <v>45578.25</v>
      </c>
    </row>
    <row r="372" spans="9:21" x14ac:dyDescent="0.25">
      <c r="I372" t="str">
        <f t="shared" si="68"/>
        <v>base1</v>
      </c>
      <c r="J372">
        <f t="shared" si="69"/>
        <v>1</v>
      </c>
      <c r="K372">
        <f t="shared" si="70"/>
        <v>30</v>
      </c>
      <c r="L372">
        <f t="shared" si="66"/>
        <v>371</v>
      </c>
      <c r="M372" s="12">
        <v>4.6275700000000003E-2</v>
      </c>
      <c r="N372" s="12">
        <v>4.6275700000000003E-2</v>
      </c>
      <c r="O372" s="12">
        <v>0.10628990000000001</v>
      </c>
      <c r="P372" s="12">
        <v>0.71508539999999998</v>
      </c>
      <c r="Q372" s="12">
        <v>17.04862</v>
      </c>
      <c r="R372" s="12">
        <v>35803.599999999999</v>
      </c>
      <c r="S372" s="12">
        <v>30808.59</v>
      </c>
      <c r="T372" s="12">
        <v>358.5686</v>
      </c>
      <c r="U372" s="12">
        <v>55578.43</v>
      </c>
    </row>
    <row r="373" spans="9:21" x14ac:dyDescent="0.25">
      <c r="I373" t="str">
        <f t="shared" si="68"/>
        <v>base1</v>
      </c>
      <c r="J373">
        <f t="shared" si="69"/>
        <v>1</v>
      </c>
      <c r="K373">
        <f t="shared" si="70"/>
        <v>31</v>
      </c>
      <c r="L373">
        <f t="shared" si="66"/>
        <v>372</v>
      </c>
      <c r="M373" s="12">
        <v>4.8303899999999997E-2</v>
      </c>
      <c r="N373" s="12">
        <v>4.8303899999999997E-2</v>
      </c>
      <c r="O373" s="12">
        <v>0.1073202</v>
      </c>
      <c r="P373" s="12">
        <v>0.71286720000000003</v>
      </c>
      <c r="Q373" s="12">
        <v>16.979479999999999</v>
      </c>
      <c r="R373" s="12">
        <v>37942.01</v>
      </c>
      <c r="S373" s="12">
        <v>32126.54</v>
      </c>
      <c r="T373" s="12">
        <v>406.38279999999997</v>
      </c>
      <c r="U373" s="12">
        <v>65396.75</v>
      </c>
    </row>
    <row r="374" spans="9:21" x14ac:dyDescent="0.25">
      <c r="I374" t="str">
        <f t="shared" si="68"/>
        <v>base1</v>
      </c>
      <c r="J374">
        <f t="shared" si="69"/>
        <v>1</v>
      </c>
      <c r="K374">
        <f t="shared" si="70"/>
        <v>32</v>
      </c>
      <c r="L374">
        <f t="shared" si="66"/>
        <v>373</v>
      </c>
      <c r="M374" s="12">
        <v>4.9527700000000001E-2</v>
      </c>
      <c r="N374" s="12">
        <v>4.9527700000000001E-2</v>
      </c>
      <c r="O374" s="12">
        <v>0.1076445</v>
      </c>
      <c r="P374" s="12">
        <v>0.71663489999999996</v>
      </c>
      <c r="Q374" s="12">
        <v>16.872730000000001</v>
      </c>
      <c r="R374" s="12">
        <v>40360.65</v>
      </c>
      <c r="S374" s="12">
        <v>33591.339999999997</v>
      </c>
      <c r="T374" s="12">
        <v>455.5068</v>
      </c>
      <c r="U374" s="12">
        <v>77221.94</v>
      </c>
    </row>
    <row r="375" spans="9:21" x14ac:dyDescent="0.25">
      <c r="I375" t="str">
        <f t="shared" si="68"/>
        <v>base1</v>
      </c>
      <c r="J375">
        <f t="shared" si="69"/>
        <v>1</v>
      </c>
      <c r="K375">
        <f t="shared" si="70"/>
        <v>33</v>
      </c>
      <c r="L375">
        <f t="shared" si="66"/>
        <v>374</v>
      </c>
      <c r="M375" s="12">
        <v>5.1532500000000002E-2</v>
      </c>
      <c r="N375" s="12">
        <v>5.1532500000000002E-2</v>
      </c>
      <c r="O375" s="12">
        <v>0.10884249999999999</v>
      </c>
      <c r="P375" s="12">
        <v>0.70243339999999999</v>
      </c>
      <c r="Q375" s="12">
        <v>16.604479999999999</v>
      </c>
      <c r="R375" s="12">
        <v>41819.599999999999</v>
      </c>
      <c r="S375" s="12">
        <v>35385.279999999999</v>
      </c>
      <c r="T375" s="12">
        <v>482.35149999999999</v>
      </c>
      <c r="U375" s="12">
        <v>90125.36</v>
      </c>
    </row>
    <row r="376" spans="9:21" x14ac:dyDescent="0.25">
      <c r="I376" t="str">
        <f t="shared" si="68"/>
        <v>base1</v>
      </c>
      <c r="J376">
        <f t="shared" si="69"/>
        <v>1</v>
      </c>
      <c r="K376">
        <f t="shared" si="70"/>
        <v>34</v>
      </c>
      <c r="L376">
        <f t="shared" si="66"/>
        <v>375</v>
      </c>
      <c r="M376" s="12">
        <v>5.36383E-2</v>
      </c>
      <c r="N376" s="12">
        <v>5.36383E-2</v>
      </c>
      <c r="O376" s="12">
        <v>0.1086728</v>
      </c>
      <c r="P376" s="12">
        <v>0.70400940000000001</v>
      </c>
      <c r="Q376" s="12">
        <v>16.76595</v>
      </c>
      <c r="R376" s="12">
        <v>43132.28</v>
      </c>
      <c r="S376" s="12">
        <v>37781.14</v>
      </c>
      <c r="T376" s="12">
        <v>479.68709999999999</v>
      </c>
      <c r="U376" s="12">
        <v>103680.7</v>
      </c>
    </row>
    <row r="377" spans="9:21" x14ac:dyDescent="0.25">
      <c r="I377" t="str">
        <f t="shared" si="68"/>
        <v>base1</v>
      </c>
      <c r="J377">
        <f t="shared" si="69"/>
        <v>1</v>
      </c>
      <c r="K377">
        <f t="shared" si="70"/>
        <v>35</v>
      </c>
      <c r="L377">
        <f t="shared" si="66"/>
        <v>376</v>
      </c>
      <c r="M377" s="12">
        <v>5.4763300000000001E-2</v>
      </c>
      <c r="N377" s="12">
        <v>5.4763300000000001E-2</v>
      </c>
      <c r="O377" s="12">
        <v>0.122464</v>
      </c>
      <c r="P377" s="12">
        <v>0.70008820000000005</v>
      </c>
      <c r="Q377" s="12">
        <v>17.296869999999998</v>
      </c>
      <c r="R377" s="12">
        <v>44506.96</v>
      </c>
      <c r="S377" s="12">
        <v>40775.49</v>
      </c>
      <c r="T377" s="12">
        <v>504.49279999999999</v>
      </c>
      <c r="U377" s="12">
        <v>114658.1</v>
      </c>
    </row>
    <row r="378" spans="9:21" x14ac:dyDescent="0.25">
      <c r="I378" t="str">
        <f t="shared" si="68"/>
        <v>base1</v>
      </c>
      <c r="J378">
        <f t="shared" si="69"/>
        <v>1</v>
      </c>
      <c r="K378">
        <f t="shared" si="70"/>
        <v>36</v>
      </c>
      <c r="L378">
        <f t="shared" si="66"/>
        <v>377</v>
      </c>
      <c r="M378" s="12">
        <v>5.5194600000000003E-2</v>
      </c>
      <c r="N378" s="12">
        <v>5.5194600000000003E-2</v>
      </c>
      <c r="O378" s="12">
        <v>0.13020129999999999</v>
      </c>
      <c r="P378" s="12">
        <v>0.70053699999999997</v>
      </c>
      <c r="Q378" s="12">
        <v>18.66452</v>
      </c>
      <c r="R378" s="12">
        <v>46851.17</v>
      </c>
      <c r="S378" s="12">
        <v>35898.449999999997</v>
      </c>
      <c r="T378" s="12">
        <v>515.88099999999997</v>
      </c>
      <c r="U378" s="12">
        <v>123904.1</v>
      </c>
    </row>
    <row r="379" spans="9:21" x14ac:dyDescent="0.25">
      <c r="I379" t="str">
        <f t="shared" si="68"/>
        <v>base1</v>
      </c>
      <c r="J379">
        <f t="shared" si="69"/>
        <v>1</v>
      </c>
      <c r="K379">
        <f t="shared" si="70"/>
        <v>37</v>
      </c>
      <c r="L379">
        <f t="shared" si="66"/>
        <v>378</v>
      </c>
      <c r="M379" s="12">
        <v>5.5949499999999999E-2</v>
      </c>
      <c r="N379" s="12">
        <v>5.5949499999999999E-2</v>
      </c>
      <c r="O379" s="12">
        <v>0.134328</v>
      </c>
      <c r="P379" s="12">
        <v>0.70611760000000001</v>
      </c>
      <c r="Q379" s="12">
        <v>18.429020000000001</v>
      </c>
      <c r="R379" s="12">
        <v>50572.42</v>
      </c>
      <c r="S379" s="12">
        <v>36456.26</v>
      </c>
      <c r="T379" s="12">
        <v>602.88</v>
      </c>
      <c r="U379" s="12">
        <v>139770.9</v>
      </c>
    </row>
    <row r="380" spans="9:21" x14ac:dyDescent="0.25">
      <c r="I380" t="str">
        <f t="shared" si="68"/>
        <v>base1</v>
      </c>
      <c r="J380">
        <f t="shared" si="69"/>
        <v>1</v>
      </c>
      <c r="K380">
        <f t="shared" si="70"/>
        <v>38</v>
      </c>
      <c r="L380">
        <f t="shared" si="66"/>
        <v>379</v>
      </c>
      <c r="M380" s="12">
        <v>5.6305899999999999E-2</v>
      </c>
      <c r="N380" s="12">
        <v>5.6305899999999999E-2</v>
      </c>
      <c r="O380" s="12">
        <v>0.13542380000000001</v>
      </c>
      <c r="P380" s="12">
        <v>0.69045279999999998</v>
      </c>
      <c r="Q380" s="12">
        <v>18.089580000000002</v>
      </c>
      <c r="R380" s="12">
        <v>52023.26</v>
      </c>
      <c r="S380" s="12">
        <v>37313.89</v>
      </c>
      <c r="T380" s="12">
        <v>569.01310000000001</v>
      </c>
      <c r="U380" s="12">
        <v>160797.79999999999</v>
      </c>
    </row>
    <row r="381" spans="9:21" x14ac:dyDescent="0.25">
      <c r="I381" t="str">
        <f t="shared" si="68"/>
        <v>base1</v>
      </c>
      <c r="J381">
        <f t="shared" si="69"/>
        <v>1</v>
      </c>
      <c r="K381">
        <f t="shared" si="70"/>
        <v>39</v>
      </c>
      <c r="L381">
        <f t="shared" si="66"/>
        <v>380</v>
      </c>
      <c r="M381" s="12">
        <v>5.4922100000000001E-2</v>
      </c>
      <c r="N381" s="12">
        <v>5.4922100000000001E-2</v>
      </c>
      <c r="O381" s="12">
        <v>0.1359168</v>
      </c>
      <c r="P381" s="12">
        <v>0.6778149</v>
      </c>
      <c r="Q381" s="12">
        <v>17.93505</v>
      </c>
      <c r="R381" s="12">
        <v>53590.82</v>
      </c>
      <c r="S381" s="12">
        <v>38186.71</v>
      </c>
      <c r="T381" s="12">
        <v>559.1739</v>
      </c>
      <c r="U381" s="12">
        <v>180813.8</v>
      </c>
    </row>
    <row r="382" spans="9:21" x14ac:dyDescent="0.25">
      <c r="I382" t="str">
        <f t="shared" si="68"/>
        <v>base1</v>
      </c>
      <c r="J382">
        <f t="shared" si="69"/>
        <v>1</v>
      </c>
      <c r="K382">
        <f t="shared" si="70"/>
        <v>40</v>
      </c>
      <c r="L382">
        <f t="shared" si="66"/>
        <v>381</v>
      </c>
      <c r="M382" s="12">
        <v>5.7311500000000001E-2</v>
      </c>
      <c r="N382" s="12">
        <v>5.7311500000000001E-2</v>
      </c>
      <c r="O382" s="12">
        <v>0.1377198</v>
      </c>
      <c r="P382" s="12">
        <v>0.6664371</v>
      </c>
      <c r="Q382" s="12">
        <v>17.86646</v>
      </c>
      <c r="R382" s="12">
        <v>54925.919999999998</v>
      </c>
      <c r="S382" s="12">
        <v>38853.89</v>
      </c>
      <c r="T382" s="12">
        <v>521.84960000000001</v>
      </c>
      <c r="U382" s="12">
        <v>201216.4</v>
      </c>
    </row>
    <row r="383" spans="9:21" x14ac:dyDescent="0.25">
      <c r="I383" t="str">
        <f t="shared" si="68"/>
        <v>base1</v>
      </c>
      <c r="J383">
        <f t="shared" si="69"/>
        <v>1</v>
      </c>
      <c r="K383">
        <f t="shared" si="70"/>
        <v>41</v>
      </c>
      <c r="L383">
        <f t="shared" si="66"/>
        <v>382</v>
      </c>
      <c r="M383" s="12">
        <v>5.7928599999999997E-2</v>
      </c>
      <c r="N383" s="12">
        <v>5.7928599999999997E-2</v>
      </c>
      <c r="O383" s="12">
        <v>0.13949139999999999</v>
      </c>
      <c r="P383" s="12">
        <v>0.64066080000000003</v>
      </c>
      <c r="Q383" s="12">
        <v>17.52111</v>
      </c>
      <c r="R383" s="12">
        <v>56089.65</v>
      </c>
      <c r="S383" s="12">
        <v>39602.839999999997</v>
      </c>
      <c r="T383" s="12">
        <v>482.45940000000002</v>
      </c>
      <c r="U383" s="12">
        <v>222981.7</v>
      </c>
    </row>
    <row r="384" spans="9:21" x14ac:dyDescent="0.25">
      <c r="I384" t="str">
        <f t="shared" si="68"/>
        <v>base1</v>
      </c>
      <c r="J384">
        <f t="shared" si="69"/>
        <v>1</v>
      </c>
      <c r="K384">
        <f t="shared" si="70"/>
        <v>42</v>
      </c>
      <c r="L384">
        <f t="shared" si="66"/>
        <v>383</v>
      </c>
      <c r="M384" s="12">
        <v>5.8619200000000003E-2</v>
      </c>
      <c r="N384" s="12">
        <v>5.8619200000000003E-2</v>
      </c>
      <c r="O384" s="12">
        <v>0.14131179999999999</v>
      </c>
      <c r="P384" s="12">
        <v>0.61837180000000003</v>
      </c>
      <c r="Q384" s="12">
        <v>17.517939999999999</v>
      </c>
      <c r="R384" s="12">
        <v>57168.43</v>
      </c>
      <c r="S384" s="12">
        <v>40170.31</v>
      </c>
      <c r="T384" s="12">
        <v>403.62220000000002</v>
      </c>
      <c r="U384" s="12">
        <v>244367.2</v>
      </c>
    </row>
    <row r="385" spans="9:21" x14ac:dyDescent="0.25">
      <c r="I385" t="str">
        <f t="shared" si="68"/>
        <v>base1</v>
      </c>
      <c r="J385">
        <f t="shared" si="69"/>
        <v>1</v>
      </c>
      <c r="K385">
        <f t="shared" si="70"/>
        <v>43</v>
      </c>
      <c r="L385">
        <f t="shared" si="66"/>
        <v>384</v>
      </c>
      <c r="M385" s="12">
        <v>6.0640399999999997E-2</v>
      </c>
      <c r="N385" s="12">
        <v>6.0640399999999997E-2</v>
      </c>
      <c r="O385" s="12">
        <v>0.14230029999999999</v>
      </c>
      <c r="P385" s="12">
        <v>0.59739969999999998</v>
      </c>
      <c r="Q385" s="12">
        <v>17.556100000000001</v>
      </c>
      <c r="R385" s="12">
        <v>58432.28</v>
      </c>
      <c r="S385" s="12">
        <v>40649.919999999998</v>
      </c>
      <c r="T385" s="12">
        <v>349.12310000000002</v>
      </c>
      <c r="U385" s="12">
        <v>265751.5</v>
      </c>
    </row>
    <row r="386" spans="9:21" x14ac:dyDescent="0.25">
      <c r="I386" t="str">
        <f t="shared" si="68"/>
        <v>base1</v>
      </c>
      <c r="J386">
        <f t="shared" si="69"/>
        <v>1</v>
      </c>
      <c r="K386">
        <f t="shared" si="70"/>
        <v>44</v>
      </c>
      <c r="L386">
        <f t="shared" si="66"/>
        <v>385</v>
      </c>
      <c r="M386" s="12">
        <v>5.9654699999999998E-2</v>
      </c>
      <c r="N386" s="12">
        <v>5.9654699999999998E-2</v>
      </c>
      <c r="O386" s="12">
        <v>0.14030580000000001</v>
      </c>
      <c r="P386" s="12">
        <v>0.56920190000000004</v>
      </c>
      <c r="Q386" s="12">
        <v>17.561910000000001</v>
      </c>
      <c r="R386" s="12">
        <v>60066.3</v>
      </c>
      <c r="S386" s="12">
        <v>41156.239999999998</v>
      </c>
      <c r="T386" s="12">
        <v>322.0788</v>
      </c>
      <c r="U386" s="12">
        <v>286693</v>
      </c>
    </row>
    <row r="387" spans="9:21" x14ac:dyDescent="0.25">
      <c r="I387" t="str">
        <f t="shared" si="68"/>
        <v>base1</v>
      </c>
      <c r="J387">
        <f t="shared" si="69"/>
        <v>1</v>
      </c>
      <c r="K387">
        <f t="shared" si="70"/>
        <v>45</v>
      </c>
      <c r="L387">
        <f t="shared" ref="L387:L450" si="71">K387-9-10*J387+30*(J387-1)+30*6*IF(I387="zero1",0,IF(I387="naive1",1,2))</f>
        <v>386</v>
      </c>
      <c r="M387" s="12">
        <v>5.9009699999999998E-2</v>
      </c>
      <c r="N387" s="12">
        <v>5.9009699999999998E-2</v>
      </c>
      <c r="O387" s="12">
        <v>0.15620519999999999</v>
      </c>
      <c r="P387" s="12">
        <v>0.51723799999999998</v>
      </c>
      <c r="Q387" s="12">
        <v>17.16677</v>
      </c>
      <c r="R387" s="12">
        <v>60381.38</v>
      </c>
      <c r="S387" s="12">
        <v>41397.96</v>
      </c>
      <c r="T387" s="12">
        <v>276.84429999999998</v>
      </c>
      <c r="U387" s="12">
        <v>308084.09999999998</v>
      </c>
    </row>
    <row r="388" spans="9:21" x14ac:dyDescent="0.25">
      <c r="I388" t="str">
        <f t="shared" si="68"/>
        <v>base1</v>
      </c>
      <c r="J388">
        <f t="shared" si="69"/>
        <v>1</v>
      </c>
      <c r="K388">
        <f t="shared" si="70"/>
        <v>46</v>
      </c>
      <c r="L388">
        <f t="shared" si="71"/>
        <v>387</v>
      </c>
      <c r="M388" s="12">
        <v>6.0537000000000001E-2</v>
      </c>
      <c r="N388" s="12">
        <v>6.0537000000000001E-2</v>
      </c>
      <c r="O388" s="12">
        <v>0.1625384</v>
      </c>
      <c r="P388" s="12">
        <v>0.51151789999999997</v>
      </c>
      <c r="Q388" s="12">
        <v>16.830950000000001</v>
      </c>
      <c r="R388" s="12">
        <v>61246.65</v>
      </c>
      <c r="S388" s="12">
        <v>42031.46</v>
      </c>
      <c r="T388" s="12">
        <v>216.22389999999999</v>
      </c>
      <c r="U388" s="12">
        <v>330691.8</v>
      </c>
    </row>
    <row r="389" spans="9:21" x14ac:dyDescent="0.25">
      <c r="I389" t="str">
        <f t="shared" si="68"/>
        <v>base1</v>
      </c>
      <c r="J389">
        <f t="shared" si="69"/>
        <v>1</v>
      </c>
      <c r="K389">
        <f t="shared" si="70"/>
        <v>47</v>
      </c>
      <c r="L389">
        <f t="shared" si="71"/>
        <v>388</v>
      </c>
      <c r="M389" s="12">
        <v>6.1878200000000001E-2</v>
      </c>
      <c r="N389" s="12">
        <v>6.1878200000000001E-2</v>
      </c>
      <c r="O389" s="12">
        <v>0.1665798</v>
      </c>
      <c r="P389" s="12">
        <v>0.51092919999999997</v>
      </c>
      <c r="Q389" s="12">
        <v>16.83136</v>
      </c>
      <c r="R389" s="12">
        <v>62341.31</v>
      </c>
      <c r="S389" s="12">
        <v>42372.5</v>
      </c>
      <c r="T389" s="12">
        <v>176.1395</v>
      </c>
      <c r="U389" s="12">
        <v>350980.6</v>
      </c>
    </row>
    <row r="390" spans="9:21" x14ac:dyDescent="0.25">
      <c r="I390" t="str">
        <f t="shared" si="68"/>
        <v>base1</v>
      </c>
      <c r="J390">
        <f t="shared" si="69"/>
        <v>1</v>
      </c>
      <c r="K390">
        <f t="shared" si="70"/>
        <v>48</v>
      </c>
      <c r="L390">
        <f t="shared" si="71"/>
        <v>389</v>
      </c>
      <c r="M390" s="12">
        <v>6.2692600000000001E-2</v>
      </c>
      <c r="N390" s="12">
        <v>6.2692600000000001E-2</v>
      </c>
      <c r="O390" s="12">
        <v>0.1708826</v>
      </c>
      <c r="P390" s="12">
        <v>0.5087218</v>
      </c>
      <c r="Q390" s="12">
        <v>16.703980000000001</v>
      </c>
      <c r="R390" s="12">
        <v>63120.87</v>
      </c>
      <c r="S390" s="12">
        <v>42776.47</v>
      </c>
      <c r="T390" s="12">
        <v>139.5359</v>
      </c>
      <c r="U390" s="12">
        <v>373840.1</v>
      </c>
    </row>
    <row r="391" spans="9:21" x14ac:dyDescent="0.25">
      <c r="I391" t="str">
        <f t="shared" si="68"/>
        <v>base1</v>
      </c>
      <c r="J391">
        <f t="shared" si="69"/>
        <v>1</v>
      </c>
      <c r="K391">
        <f t="shared" si="70"/>
        <v>49</v>
      </c>
      <c r="L391">
        <f t="shared" si="71"/>
        <v>390</v>
      </c>
      <c r="M391" s="12">
        <v>6.2851599999999994E-2</v>
      </c>
      <c r="N391" s="12">
        <v>6.2851599999999994E-2</v>
      </c>
      <c r="O391" s="12">
        <v>0.173794</v>
      </c>
      <c r="P391" s="12">
        <v>0.50806490000000004</v>
      </c>
      <c r="Q391" s="12">
        <v>16.651789999999998</v>
      </c>
      <c r="R391" s="12">
        <v>64209.98</v>
      </c>
      <c r="S391" s="12">
        <v>43115.7</v>
      </c>
      <c r="T391" s="12">
        <v>123.9759</v>
      </c>
      <c r="U391" s="12">
        <v>397792.1</v>
      </c>
    </row>
    <row r="392" spans="9:21" x14ac:dyDescent="0.25">
      <c r="I392" t="str">
        <f t="shared" si="68"/>
        <v>base1</v>
      </c>
      <c r="J392">
        <f t="shared" ref="J392:J394" si="72">J362+1</f>
        <v>2</v>
      </c>
      <c r="K392">
        <f t="shared" si="70"/>
        <v>30</v>
      </c>
      <c r="L392">
        <f t="shared" si="71"/>
        <v>391</v>
      </c>
      <c r="M392" s="12">
        <v>3.5495100000000002E-2</v>
      </c>
      <c r="N392" s="12">
        <v>3.5495100000000002E-2</v>
      </c>
      <c r="O392" s="12">
        <v>0.10105980000000001</v>
      </c>
      <c r="P392" s="12">
        <v>0.71916599999999997</v>
      </c>
      <c r="Q392" s="12">
        <v>17.10943</v>
      </c>
      <c r="R392" s="12">
        <v>36840.79</v>
      </c>
      <c r="S392" s="12">
        <v>31504.799999999999</v>
      </c>
      <c r="T392" s="12">
        <v>360.99990000000003</v>
      </c>
      <c r="U392" s="12">
        <v>58572.78</v>
      </c>
    </row>
    <row r="393" spans="9:21" x14ac:dyDescent="0.25">
      <c r="I393" t="str">
        <f t="shared" si="68"/>
        <v>base1</v>
      </c>
      <c r="J393">
        <f t="shared" si="72"/>
        <v>2</v>
      </c>
      <c r="K393">
        <f t="shared" si="70"/>
        <v>31</v>
      </c>
      <c r="L393">
        <f t="shared" si="71"/>
        <v>392</v>
      </c>
      <c r="M393" s="12">
        <v>3.79537E-2</v>
      </c>
      <c r="N393" s="12">
        <v>3.79537E-2</v>
      </c>
      <c r="O393" s="12">
        <v>0.10351009999999999</v>
      </c>
      <c r="P393" s="12">
        <v>0.71196579999999998</v>
      </c>
      <c r="Q393" s="12">
        <v>16.9802</v>
      </c>
      <c r="R393" s="12">
        <v>39228.97</v>
      </c>
      <c r="S393" s="12">
        <v>32789.58</v>
      </c>
      <c r="T393" s="12">
        <v>430.06400000000002</v>
      </c>
      <c r="U393" s="12">
        <v>70140.05</v>
      </c>
    </row>
    <row r="394" spans="9:21" x14ac:dyDescent="0.25">
      <c r="I394" t="str">
        <f t="shared" si="68"/>
        <v>base1</v>
      </c>
      <c r="J394">
        <f t="shared" si="72"/>
        <v>2</v>
      </c>
      <c r="K394">
        <f t="shared" si="70"/>
        <v>32</v>
      </c>
      <c r="L394">
        <f t="shared" si="71"/>
        <v>393</v>
      </c>
      <c r="M394" s="12">
        <v>4.1357900000000003E-2</v>
      </c>
      <c r="N394" s="12">
        <v>4.1357900000000003E-2</v>
      </c>
      <c r="O394" s="12">
        <v>0.1055696</v>
      </c>
      <c r="P394" s="12">
        <v>0.71990790000000005</v>
      </c>
      <c r="Q394" s="12">
        <v>16.948260000000001</v>
      </c>
      <c r="R394" s="12">
        <v>41496.26</v>
      </c>
      <c r="S394" s="12">
        <v>34083.47</v>
      </c>
      <c r="T394" s="12">
        <v>494.36939999999998</v>
      </c>
      <c r="U394" s="12">
        <v>83262.11</v>
      </c>
    </row>
    <row r="395" spans="9:21" x14ac:dyDescent="0.25">
      <c r="I395" t="str">
        <f t="shared" ref="I395:I434" si="73">I394</f>
        <v>base1</v>
      </c>
      <c r="J395">
        <f t="shared" ref="J395:J421" si="74">J394</f>
        <v>2</v>
      </c>
      <c r="K395">
        <f t="shared" ref="K395:K434" si="75">IF(J395=J394,K394+1,20+10*(J395-1))</f>
        <v>33</v>
      </c>
      <c r="L395">
        <f t="shared" si="71"/>
        <v>394</v>
      </c>
      <c r="M395" s="12">
        <v>4.3309100000000003E-2</v>
      </c>
      <c r="N395" s="12">
        <v>4.3309100000000003E-2</v>
      </c>
      <c r="O395" s="12">
        <v>0.10752440000000001</v>
      </c>
      <c r="P395" s="12">
        <v>0.70427329999999999</v>
      </c>
      <c r="Q395" s="12">
        <v>16.630089999999999</v>
      </c>
      <c r="R395" s="12">
        <v>42659.01</v>
      </c>
      <c r="S395" s="12">
        <v>36048.910000000003</v>
      </c>
      <c r="T395" s="12">
        <v>511.04700000000003</v>
      </c>
      <c r="U395" s="12">
        <v>96652.89</v>
      </c>
    </row>
    <row r="396" spans="9:21" x14ac:dyDescent="0.25">
      <c r="I396" t="str">
        <f t="shared" si="73"/>
        <v>base1</v>
      </c>
      <c r="J396">
        <f t="shared" si="74"/>
        <v>2</v>
      </c>
      <c r="K396">
        <f t="shared" si="75"/>
        <v>34</v>
      </c>
      <c r="L396">
        <f t="shared" si="71"/>
        <v>395</v>
      </c>
      <c r="M396" s="12">
        <v>4.5963499999999997E-2</v>
      </c>
      <c r="N396" s="12">
        <v>4.5963499999999997E-2</v>
      </c>
      <c r="O396" s="12">
        <v>0.1081698</v>
      </c>
      <c r="P396" s="12">
        <v>0.70157130000000001</v>
      </c>
      <c r="Q396" s="12">
        <v>16.713339999999999</v>
      </c>
      <c r="R396" s="12">
        <v>43607.15</v>
      </c>
      <c r="S396" s="12">
        <v>38238.050000000003</v>
      </c>
      <c r="T396" s="12">
        <v>502.58620000000002</v>
      </c>
      <c r="U396" s="12">
        <v>109092.9</v>
      </c>
    </row>
    <row r="397" spans="9:21" x14ac:dyDescent="0.25">
      <c r="I397" t="str">
        <f t="shared" si="73"/>
        <v>base1</v>
      </c>
      <c r="J397">
        <f t="shared" si="74"/>
        <v>2</v>
      </c>
      <c r="K397">
        <f t="shared" si="75"/>
        <v>35</v>
      </c>
      <c r="L397">
        <f t="shared" si="71"/>
        <v>396</v>
      </c>
      <c r="M397" s="12">
        <v>4.7391799999999998E-2</v>
      </c>
      <c r="N397" s="12">
        <v>4.7391799999999998E-2</v>
      </c>
      <c r="O397" s="12">
        <v>0.12166059999999999</v>
      </c>
      <c r="P397" s="12">
        <v>0.70085059999999999</v>
      </c>
      <c r="Q397" s="12">
        <v>17.185030000000001</v>
      </c>
      <c r="R397" s="12">
        <v>44868.78</v>
      </c>
      <c r="S397" s="12">
        <v>41325.120000000003</v>
      </c>
      <c r="T397" s="12">
        <v>537.55529999999999</v>
      </c>
      <c r="U397" s="12">
        <v>120043.9</v>
      </c>
    </row>
    <row r="398" spans="9:21" x14ac:dyDescent="0.25">
      <c r="I398" t="str">
        <f t="shared" si="73"/>
        <v>base1</v>
      </c>
      <c r="J398">
        <f t="shared" si="74"/>
        <v>2</v>
      </c>
      <c r="K398">
        <f t="shared" si="75"/>
        <v>36</v>
      </c>
      <c r="L398">
        <f t="shared" si="71"/>
        <v>397</v>
      </c>
      <c r="M398" s="12">
        <v>4.78904E-2</v>
      </c>
      <c r="N398" s="12">
        <v>4.78904E-2</v>
      </c>
      <c r="O398" s="12">
        <v>0.1297838</v>
      </c>
      <c r="P398" s="12">
        <v>0.70006230000000003</v>
      </c>
      <c r="Q398" s="12">
        <v>18.609960000000001</v>
      </c>
      <c r="R398" s="12">
        <v>47036.94</v>
      </c>
      <c r="S398" s="12">
        <v>36147.980000000003</v>
      </c>
      <c r="T398" s="12">
        <v>540.05020000000002</v>
      </c>
      <c r="U398" s="12">
        <v>128826.8</v>
      </c>
    </row>
    <row r="399" spans="9:21" x14ac:dyDescent="0.25">
      <c r="I399" t="str">
        <f t="shared" si="73"/>
        <v>base1</v>
      </c>
      <c r="J399">
        <f t="shared" si="74"/>
        <v>2</v>
      </c>
      <c r="K399">
        <f t="shared" si="75"/>
        <v>37</v>
      </c>
      <c r="L399">
        <f t="shared" si="71"/>
        <v>398</v>
      </c>
      <c r="M399" s="12">
        <v>4.9464500000000002E-2</v>
      </c>
      <c r="N399" s="12">
        <v>4.9464500000000002E-2</v>
      </c>
      <c r="O399" s="12">
        <v>0.13281319999999999</v>
      </c>
      <c r="P399" s="12">
        <v>0.70441330000000002</v>
      </c>
      <c r="Q399" s="12">
        <v>18.390270000000001</v>
      </c>
      <c r="R399" s="12">
        <v>50041.01</v>
      </c>
      <c r="S399" s="12">
        <v>36361.74</v>
      </c>
      <c r="T399" s="12">
        <v>643.66359999999997</v>
      </c>
      <c r="U399" s="12">
        <v>144632.1</v>
      </c>
    </row>
    <row r="400" spans="9:21" x14ac:dyDescent="0.25">
      <c r="I400" t="str">
        <f t="shared" si="73"/>
        <v>base1</v>
      </c>
      <c r="J400">
        <f t="shared" si="74"/>
        <v>2</v>
      </c>
      <c r="K400">
        <f t="shared" si="75"/>
        <v>38</v>
      </c>
      <c r="L400">
        <f t="shared" si="71"/>
        <v>399</v>
      </c>
      <c r="M400" s="12">
        <v>4.9755199999999999E-2</v>
      </c>
      <c r="N400" s="12">
        <v>4.9755199999999999E-2</v>
      </c>
      <c r="O400" s="12">
        <v>0.1351058</v>
      </c>
      <c r="P400" s="12">
        <v>0.69343069999999996</v>
      </c>
      <c r="Q400" s="12">
        <v>18.161899999999999</v>
      </c>
      <c r="R400" s="12">
        <v>51452.17</v>
      </c>
      <c r="S400" s="12">
        <v>37115.5</v>
      </c>
      <c r="T400" s="12">
        <v>620.53089999999997</v>
      </c>
      <c r="U400" s="12">
        <v>164312.70000000001</v>
      </c>
    </row>
    <row r="401" spans="9:21" x14ac:dyDescent="0.25">
      <c r="I401" t="str">
        <f t="shared" si="73"/>
        <v>base1</v>
      </c>
      <c r="J401">
        <f t="shared" si="74"/>
        <v>2</v>
      </c>
      <c r="K401">
        <f t="shared" si="75"/>
        <v>39</v>
      </c>
      <c r="L401">
        <f t="shared" si="71"/>
        <v>400</v>
      </c>
      <c r="M401" s="12">
        <v>5.0349100000000001E-2</v>
      </c>
      <c r="N401" s="12">
        <v>5.0349100000000001E-2</v>
      </c>
      <c r="O401" s="12">
        <v>0.13590550000000001</v>
      </c>
      <c r="P401" s="12">
        <v>0.67878769999999999</v>
      </c>
      <c r="Q401" s="12">
        <v>17.974869999999999</v>
      </c>
      <c r="R401" s="12">
        <v>52740.21</v>
      </c>
      <c r="S401" s="12">
        <v>37819.370000000003</v>
      </c>
      <c r="T401" s="12">
        <v>575.2011</v>
      </c>
      <c r="U401" s="12">
        <v>183038.3</v>
      </c>
    </row>
    <row r="402" spans="9:21" x14ac:dyDescent="0.25">
      <c r="I402" t="str">
        <f t="shared" si="73"/>
        <v>base1</v>
      </c>
      <c r="J402">
        <f t="shared" si="74"/>
        <v>2</v>
      </c>
      <c r="K402">
        <f t="shared" si="75"/>
        <v>40</v>
      </c>
      <c r="L402">
        <f t="shared" si="71"/>
        <v>401</v>
      </c>
      <c r="M402" s="12">
        <v>5.3007899999999997E-2</v>
      </c>
      <c r="N402" s="12">
        <v>5.3007899999999997E-2</v>
      </c>
      <c r="O402" s="12">
        <v>0.13843130000000001</v>
      </c>
      <c r="P402" s="12">
        <v>0.66962049999999995</v>
      </c>
      <c r="Q402" s="12">
        <v>17.976030000000002</v>
      </c>
      <c r="R402" s="12">
        <v>53956.88</v>
      </c>
      <c r="S402" s="12">
        <v>38395.629999999997</v>
      </c>
      <c r="T402" s="12">
        <v>530.10059999999999</v>
      </c>
      <c r="U402" s="12">
        <v>202567.3</v>
      </c>
    </row>
    <row r="403" spans="9:21" x14ac:dyDescent="0.25">
      <c r="I403" t="str">
        <f t="shared" si="73"/>
        <v>base1</v>
      </c>
      <c r="J403">
        <f t="shared" si="74"/>
        <v>2</v>
      </c>
      <c r="K403">
        <f t="shared" si="75"/>
        <v>41</v>
      </c>
      <c r="L403">
        <f t="shared" si="71"/>
        <v>402</v>
      </c>
      <c r="M403" s="12">
        <v>5.3637200000000003E-2</v>
      </c>
      <c r="N403" s="12">
        <v>5.3637200000000003E-2</v>
      </c>
      <c r="O403" s="12">
        <v>0.13823849999999999</v>
      </c>
      <c r="P403" s="12">
        <v>0.64580000000000004</v>
      </c>
      <c r="Q403" s="12">
        <v>17.741009999999999</v>
      </c>
      <c r="R403" s="12">
        <v>55102.8</v>
      </c>
      <c r="S403" s="12">
        <v>38937.4</v>
      </c>
      <c r="T403" s="12">
        <v>476.98770000000002</v>
      </c>
      <c r="U403" s="12">
        <v>222721.7</v>
      </c>
    </row>
    <row r="404" spans="9:21" x14ac:dyDescent="0.25">
      <c r="I404" t="str">
        <f t="shared" si="73"/>
        <v>base1</v>
      </c>
      <c r="J404">
        <f t="shared" si="74"/>
        <v>2</v>
      </c>
      <c r="K404">
        <f t="shared" si="75"/>
        <v>42</v>
      </c>
      <c r="L404">
        <f t="shared" si="71"/>
        <v>403</v>
      </c>
      <c r="M404" s="12">
        <v>5.3767700000000002E-2</v>
      </c>
      <c r="N404" s="12">
        <v>5.3767700000000002E-2</v>
      </c>
      <c r="O404" s="12">
        <v>0.1427081</v>
      </c>
      <c r="P404" s="12">
        <v>0.62462320000000005</v>
      </c>
      <c r="Q404" s="12">
        <v>17.729489999999998</v>
      </c>
      <c r="R404" s="12">
        <v>56044.79</v>
      </c>
      <c r="S404" s="12">
        <v>39464.199999999997</v>
      </c>
      <c r="T404" s="12">
        <v>417.52730000000003</v>
      </c>
      <c r="U404" s="12">
        <v>244002.9</v>
      </c>
    </row>
    <row r="405" spans="9:21" x14ac:dyDescent="0.25">
      <c r="I405" t="str">
        <f t="shared" si="73"/>
        <v>base1</v>
      </c>
      <c r="J405">
        <f t="shared" si="74"/>
        <v>2</v>
      </c>
      <c r="K405">
        <f t="shared" si="75"/>
        <v>43</v>
      </c>
      <c r="L405">
        <f t="shared" si="71"/>
        <v>404</v>
      </c>
      <c r="M405" s="12">
        <v>5.2776900000000002E-2</v>
      </c>
      <c r="N405" s="12">
        <v>5.2776900000000002E-2</v>
      </c>
      <c r="O405" s="12">
        <v>0.14120269999999999</v>
      </c>
      <c r="P405" s="12">
        <v>0.60428899999999997</v>
      </c>
      <c r="Q405" s="12">
        <v>17.858239999999999</v>
      </c>
      <c r="R405" s="12">
        <v>57256.639999999999</v>
      </c>
      <c r="S405" s="12">
        <v>39750.730000000003</v>
      </c>
      <c r="T405" s="12">
        <v>347.97289999999998</v>
      </c>
      <c r="U405" s="12">
        <v>264677.8</v>
      </c>
    </row>
    <row r="406" spans="9:21" x14ac:dyDescent="0.25">
      <c r="I406" t="str">
        <f t="shared" si="73"/>
        <v>base1</v>
      </c>
      <c r="J406">
        <f t="shared" si="74"/>
        <v>2</v>
      </c>
      <c r="K406">
        <f t="shared" si="75"/>
        <v>44</v>
      </c>
      <c r="L406">
        <f t="shared" si="71"/>
        <v>405</v>
      </c>
      <c r="M406" s="12">
        <v>5.2871300000000003E-2</v>
      </c>
      <c r="N406" s="12">
        <v>5.2871300000000003E-2</v>
      </c>
      <c r="O406" s="12">
        <v>0.1393944</v>
      </c>
      <c r="P406" s="12">
        <v>0.57212580000000002</v>
      </c>
      <c r="Q406" s="12">
        <v>17.820699999999999</v>
      </c>
      <c r="R406" s="12">
        <v>58750.89</v>
      </c>
      <c r="S406" s="12">
        <v>40304.71</v>
      </c>
      <c r="T406" s="12">
        <v>316.86930000000001</v>
      </c>
      <c r="U406" s="12">
        <v>285474.90000000002</v>
      </c>
    </row>
    <row r="407" spans="9:21" x14ac:dyDescent="0.25">
      <c r="I407" t="str">
        <f t="shared" si="73"/>
        <v>base1</v>
      </c>
      <c r="J407">
        <f t="shared" si="74"/>
        <v>2</v>
      </c>
      <c r="K407">
        <f t="shared" si="75"/>
        <v>45</v>
      </c>
      <c r="L407">
        <f t="shared" si="71"/>
        <v>406</v>
      </c>
      <c r="M407" s="12">
        <v>5.3693600000000001E-2</v>
      </c>
      <c r="N407" s="12">
        <v>5.3693600000000001E-2</v>
      </c>
      <c r="O407" s="12">
        <v>0.15274869999999999</v>
      </c>
      <c r="P407" s="12">
        <v>0.52376299999999998</v>
      </c>
      <c r="Q407" s="12">
        <v>17.562049999999999</v>
      </c>
      <c r="R407" s="12">
        <v>59300.04</v>
      </c>
      <c r="S407" s="12">
        <v>40496.269999999997</v>
      </c>
      <c r="T407" s="12">
        <v>265.85359999999997</v>
      </c>
      <c r="U407" s="12">
        <v>307063</v>
      </c>
    </row>
    <row r="408" spans="9:21" x14ac:dyDescent="0.25">
      <c r="I408" t="str">
        <f t="shared" si="73"/>
        <v>base1</v>
      </c>
      <c r="J408">
        <f t="shared" si="74"/>
        <v>2</v>
      </c>
      <c r="K408">
        <f t="shared" si="75"/>
        <v>46</v>
      </c>
      <c r="L408">
        <f t="shared" si="71"/>
        <v>407</v>
      </c>
      <c r="M408" s="12">
        <v>5.5280999999999997E-2</v>
      </c>
      <c r="N408" s="12">
        <v>5.5280999999999997E-2</v>
      </c>
      <c r="O408" s="12">
        <v>0.15954769999999999</v>
      </c>
      <c r="P408" s="12">
        <v>0.51951499999999995</v>
      </c>
      <c r="Q408" s="12">
        <v>17.335740000000001</v>
      </c>
      <c r="R408" s="12">
        <v>60224.11</v>
      </c>
      <c r="S408" s="12">
        <v>41057.910000000003</v>
      </c>
      <c r="T408" s="12">
        <v>221.58170000000001</v>
      </c>
      <c r="U408" s="12">
        <v>330098.8</v>
      </c>
    </row>
    <row r="409" spans="9:21" x14ac:dyDescent="0.25">
      <c r="I409" t="str">
        <f t="shared" si="73"/>
        <v>base1</v>
      </c>
      <c r="J409">
        <f t="shared" si="74"/>
        <v>2</v>
      </c>
      <c r="K409">
        <f t="shared" si="75"/>
        <v>47</v>
      </c>
      <c r="L409">
        <f t="shared" si="71"/>
        <v>408</v>
      </c>
      <c r="M409" s="12">
        <v>5.5937000000000001E-2</v>
      </c>
      <c r="N409" s="12">
        <v>5.5937000000000001E-2</v>
      </c>
      <c r="O409" s="12">
        <v>0.16292970000000001</v>
      </c>
      <c r="P409" s="12">
        <v>0.51882470000000003</v>
      </c>
      <c r="Q409" s="12">
        <v>17.19406</v>
      </c>
      <c r="R409" s="12">
        <v>61080.36</v>
      </c>
      <c r="S409" s="12">
        <v>41407.64</v>
      </c>
      <c r="T409" s="12">
        <v>173.39349999999999</v>
      </c>
      <c r="U409" s="12">
        <v>351087.3</v>
      </c>
    </row>
    <row r="410" spans="9:21" x14ac:dyDescent="0.25">
      <c r="I410" t="str">
        <f t="shared" si="73"/>
        <v>base1</v>
      </c>
      <c r="J410">
        <f t="shared" si="74"/>
        <v>2</v>
      </c>
      <c r="K410">
        <f t="shared" si="75"/>
        <v>48</v>
      </c>
      <c r="L410">
        <f t="shared" si="71"/>
        <v>409</v>
      </c>
      <c r="M410" s="12">
        <v>5.6769800000000002E-2</v>
      </c>
      <c r="N410" s="12">
        <v>5.6769800000000002E-2</v>
      </c>
      <c r="O410" s="12">
        <v>0.17052</v>
      </c>
      <c r="P410" s="12">
        <v>0.517293</v>
      </c>
      <c r="Q410" s="12">
        <v>17.141639999999999</v>
      </c>
      <c r="R410" s="12">
        <v>61783.74</v>
      </c>
      <c r="S410" s="12">
        <v>41741.919999999998</v>
      </c>
      <c r="T410" s="12">
        <v>134.2698</v>
      </c>
      <c r="U410" s="12">
        <v>373467.7</v>
      </c>
    </row>
    <row r="411" spans="9:21" x14ac:dyDescent="0.25">
      <c r="I411" t="str">
        <f t="shared" si="73"/>
        <v>base1</v>
      </c>
      <c r="J411">
        <f t="shared" si="74"/>
        <v>2</v>
      </c>
      <c r="K411">
        <f t="shared" si="75"/>
        <v>49</v>
      </c>
      <c r="L411">
        <f t="shared" si="71"/>
        <v>410</v>
      </c>
      <c r="M411" s="12">
        <v>5.6644E-2</v>
      </c>
      <c r="N411" s="12">
        <v>5.6644E-2</v>
      </c>
      <c r="O411" s="12">
        <v>0.17204120000000001</v>
      </c>
      <c r="P411" s="12">
        <v>0.51387389999999999</v>
      </c>
      <c r="Q411" s="12">
        <v>17.019729999999999</v>
      </c>
      <c r="R411" s="12">
        <v>62790.43</v>
      </c>
      <c r="S411" s="12">
        <v>42074</v>
      </c>
      <c r="T411" s="12">
        <v>121.39409999999999</v>
      </c>
      <c r="U411" s="12">
        <v>397620.5</v>
      </c>
    </row>
    <row r="412" spans="9:21" x14ac:dyDescent="0.25">
      <c r="I412" t="str">
        <f t="shared" si="73"/>
        <v>base1</v>
      </c>
      <c r="J412">
        <f t="shared" si="74"/>
        <v>2</v>
      </c>
      <c r="K412">
        <f t="shared" si="75"/>
        <v>50</v>
      </c>
      <c r="L412">
        <f t="shared" si="71"/>
        <v>411</v>
      </c>
      <c r="M412" s="12">
        <v>5.6145199999999999E-2</v>
      </c>
      <c r="N412" s="12">
        <v>5.6145199999999999E-2</v>
      </c>
      <c r="O412" s="12">
        <v>0.1887944</v>
      </c>
      <c r="P412" s="12">
        <v>0.51314990000000005</v>
      </c>
      <c r="Q412" s="12">
        <v>17.051729999999999</v>
      </c>
      <c r="R412" s="12">
        <v>63934.03</v>
      </c>
      <c r="S412" s="12">
        <v>42349.22</v>
      </c>
      <c r="T412" s="12">
        <v>100.0427</v>
      </c>
      <c r="U412" s="12">
        <v>422015.1</v>
      </c>
    </row>
    <row r="413" spans="9:21" x14ac:dyDescent="0.25">
      <c r="I413" t="str">
        <f t="shared" si="73"/>
        <v>base1</v>
      </c>
      <c r="J413">
        <f t="shared" si="74"/>
        <v>2</v>
      </c>
      <c r="K413">
        <f t="shared" si="75"/>
        <v>51</v>
      </c>
      <c r="L413">
        <f t="shared" si="71"/>
        <v>412</v>
      </c>
      <c r="M413" s="12">
        <v>5.71529E-2</v>
      </c>
      <c r="N413" s="12">
        <v>5.71529E-2</v>
      </c>
      <c r="O413" s="12">
        <v>0.20004710000000001</v>
      </c>
      <c r="P413" s="12">
        <v>0.51392939999999998</v>
      </c>
      <c r="Q413" s="12">
        <v>17.01831</v>
      </c>
      <c r="R413" s="12">
        <v>64846.47</v>
      </c>
      <c r="S413" s="12">
        <v>42536.44</v>
      </c>
      <c r="T413" s="12">
        <v>74.499880000000005</v>
      </c>
      <c r="U413" s="12">
        <v>445798.9</v>
      </c>
    </row>
    <row r="414" spans="9:21" x14ac:dyDescent="0.25">
      <c r="I414" t="str">
        <f t="shared" si="73"/>
        <v>base1</v>
      </c>
      <c r="J414">
        <f t="shared" si="74"/>
        <v>2</v>
      </c>
      <c r="K414">
        <f t="shared" si="75"/>
        <v>52</v>
      </c>
      <c r="L414">
        <f t="shared" si="71"/>
        <v>413</v>
      </c>
      <c r="M414" s="12">
        <v>5.6935300000000001E-2</v>
      </c>
      <c r="N414" s="12">
        <v>5.6935300000000001E-2</v>
      </c>
      <c r="O414" s="12">
        <v>0.2035661</v>
      </c>
      <c r="P414" s="12">
        <v>0.50878559999999995</v>
      </c>
      <c r="Q414" s="12">
        <v>16.91179</v>
      </c>
      <c r="R414" s="12">
        <v>65753.899999999994</v>
      </c>
      <c r="S414" s="12">
        <v>42699.77</v>
      </c>
      <c r="T414" s="12">
        <v>62.756999999999998</v>
      </c>
      <c r="U414" s="12">
        <v>470362</v>
      </c>
    </row>
    <row r="415" spans="9:21" x14ac:dyDescent="0.25">
      <c r="I415" t="str">
        <f t="shared" si="73"/>
        <v>base1</v>
      </c>
      <c r="J415">
        <f t="shared" si="74"/>
        <v>2</v>
      </c>
      <c r="K415">
        <f t="shared" si="75"/>
        <v>53</v>
      </c>
      <c r="L415">
        <f t="shared" si="71"/>
        <v>414</v>
      </c>
      <c r="M415" s="12">
        <v>5.71435E-2</v>
      </c>
      <c r="N415" s="12">
        <v>5.71435E-2</v>
      </c>
      <c r="O415" s="12">
        <v>0.20755609999999999</v>
      </c>
      <c r="P415" s="12">
        <v>0.50582780000000005</v>
      </c>
      <c r="Q415" s="12">
        <v>16.983429999999998</v>
      </c>
      <c r="R415" s="12">
        <v>67052.37</v>
      </c>
      <c r="S415" s="12">
        <v>42841.05</v>
      </c>
      <c r="T415" s="12">
        <v>44.167299999999997</v>
      </c>
      <c r="U415" s="12">
        <v>495614.4</v>
      </c>
    </row>
    <row r="416" spans="9:21" x14ac:dyDescent="0.25">
      <c r="I416" t="str">
        <f t="shared" si="73"/>
        <v>base1</v>
      </c>
      <c r="J416">
        <f t="shared" si="74"/>
        <v>2</v>
      </c>
      <c r="K416">
        <f t="shared" si="75"/>
        <v>54</v>
      </c>
      <c r="L416">
        <f t="shared" si="71"/>
        <v>415</v>
      </c>
      <c r="M416" s="12">
        <v>5.9087000000000001E-2</v>
      </c>
      <c r="N416" s="12">
        <v>5.9087000000000001E-2</v>
      </c>
      <c r="O416" s="12">
        <v>0.2104664</v>
      </c>
      <c r="P416" s="12">
        <v>0.49933640000000001</v>
      </c>
      <c r="Q416" s="12">
        <v>16.94632</v>
      </c>
      <c r="R416" s="12">
        <v>68022.559999999998</v>
      </c>
      <c r="S416" s="12">
        <v>42854.34</v>
      </c>
      <c r="T416" s="12">
        <v>28.534089999999999</v>
      </c>
      <c r="U416" s="12">
        <v>522609.4</v>
      </c>
    </row>
    <row r="417" spans="9:21" x14ac:dyDescent="0.25">
      <c r="I417" t="str">
        <f t="shared" si="73"/>
        <v>base1</v>
      </c>
      <c r="J417">
        <f t="shared" si="74"/>
        <v>2</v>
      </c>
      <c r="K417">
        <f t="shared" si="75"/>
        <v>55</v>
      </c>
      <c r="L417">
        <f t="shared" si="71"/>
        <v>416</v>
      </c>
      <c r="M417" s="12">
        <v>5.7006399999999999E-2</v>
      </c>
      <c r="N417" s="12">
        <v>5.7006399999999999E-2</v>
      </c>
      <c r="O417" s="12">
        <v>0.21022740000000001</v>
      </c>
      <c r="P417" s="12">
        <v>0.48946129999999999</v>
      </c>
      <c r="Q417" s="12">
        <v>16.72195</v>
      </c>
      <c r="R417" s="12">
        <v>68888.72</v>
      </c>
      <c r="S417" s="12">
        <v>43217.55</v>
      </c>
      <c r="T417" s="12">
        <v>20.220559999999999</v>
      </c>
      <c r="U417" s="12">
        <v>551058.19999999995</v>
      </c>
    </row>
    <row r="418" spans="9:21" x14ac:dyDescent="0.25">
      <c r="I418" t="str">
        <f t="shared" si="73"/>
        <v>base1</v>
      </c>
      <c r="J418">
        <f t="shared" si="74"/>
        <v>2</v>
      </c>
      <c r="K418">
        <f t="shared" si="75"/>
        <v>56</v>
      </c>
      <c r="L418">
        <f t="shared" si="71"/>
        <v>417</v>
      </c>
      <c r="M418" s="12">
        <v>5.7687299999999997E-2</v>
      </c>
      <c r="N418" s="12">
        <v>5.7687299999999997E-2</v>
      </c>
      <c r="O418" s="12">
        <v>0.2107657</v>
      </c>
      <c r="P418" s="12">
        <v>0.48143380000000002</v>
      </c>
      <c r="Q418" s="12">
        <v>16.90756</v>
      </c>
      <c r="R418" s="12">
        <v>69840.240000000005</v>
      </c>
      <c r="S418" s="12">
        <v>43232.98</v>
      </c>
      <c r="T418" s="12">
        <v>18.126750000000001</v>
      </c>
      <c r="U418" s="12">
        <v>579449.80000000005</v>
      </c>
    </row>
    <row r="419" spans="9:21" x14ac:dyDescent="0.25">
      <c r="I419" t="str">
        <f t="shared" si="73"/>
        <v>base1</v>
      </c>
      <c r="J419">
        <f t="shared" si="74"/>
        <v>2</v>
      </c>
      <c r="K419">
        <f t="shared" si="75"/>
        <v>57</v>
      </c>
      <c r="L419">
        <f t="shared" si="71"/>
        <v>418</v>
      </c>
      <c r="M419" s="12">
        <v>5.5497199999999997E-2</v>
      </c>
      <c r="N419" s="12">
        <v>5.5497199999999997E-2</v>
      </c>
      <c r="O419" s="12">
        <v>0.21207419999999999</v>
      </c>
      <c r="P419" s="12">
        <v>0.46351949999999997</v>
      </c>
      <c r="Q419" s="12">
        <v>16.552320000000002</v>
      </c>
      <c r="R419" s="12">
        <v>70950.41</v>
      </c>
      <c r="S419" s="12">
        <v>43253.5</v>
      </c>
      <c r="T419" s="12">
        <v>11.27613</v>
      </c>
      <c r="U419" s="12">
        <v>609277</v>
      </c>
    </row>
    <row r="420" spans="9:21" x14ac:dyDescent="0.25">
      <c r="I420" t="str">
        <f t="shared" si="73"/>
        <v>base1</v>
      </c>
      <c r="J420">
        <f t="shared" si="74"/>
        <v>2</v>
      </c>
      <c r="K420">
        <f t="shared" si="75"/>
        <v>58</v>
      </c>
      <c r="L420">
        <f t="shared" si="71"/>
        <v>419</v>
      </c>
      <c r="M420" s="12">
        <v>5.5520899999999998E-2</v>
      </c>
      <c r="N420" s="12">
        <v>5.5520899999999998E-2</v>
      </c>
      <c r="O420" s="12">
        <v>0.2137172</v>
      </c>
      <c r="P420" s="12">
        <v>0.45080789999999998</v>
      </c>
      <c r="Q420" s="12">
        <v>16.48948</v>
      </c>
      <c r="R420" s="12">
        <v>71904.820000000007</v>
      </c>
      <c r="S420" s="12">
        <v>43245.74</v>
      </c>
      <c r="T420" s="12">
        <v>6.5743650000000002</v>
      </c>
      <c r="U420" s="12">
        <v>641167</v>
      </c>
    </row>
    <row r="421" spans="9:21" x14ac:dyDescent="0.25">
      <c r="I421" t="str">
        <f t="shared" si="73"/>
        <v>base1</v>
      </c>
      <c r="J421">
        <f t="shared" si="74"/>
        <v>2</v>
      </c>
      <c r="K421">
        <f t="shared" si="75"/>
        <v>59</v>
      </c>
      <c r="L421">
        <f t="shared" si="71"/>
        <v>420</v>
      </c>
      <c r="M421" s="12">
        <v>5.5097100000000003E-2</v>
      </c>
      <c r="N421" s="12">
        <v>5.5097100000000003E-2</v>
      </c>
      <c r="O421" s="12">
        <v>0.21410870000000001</v>
      </c>
      <c r="P421" s="12">
        <v>0.43096020000000002</v>
      </c>
      <c r="Q421" s="12">
        <v>16.687819999999999</v>
      </c>
      <c r="R421" s="12">
        <v>73373.48</v>
      </c>
      <c r="S421" s="12">
        <v>43245.99</v>
      </c>
      <c r="T421" s="12">
        <v>6.6136299999999997</v>
      </c>
      <c r="U421" s="12">
        <v>673262.6</v>
      </c>
    </row>
    <row r="422" spans="9:21" x14ac:dyDescent="0.25">
      <c r="I422" t="str">
        <f t="shared" si="73"/>
        <v>base1</v>
      </c>
      <c r="J422">
        <f t="shared" ref="J422:J485" si="76">J392+1</f>
        <v>3</v>
      </c>
      <c r="K422">
        <f t="shared" si="75"/>
        <v>40</v>
      </c>
      <c r="L422">
        <f t="shared" si="71"/>
        <v>421</v>
      </c>
      <c r="M422" s="12">
        <v>4.1856999999999998E-2</v>
      </c>
      <c r="N422" s="12">
        <v>4.1856999999999998E-2</v>
      </c>
      <c r="O422" s="12">
        <v>0.1309285</v>
      </c>
      <c r="P422" s="12">
        <v>0.6714194</v>
      </c>
      <c r="Q422" s="12">
        <v>17.97533</v>
      </c>
      <c r="R422" s="12">
        <v>52633.85</v>
      </c>
      <c r="S422" s="12">
        <v>37957.26</v>
      </c>
      <c r="T422" s="12">
        <v>605.73509999999999</v>
      </c>
      <c r="U422" s="12">
        <v>171011.7</v>
      </c>
    </row>
    <row r="423" spans="9:21" x14ac:dyDescent="0.25">
      <c r="I423" t="str">
        <f t="shared" si="73"/>
        <v>base1</v>
      </c>
      <c r="J423">
        <f t="shared" si="76"/>
        <v>3</v>
      </c>
      <c r="K423">
        <f t="shared" si="75"/>
        <v>41</v>
      </c>
      <c r="L423">
        <f t="shared" si="71"/>
        <v>422</v>
      </c>
      <c r="M423" s="12">
        <v>4.3582299999999997E-2</v>
      </c>
      <c r="N423" s="12">
        <v>4.3582299999999997E-2</v>
      </c>
      <c r="O423" s="12">
        <v>0.1326483</v>
      </c>
      <c r="P423" s="12">
        <v>0.65512309999999996</v>
      </c>
      <c r="Q423" s="12">
        <v>18.073599999999999</v>
      </c>
      <c r="R423" s="12">
        <v>53764.14</v>
      </c>
      <c r="S423" s="12">
        <v>38292.230000000003</v>
      </c>
      <c r="T423" s="12">
        <v>546.90409999999997</v>
      </c>
      <c r="U423" s="12">
        <v>189115</v>
      </c>
    </row>
    <row r="424" spans="9:21" x14ac:dyDescent="0.25">
      <c r="I424" t="str">
        <f t="shared" si="73"/>
        <v>base1</v>
      </c>
      <c r="J424">
        <f t="shared" si="76"/>
        <v>3</v>
      </c>
      <c r="K424">
        <f t="shared" si="75"/>
        <v>42</v>
      </c>
      <c r="L424">
        <f t="shared" si="71"/>
        <v>423</v>
      </c>
      <c r="M424" s="12">
        <v>4.6147599999999997E-2</v>
      </c>
      <c r="N424" s="12">
        <v>4.6147599999999997E-2</v>
      </c>
      <c r="O424" s="12">
        <v>0.13780129999999999</v>
      </c>
      <c r="P424" s="12">
        <v>0.63203810000000005</v>
      </c>
      <c r="Q424" s="12">
        <v>17.932279999999999</v>
      </c>
      <c r="R424" s="12">
        <v>54585.22</v>
      </c>
      <c r="S424" s="12">
        <v>38603.5</v>
      </c>
      <c r="T424" s="12">
        <v>492.42649999999998</v>
      </c>
      <c r="U424" s="12">
        <v>209353.9</v>
      </c>
    </row>
    <row r="425" spans="9:21" x14ac:dyDescent="0.25">
      <c r="I425" t="str">
        <f t="shared" si="73"/>
        <v>base1</v>
      </c>
      <c r="J425">
        <f t="shared" si="76"/>
        <v>3</v>
      </c>
      <c r="K425">
        <f t="shared" si="75"/>
        <v>43</v>
      </c>
      <c r="L425">
        <f t="shared" si="71"/>
        <v>424</v>
      </c>
      <c r="M425" s="12">
        <v>4.6611699999999999E-2</v>
      </c>
      <c r="N425" s="12">
        <v>4.6611699999999999E-2</v>
      </c>
      <c r="O425" s="12">
        <v>0.1362167</v>
      </c>
      <c r="P425" s="12">
        <v>0.61145490000000002</v>
      </c>
      <c r="Q425" s="12">
        <v>18.070250000000001</v>
      </c>
      <c r="R425" s="12">
        <v>55543.59</v>
      </c>
      <c r="S425" s="12">
        <v>38819.230000000003</v>
      </c>
      <c r="T425" s="12">
        <v>396.88200000000001</v>
      </c>
      <c r="U425" s="12">
        <v>229628.4</v>
      </c>
    </row>
    <row r="426" spans="9:21" x14ac:dyDescent="0.25">
      <c r="I426" t="str">
        <f t="shared" si="73"/>
        <v>base1</v>
      </c>
      <c r="J426">
        <f t="shared" si="76"/>
        <v>3</v>
      </c>
      <c r="K426">
        <f t="shared" si="75"/>
        <v>44</v>
      </c>
      <c r="L426">
        <f t="shared" si="71"/>
        <v>425</v>
      </c>
      <c r="M426" s="12">
        <v>4.6808299999999997E-2</v>
      </c>
      <c r="N426" s="12">
        <v>4.6808299999999997E-2</v>
      </c>
      <c r="O426" s="12">
        <v>0.13731589999999999</v>
      </c>
      <c r="P426" s="12">
        <v>0.5793469</v>
      </c>
      <c r="Q426" s="12">
        <v>18.081479999999999</v>
      </c>
      <c r="R426" s="12">
        <v>56801.57</v>
      </c>
      <c r="S426" s="12">
        <v>39264.53</v>
      </c>
      <c r="T426" s="12">
        <v>366.05439999999999</v>
      </c>
      <c r="U426" s="12">
        <v>249361.7</v>
      </c>
    </row>
    <row r="427" spans="9:21" x14ac:dyDescent="0.25">
      <c r="I427" t="str">
        <f t="shared" si="73"/>
        <v>base1</v>
      </c>
      <c r="J427">
        <f t="shared" si="76"/>
        <v>3</v>
      </c>
      <c r="K427">
        <f t="shared" si="75"/>
        <v>45</v>
      </c>
      <c r="L427">
        <f t="shared" si="71"/>
        <v>426</v>
      </c>
      <c r="M427" s="12">
        <v>4.8162999999999997E-2</v>
      </c>
      <c r="N427" s="12">
        <v>4.8162999999999997E-2</v>
      </c>
      <c r="O427" s="12">
        <v>0.14919160000000001</v>
      </c>
      <c r="P427" s="12">
        <v>0.53097419999999995</v>
      </c>
      <c r="Q427" s="12">
        <v>17.88937</v>
      </c>
      <c r="R427" s="12">
        <v>57228.95</v>
      </c>
      <c r="S427" s="12">
        <v>39360.089999999997</v>
      </c>
      <c r="T427" s="12">
        <v>310.12720000000002</v>
      </c>
      <c r="U427" s="12">
        <v>270651.90000000002</v>
      </c>
    </row>
    <row r="428" spans="9:21" x14ac:dyDescent="0.25">
      <c r="I428" t="str">
        <f t="shared" si="73"/>
        <v>base1</v>
      </c>
      <c r="J428">
        <f t="shared" si="76"/>
        <v>3</v>
      </c>
      <c r="K428">
        <f t="shared" si="75"/>
        <v>46</v>
      </c>
      <c r="L428">
        <f t="shared" si="71"/>
        <v>427</v>
      </c>
      <c r="M428" s="12">
        <v>5.0248399999999999E-2</v>
      </c>
      <c r="N428" s="12">
        <v>5.0248399999999999E-2</v>
      </c>
      <c r="O428" s="12">
        <v>0.1575211</v>
      </c>
      <c r="P428" s="12">
        <v>0.52922199999999997</v>
      </c>
      <c r="Q428" s="12">
        <v>17.709779999999999</v>
      </c>
      <c r="R428" s="12">
        <v>58078.080000000002</v>
      </c>
      <c r="S428" s="12">
        <v>39812.31</v>
      </c>
      <c r="T428" s="12">
        <v>254.97139999999999</v>
      </c>
      <c r="U428" s="12">
        <v>292209.5</v>
      </c>
    </row>
    <row r="429" spans="9:21" x14ac:dyDescent="0.25">
      <c r="I429" t="str">
        <f t="shared" si="73"/>
        <v>base1</v>
      </c>
      <c r="J429">
        <f t="shared" si="76"/>
        <v>3</v>
      </c>
      <c r="K429">
        <f t="shared" si="75"/>
        <v>47</v>
      </c>
      <c r="L429">
        <f t="shared" si="71"/>
        <v>428</v>
      </c>
      <c r="M429" s="12">
        <v>5.1245600000000002E-2</v>
      </c>
      <c r="N429" s="12">
        <v>5.1245600000000002E-2</v>
      </c>
      <c r="O429" s="12">
        <v>0.16242129999999999</v>
      </c>
      <c r="P429" s="12">
        <v>0.52851049999999999</v>
      </c>
      <c r="Q429" s="12">
        <v>17.587</v>
      </c>
      <c r="R429" s="12">
        <v>58798.38</v>
      </c>
      <c r="S429" s="12">
        <v>40121.919999999998</v>
      </c>
      <c r="T429" s="12">
        <v>195.18960000000001</v>
      </c>
      <c r="U429" s="12">
        <v>313475.59999999998</v>
      </c>
    </row>
    <row r="430" spans="9:21" x14ac:dyDescent="0.25">
      <c r="I430" t="str">
        <f t="shared" si="73"/>
        <v>base1</v>
      </c>
      <c r="J430">
        <f t="shared" si="76"/>
        <v>3</v>
      </c>
      <c r="K430">
        <f t="shared" si="75"/>
        <v>48</v>
      </c>
      <c r="L430">
        <f t="shared" si="71"/>
        <v>429</v>
      </c>
      <c r="M430" s="12">
        <v>5.3055499999999998E-2</v>
      </c>
      <c r="N430" s="12">
        <v>5.3055499999999998E-2</v>
      </c>
      <c r="O430" s="12">
        <v>0.16635720000000001</v>
      </c>
      <c r="P430" s="12">
        <v>0.52586909999999998</v>
      </c>
      <c r="Q430" s="12">
        <v>17.551410000000001</v>
      </c>
      <c r="R430" s="12">
        <v>59593.54</v>
      </c>
      <c r="S430" s="12">
        <v>40345.620000000003</v>
      </c>
      <c r="T430" s="12">
        <v>158.6456</v>
      </c>
      <c r="U430" s="12">
        <v>334652.09999999998</v>
      </c>
    </row>
    <row r="431" spans="9:21" x14ac:dyDescent="0.25">
      <c r="I431" t="str">
        <f t="shared" si="73"/>
        <v>base1</v>
      </c>
      <c r="J431">
        <f t="shared" si="76"/>
        <v>3</v>
      </c>
      <c r="K431">
        <f t="shared" si="75"/>
        <v>49</v>
      </c>
      <c r="L431">
        <f t="shared" si="71"/>
        <v>430</v>
      </c>
      <c r="M431" s="12">
        <v>5.4681899999999999E-2</v>
      </c>
      <c r="N431" s="12">
        <v>5.4681899999999999E-2</v>
      </c>
      <c r="O431" s="12">
        <v>0.16649</v>
      </c>
      <c r="P431" s="12">
        <v>0.52192249999999996</v>
      </c>
      <c r="Q431" s="12">
        <v>17.41169</v>
      </c>
      <c r="R431" s="12">
        <v>60345.13</v>
      </c>
      <c r="S431" s="12">
        <v>40553.85</v>
      </c>
      <c r="T431" s="12">
        <v>129.40170000000001</v>
      </c>
      <c r="U431" s="12">
        <v>356026</v>
      </c>
    </row>
    <row r="432" spans="9:21" x14ac:dyDescent="0.25">
      <c r="I432" t="str">
        <f t="shared" si="73"/>
        <v>base1</v>
      </c>
      <c r="J432">
        <f t="shared" si="76"/>
        <v>3</v>
      </c>
      <c r="K432">
        <f t="shared" si="75"/>
        <v>50</v>
      </c>
      <c r="L432">
        <f t="shared" si="71"/>
        <v>431</v>
      </c>
      <c r="M432" s="12">
        <v>5.4274299999999998E-2</v>
      </c>
      <c r="N432" s="12">
        <v>5.4274299999999998E-2</v>
      </c>
      <c r="O432" s="12">
        <v>0.1852133</v>
      </c>
      <c r="P432" s="12">
        <v>0.52260709999999999</v>
      </c>
      <c r="Q432" s="12">
        <v>17.491109999999999</v>
      </c>
      <c r="R432" s="12">
        <v>61362.99</v>
      </c>
      <c r="S432" s="12">
        <v>40735.22</v>
      </c>
      <c r="T432" s="12">
        <v>109.98</v>
      </c>
      <c r="U432" s="12">
        <v>378966.2</v>
      </c>
    </row>
    <row r="433" spans="9:21" x14ac:dyDescent="0.25">
      <c r="I433" t="str">
        <f t="shared" si="73"/>
        <v>base1</v>
      </c>
      <c r="J433">
        <f t="shared" si="76"/>
        <v>3</v>
      </c>
      <c r="K433">
        <f t="shared" si="75"/>
        <v>51</v>
      </c>
      <c r="L433">
        <f t="shared" si="71"/>
        <v>432</v>
      </c>
      <c r="M433" s="12">
        <v>5.4812100000000002E-2</v>
      </c>
      <c r="N433" s="12">
        <v>5.4812100000000002E-2</v>
      </c>
      <c r="O433" s="12">
        <v>0.1957419</v>
      </c>
      <c r="P433" s="12">
        <v>0.52341950000000004</v>
      </c>
      <c r="Q433" s="12">
        <v>17.406130000000001</v>
      </c>
      <c r="R433" s="12">
        <v>62403.23</v>
      </c>
      <c r="S433" s="12">
        <v>40879.040000000001</v>
      </c>
      <c r="T433" s="12">
        <v>80.004779999999997</v>
      </c>
      <c r="U433" s="12">
        <v>401745.1</v>
      </c>
    </row>
    <row r="434" spans="9:21" x14ac:dyDescent="0.25">
      <c r="I434" t="str">
        <f t="shared" si="73"/>
        <v>base1</v>
      </c>
      <c r="J434">
        <f t="shared" si="76"/>
        <v>3</v>
      </c>
      <c r="K434">
        <f t="shared" si="75"/>
        <v>52</v>
      </c>
      <c r="L434">
        <f t="shared" si="71"/>
        <v>433</v>
      </c>
      <c r="M434" s="12">
        <v>5.4794500000000003E-2</v>
      </c>
      <c r="N434" s="12">
        <v>5.4794500000000003E-2</v>
      </c>
      <c r="O434" s="12">
        <v>0.20184250000000001</v>
      </c>
      <c r="P434" s="12">
        <v>0.52087459999999997</v>
      </c>
      <c r="Q434" s="12">
        <v>17.415769999999998</v>
      </c>
      <c r="R434" s="12">
        <v>63490.19</v>
      </c>
      <c r="S434" s="12">
        <v>40929.83</v>
      </c>
      <c r="T434" s="12">
        <v>63.177930000000003</v>
      </c>
      <c r="U434" s="12">
        <v>425567.6</v>
      </c>
    </row>
    <row r="435" spans="9:21" x14ac:dyDescent="0.25">
      <c r="I435" t="str">
        <f t="shared" ref="I435:I498" si="77">I434</f>
        <v>base1</v>
      </c>
      <c r="J435">
        <f t="shared" si="76"/>
        <v>3</v>
      </c>
      <c r="K435">
        <f t="shared" ref="K435:K498" si="78">IF(J435=J434,K434+1,20+10*(J435-1))</f>
        <v>53</v>
      </c>
      <c r="L435">
        <f t="shared" si="71"/>
        <v>434</v>
      </c>
      <c r="M435" s="12">
        <v>5.4768200000000003E-2</v>
      </c>
      <c r="N435" s="12">
        <v>5.4768200000000003E-2</v>
      </c>
      <c r="O435" s="12">
        <v>0.20498769999999999</v>
      </c>
      <c r="P435" s="12">
        <v>0.52005769999999996</v>
      </c>
      <c r="Q435" s="12">
        <v>17.513660000000002</v>
      </c>
      <c r="R435" s="12">
        <v>64655.4</v>
      </c>
      <c r="S435" s="12">
        <v>41040.42</v>
      </c>
      <c r="T435" s="12">
        <v>39.935809999999996</v>
      </c>
      <c r="U435" s="12">
        <v>451635.1</v>
      </c>
    </row>
    <row r="436" spans="9:21" x14ac:dyDescent="0.25">
      <c r="I436" t="str">
        <f t="shared" si="77"/>
        <v>base1</v>
      </c>
      <c r="J436">
        <f t="shared" si="76"/>
        <v>3</v>
      </c>
      <c r="K436">
        <f t="shared" si="78"/>
        <v>54</v>
      </c>
      <c r="L436">
        <f t="shared" si="71"/>
        <v>435</v>
      </c>
      <c r="M436" s="12">
        <v>5.5920499999999998E-2</v>
      </c>
      <c r="N436" s="12">
        <v>5.5920499999999998E-2</v>
      </c>
      <c r="O436" s="12">
        <v>0.21030389999999999</v>
      </c>
      <c r="P436" s="12">
        <v>0.51342180000000004</v>
      </c>
      <c r="Q436" s="12">
        <v>17.416930000000001</v>
      </c>
      <c r="R436" s="12">
        <v>65554.960000000006</v>
      </c>
      <c r="S436" s="12">
        <v>41120.42</v>
      </c>
      <c r="T436" s="12">
        <v>34.591749999999998</v>
      </c>
      <c r="U436" s="12">
        <v>478665.1</v>
      </c>
    </row>
    <row r="437" spans="9:21" x14ac:dyDescent="0.25">
      <c r="I437" t="str">
        <f t="shared" si="77"/>
        <v>base1</v>
      </c>
      <c r="J437">
        <f t="shared" si="76"/>
        <v>3</v>
      </c>
      <c r="K437">
        <f t="shared" si="78"/>
        <v>55</v>
      </c>
      <c r="L437">
        <f t="shared" si="71"/>
        <v>436</v>
      </c>
      <c r="M437" s="12">
        <v>5.5049300000000002E-2</v>
      </c>
      <c r="N437" s="12">
        <v>5.5049300000000002E-2</v>
      </c>
      <c r="O437" s="12">
        <v>0.21055750000000001</v>
      </c>
      <c r="P437" s="12">
        <v>0.50400739999999999</v>
      </c>
      <c r="Q437" s="12">
        <v>17.282229999999998</v>
      </c>
      <c r="R437" s="12">
        <v>66364.55</v>
      </c>
      <c r="S437" s="12">
        <v>41447.050000000003</v>
      </c>
      <c r="T437" s="12">
        <v>24.512360000000001</v>
      </c>
      <c r="U437" s="12">
        <v>505696.5</v>
      </c>
    </row>
    <row r="438" spans="9:21" x14ac:dyDescent="0.25">
      <c r="I438" t="str">
        <f t="shared" si="77"/>
        <v>base1</v>
      </c>
      <c r="J438">
        <f t="shared" si="76"/>
        <v>3</v>
      </c>
      <c r="K438">
        <f t="shared" si="78"/>
        <v>56</v>
      </c>
      <c r="L438">
        <f t="shared" si="71"/>
        <v>437</v>
      </c>
      <c r="M438" s="12">
        <v>5.3742100000000001E-2</v>
      </c>
      <c r="N438" s="12">
        <v>5.3742100000000001E-2</v>
      </c>
      <c r="O438" s="12">
        <v>0.21197299999999999</v>
      </c>
      <c r="P438" s="12">
        <v>0.49803969999999997</v>
      </c>
      <c r="Q438" s="12">
        <v>17.46388</v>
      </c>
      <c r="R438" s="12">
        <v>67485.67</v>
      </c>
      <c r="S438" s="12">
        <v>41524.550000000003</v>
      </c>
      <c r="T438" s="12">
        <v>18.20796</v>
      </c>
      <c r="U438" s="12">
        <v>534141.69999999995</v>
      </c>
    </row>
    <row r="439" spans="9:21" x14ac:dyDescent="0.25">
      <c r="I439" t="str">
        <f t="shared" si="77"/>
        <v>base1</v>
      </c>
      <c r="J439">
        <f t="shared" si="76"/>
        <v>3</v>
      </c>
      <c r="K439">
        <f t="shared" si="78"/>
        <v>57</v>
      </c>
      <c r="L439">
        <f t="shared" si="71"/>
        <v>438</v>
      </c>
      <c r="M439" s="12">
        <v>5.3509500000000002E-2</v>
      </c>
      <c r="N439" s="12">
        <v>5.3509500000000002E-2</v>
      </c>
      <c r="O439" s="12">
        <v>0.2128891</v>
      </c>
      <c r="P439" s="12">
        <v>0.47807260000000001</v>
      </c>
      <c r="Q439" s="12">
        <v>17.038530000000002</v>
      </c>
      <c r="R439" s="12">
        <v>68262.84</v>
      </c>
      <c r="S439" s="12">
        <v>41660.44</v>
      </c>
      <c r="T439" s="12">
        <v>11.860530000000001</v>
      </c>
      <c r="U439" s="12">
        <v>563748.30000000005</v>
      </c>
    </row>
    <row r="440" spans="9:21" x14ac:dyDescent="0.25">
      <c r="I440" t="str">
        <f t="shared" si="77"/>
        <v>base1</v>
      </c>
      <c r="J440">
        <f t="shared" si="76"/>
        <v>3</v>
      </c>
      <c r="K440">
        <f t="shared" si="78"/>
        <v>58</v>
      </c>
      <c r="L440">
        <f t="shared" si="71"/>
        <v>439</v>
      </c>
      <c r="M440" s="12">
        <v>5.3634399999999999E-2</v>
      </c>
      <c r="N440" s="12">
        <v>5.3634399999999999E-2</v>
      </c>
      <c r="O440" s="12">
        <v>0.21471509999999999</v>
      </c>
      <c r="P440" s="12">
        <v>0.46389989999999998</v>
      </c>
      <c r="Q440" s="12">
        <v>17.021850000000001</v>
      </c>
      <c r="R440" s="12">
        <v>69427.23</v>
      </c>
      <c r="S440" s="12">
        <v>41619.370000000003</v>
      </c>
      <c r="T440" s="12">
        <v>7.6902759999999999</v>
      </c>
      <c r="U440" s="12">
        <v>594027.80000000005</v>
      </c>
    </row>
    <row r="441" spans="9:21" x14ac:dyDescent="0.25">
      <c r="I441" t="str">
        <f t="shared" si="77"/>
        <v>base1</v>
      </c>
      <c r="J441">
        <f t="shared" si="76"/>
        <v>3</v>
      </c>
      <c r="K441">
        <f t="shared" si="78"/>
        <v>59</v>
      </c>
      <c r="L441">
        <f t="shared" si="71"/>
        <v>440</v>
      </c>
      <c r="M441" s="12">
        <v>5.33683E-2</v>
      </c>
      <c r="N441" s="12">
        <v>5.33683E-2</v>
      </c>
      <c r="O441" s="12">
        <v>0.21500900000000001</v>
      </c>
      <c r="P441" s="12">
        <v>0.44370510000000002</v>
      </c>
      <c r="Q441" s="12">
        <v>17.205909999999999</v>
      </c>
      <c r="R441" s="12">
        <v>70868.59</v>
      </c>
      <c r="S441" s="12">
        <v>41668.06</v>
      </c>
      <c r="T441" s="12">
        <v>5.8510549999999997</v>
      </c>
      <c r="U441" s="12">
        <v>625496.1</v>
      </c>
    </row>
    <row r="442" spans="9:21" x14ac:dyDescent="0.25">
      <c r="I442" t="str">
        <f t="shared" si="77"/>
        <v>base1</v>
      </c>
      <c r="J442">
        <f t="shared" si="76"/>
        <v>3</v>
      </c>
      <c r="K442">
        <f t="shared" si="78"/>
        <v>60</v>
      </c>
      <c r="L442">
        <f t="shared" si="71"/>
        <v>441</v>
      </c>
      <c r="M442" s="12">
        <v>5.2882100000000001E-2</v>
      </c>
      <c r="N442" s="12">
        <v>5.2882100000000001E-2</v>
      </c>
      <c r="O442" s="12">
        <v>0.20799709999999999</v>
      </c>
      <c r="P442" s="12">
        <v>0.41668719999999998</v>
      </c>
      <c r="Q442" s="12">
        <v>16.718419999999998</v>
      </c>
      <c r="R442" s="12">
        <v>71584.649999999994</v>
      </c>
      <c r="S442" s="12">
        <v>41741.910000000003</v>
      </c>
      <c r="T442" s="12">
        <v>4.799188</v>
      </c>
      <c r="U442" s="12">
        <v>658922.19999999995</v>
      </c>
    </row>
    <row r="443" spans="9:21" x14ac:dyDescent="0.25">
      <c r="I443" t="str">
        <f t="shared" si="77"/>
        <v>base1</v>
      </c>
      <c r="J443">
        <f t="shared" si="76"/>
        <v>3</v>
      </c>
      <c r="K443">
        <f t="shared" si="78"/>
        <v>61</v>
      </c>
      <c r="L443">
        <f t="shared" si="71"/>
        <v>442</v>
      </c>
      <c r="M443" s="12">
        <v>5.2853600000000001E-2</v>
      </c>
      <c r="N443" s="12">
        <v>5.2853600000000001E-2</v>
      </c>
      <c r="O443" s="12">
        <v>0.20988850000000001</v>
      </c>
      <c r="P443" s="12">
        <v>0.38835649999999999</v>
      </c>
      <c r="Q443" s="12">
        <v>16.618310000000001</v>
      </c>
      <c r="R443" s="12">
        <v>72473.13</v>
      </c>
      <c r="S443" s="12">
        <v>41725.879999999997</v>
      </c>
      <c r="T443" s="12">
        <v>4.3672240000000002</v>
      </c>
      <c r="U443" s="12">
        <v>692490.9</v>
      </c>
    </row>
    <row r="444" spans="9:21" x14ac:dyDescent="0.25">
      <c r="I444" t="str">
        <f t="shared" si="77"/>
        <v>base1</v>
      </c>
      <c r="J444">
        <f t="shared" si="76"/>
        <v>3</v>
      </c>
      <c r="K444">
        <f t="shared" si="78"/>
        <v>62</v>
      </c>
      <c r="L444">
        <f t="shared" si="71"/>
        <v>443</v>
      </c>
      <c r="M444" s="12">
        <v>5.13879E-2</v>
      </c>
      <c r="N444" s="12">
        <v>5.13879E-2</v>
      </c>
      <c r="O444" s="12">
        <v>0.21284130000000001</v>
      </c>
      <c r="P444" s="12">
        <v>0.36059580000000002</v>
      </c>
      <c r="Q444" s="12">
        <v>16.58418</v>
      </c>
      <c r="R444" s="12">
        <v>73420.39</v>
      </c>
      <c r="S444" s="12">
        <v>41741.89</v>
      </c>
      <c r="T444" s="12">
        <v>2.052435</v>
      </c>
      <c r="U444" s="12">
        <v>728558.4</v>
      </c>
    </row>
    <row r="445" spans="9:21" x14ac:dyDescent="0.25">
      <c r="I445" t="str">
        <f t="shared" si="77"/>
        <v>base1</v>
      </c>
      <c r="J445">
        <f t="shared" si="76"/>
        <v>3</v>
      </c>
      <c r="K445">
        <f t="shared" si="78"/>
        <v>63</v>
      </c>
      <c r="L445">
        <f t="shared" si="71"/>
        <v>444</v>
      </c>
      <c r="M445" s="12">
        <v>5.1279100000000001E-2</v>
      </c>
      <c r="N445" s="12">
        <v>5.1279100000000001E-2</v>
      </c>
      <c r="O445" s="12">
        <v>0.21620700000000001</v>
      </c>
      <c r="P445" s="12">
        <v>0.32754240000000001</v>
      </c>
      <c r="Q445" s="12">
        <v>16.280819999999999</v>
      </c>
      <c r="R445" s="12">
        <v>74365.33</v>
      </c>
      <c r="S445" s="12">
        <v>41787.51</v>
      </c>
      <c r="T445" s="12">
        <v>2.4975429999999998</v>
      </c>
      <c r="U445" s="12">
        <v>765328.1</v>
      </c>
    </row>
    <row r="446" spans="9:21" x14ac:dyDescent="0.25">
      <c r="I446" t="str">
        <f t="shared" si="77"/>
        <v>base1</v>
      </c>
      <c r="J446">
        <f t="shared" si="76"/>
        <v>3</v>
      </c>
      <c r="K446">
        <f t="shared" si="78"/>
        <v>64</v>
      </c>
      <c r="L446">
        <f t="shared" si="71"/>
        <v>445</v>
      </c>
      <c r="M446" s="12">
        <v>5.1197300000000001E-2</v>
      </c>
      <c r="N446" s="12">
        <v>5.1197300000000001E-2</v>
      </c>
      <c r="O446" s="12">
        <v>0.22111739999999999</v>
      </c>
      <c r="P446" s="12">
        <v>0.29206389999999999</v>
      </c>
      <c r="Q446" s="12">
        <v>15.87359</v>
      </c>
      <c r="R446" s="12">
        <v>74855.63</v>
      </c>
      <c r="S446" s="12">
        <v>41632.720000000001</v>
      </c>
      <c r="T446" s="12">
        <v>1.222086</v>
      </c>
      <c r="U446" s="12">
        <v>800620.4</v>
      </c>
    </row>
    <row r="447" spans="9:21" x14ac:dyDescent="0.25">
      <c r="I447" t="str">
        <f t="shared" si="77"/>
        <v>base1</v>
      </c>
      <c r="J447">
        <f t="shared" si="76"/>
        <v>3</v>
      </c>
      <c r="K447">
        <f t="shared" si="78"/>
        <v>65</v>
      </c>
      <c r="L447">
        <f t="shared" si="71"/>
        <v>446</v>
      </c>
      <c r="M447" s="12">
        <v>5.0565499999999999E-2</v>
      </c>
      <c r="N447" s="12">
        <v>0.107165</v>
      </c>
      <c r="O447" s="12">
        <v>0.21465119999999999</v>
      </c>
      <c r="P447" s="12">
        <v>0.24190700000000001</v>
      </c>
      <c r="Q447" s="12">
        <v>14.33638</v>
      </c>
      <c r="R447" s="12">
        <v>74788.19</v>
      </c>
      <c r="S447" s="12">
        <v>41804</v>
      </c>
      <c r="T447" s="12">
        <v>137.8965</v>
      </c>
      <c r="U447" s="12">
        <v>839864.8</v>
      </c>
    </row>
    <row r="448" spans="9:21" x14ac:dyDescent="0.25">
      <c r="I448" t="str">
        <f t="shared" si="77"/>
        <v>base1</v>
      </c>
      <c r="J448">
        <f t="shared" si="76"/>
        <v>3</v>
      </c>
      <c r="K448">
        <f t="shared" si="78"/>
        <v>66</v>
      </c>
      <c r="L448">
        <f t="shared" si="71"/>
        <v>447</v>
      </c>
      <c r="M448" s="12">
        <v>5.29501E-2</v>
      </c>
      <c r="N448" s="12">
        <v>0.14995610000000001</v>
      </c>
      <c r="O448" s="12">
        <v>0.2126323</v>
      </c>
      <c r="P448" s="12">
        <v>0.2005729</v>
      </c>
      <c r="Q448" s="12">
        <v>13.38532</v>
      </c>
      <c r="R448" s="12">
        <v>74962.89</v>
      </c>
      <c r="S448" s="12">
        <v>41808.949999999997</v>
      </c>
      <c r="T448" s="12">
        <v>246.37139999999999</v>
      </c>
      <c r="U448" s="12">
        <v>877489.2</v>
      </c>
    </row>
    <row r="449" spans="9:21" x14ac:dyDescent="0.25">
      <c r="I449" t="str">
        <f t="shared" si="77"/>
        <v>base1</v>
      </c>
      <c r="J449">
        <f t="shared" si="76"/>
        <v>3</v>
      </c>
      <c r="K449">
        <f t="shared" si="78"/>
        <v>67</v>
      </c>
      <c r="L449">
        <f t="shared" si="71"/>
        <v>448</v>
      </c>
      <c r="M449" s="12">
        <v>5.4247700000000003E-2</v>
      </c>
      <c r="N449" s="12">
        <v>0.14313300000000001</v>
      </c>
      <c r="O449" s="12">
        <v>0.21564159999999999</v>
      </c>
      <c r="P449" s="12">
        <v>0.17088490000000001</v>
      </c>
      <c r="Q449" s="12">
        <v>12.62494</v>
      </c>
      <c r="R449" s="12">
        <v>75872.69</v>
      </c>
      <c r="S449" s="12">
        <v>41242.559999999998</v>
      </c>
      <c r="T449" s="12">
        <v>260.38440000000003</v>
      </c>
      <c r="U449" s="12">
        <v>917129.8</v>
      </c>
    </row>
    <row r="450" spans="9:21" x14ac:dyDescent="0.25">
      <c r="I450" t="str">
        <f t="shared" si="77"/>
        <v>base1</v>
      </c>
      <c r="J450">
        <f t="shared" si="76"/>
        <v>3</v>
      </c>
      <c r="K450">
        <f t="shared" si="78"/>
        <v>68</v>
      </c>
      <c r="L450">
        <f t="shared" si="71"/>
        <v>449</v>
      </c>
      <c r="M450" s="12">
        <v>5.6072999999999998E-2</v>
      </c>
      <c r="N450" s="12">
        <v>0.13919709999999999</v>
      </c>
      <c r="O450" s="12">
        <v>0.2177463</v>
      </c>
      <c r="P450" s="12">
        <v>0.13016449999999999</v>
      </c>
      <c r="Q450" s="12">
        <v>11.98198</v>
      </c>
      <c r="R450" s="12">
        <v>83038.8</v>
      </c>
      <c r="S450" s="12">
        <v>41581.69</v>
      </c>
      <c r="T450" s="12">
        <v>266.96199999999999</v>
      </c>
      <c r="U450" s="12">
        <v>956207.1</v>
      </c>
    </row>
    <row r="451" spans="9:21" x14ac:dyDescent="0.25">
      <c r="I451" t="str">
        <f t="shared" si="77"/>
        <v>base1</v>
      </c>
      <c r="J451">
        <f t="shared" si="76"/>
        <v>3</v>
      </c>
      <c r="K451">
        <f t="shared" si="78"/>
        <v>69</v>
      </c>
      <c r="L451">
        <f t="shared" ref="L451:L514" si="79">K451-9-10*J451+30*(J451-1)+30*6*IF(I451="zero1",0,IF(I451="naive1",1,2))</f>
        <v>450</v>
      </c>
      <c r="M451" s="12">
        <v>5.6679199999999999E-2</v>
      </c>
      <c r="N451" s="12">
        <v>0.14628720000000001</v>
      </c>
      <c r="O451" s="12">
        <v>0.2246351</v>
      </c>
      <c r="P451" s="12">
        <v>9.9354200000000004E-2</v>
      </c>
      <c r="Q451" s="12">
        <v>11.201969999999999</v>
      </c>
      <c r="R451" s="12">
        <v>83795.94</v>
      </c>
      <c r="S451" s="12">
        <v>41512.660000000003</v>
      </c>
      <c r="T451" s="12">
        <v>309.77100000000002</v>
      </c>
      <c r="U451" s="12">
        <v>1001792</v>
      </c>
    </row>
    <row r="452" spans="9:21" x14ac:dyDescent="0.25">
      <c r="I452" t="str">
        <f t="shared" si="77"/>
        <v>base1</v>
      </c>
      <c r="J452">
        <f t="shared" si="76"/>
        <v>4</v>
      </c>
      <c r="K452">
        <f t="shared" si="78"/>
        <v>50</v>
      </c>
      <c r="L452">
        <f t="shared" si="79"/>
        <v>451</v>
      </c>
      <c r="M452" s="12">
        <v>4.94712E-2</v>
      </c>
      <c r="N452" s="12">
        <v>4.94712E-2</v>
      </c>
      <c r="O452" s="12">
        <v>0.18234410000000001</v>
      </c>
      <c r="P452" s="12">
        <v>0.57835099999999995</v>
      </c>
      <c r="Q452" s="12">
        <v>18.081420000000001</v>
      </c>
      <c r="R452" s="12">
        <v>57312.46</v>
      </c>
      <c r="S452" s="12">
        <v>38526.75</v>
      </c>
      <c r="T452" s="12">
        <v>135.0797</v>
      </c>
      <c r="U452" s="12">
        <v>309695.59999999998</v>
      </c>
    </row>
    <row r="453" spans="9:21" x14ac:dyDescent="0.25">
      <c r="I453" t="str">
        <f t="shared" si="77"/>
        <v>base1</v>
      </c>
      <c r="J453">
        <f t="shared" si="76"/>
        <v>4</v>
      </c>
      <c r="K453">
        <f t="shared" si="78"/>
        <v>51</v>
      </c>
      <c r="L453">
        <f t="shared" si="79"/>
        <v>452</v>
      </c>
      <c r="M453" s="12">
        <v>5.0049799999999998E-2</v>
      </c>
      <c r="N453" s="12">
        <v>5.0049799999999998E-2</v>
      </c>
      <c r="O453" s="12">
        <v>0.19470290000000001</v>
      </c>
      <c r="P453" s="12">
        <v>0.58142550000000004</v>
      </c>
      <c r="Q453" s="12">
        <v>18.16666</v>
      </c>
      <c r="R453" s="12">
        <v>58321.29</v>
      </c>
      <c r="S453" s="12">
        <v>38672.18</v>
      </c>
      <c r="T453" s="12">
        <v>105.0703</v>
      </c>
      <c r="U453" s="12">
        <v>332534</v>
      </c>
    </row>
    <row r="454" spans="9:21" x14ac:dyDescent="0.25">
      <c r="I454" t="str">
        <f t="shared" si="77"/>
        <v>base1</v>
      </c>
      <c r="J454">
        <f t="shared" si="76"/>
        <v>4</v>
      </c>
      <c r="K454">
        <f t="shared" si="78"/>
        <v>52</v>
      </c>
      <c r="L454">
        <f t="shared" si="79"/>
        <v>453</v>
      </c>
      <c r="M454" s="12">
        <v>5.2092600000000003E-2</v>
      </c>
      <c r="N454" s="12">
        <v>5.2092600000000003E-2</v>
      </c>
      <c r="O454" s="12">
        <v>0.2014059</v>
      </c>
      <c r="P454" s="12">
        <v>0.57989630000000003</v>
      </c>
      <c r="Q454" s="12">
        <v>18.21829</v>
      </c>
      <c r="R454" s="12">
        <v>59427.199999999997</v>
      </c>
      <c r="S454" s="12">
        <v>38667.629999999997</v>
      </c>
      <c r="T454" s="12">
        <v>76.066370000000006</v>
      </c>
      <c r="U454" s="12">
        <v>355883.8</v>
      </c>
    </row>
    <row r="455" spans="9:21" x14ac:dyDescent="0.25">
      <c r="I455" t="str">
        <f t="shared" si="77"/>
        <v>base1</v>
      </c>
      <c r="J455">
        <f t="shared" si="76"/>
        <v>4</v>
      </c>
      <c r="K455">
        <f t="shared" si="78"/>
        <v>53</v>
      </c>
      <c r="L455">
        <f t="shared" si="79"/>
        <v>454</v>
      </c>
      <c r="M455" s="12">
        <v>5.3326699999999998E-2</v>
      </c>
      <c r="N455" s="12">
        <v>5.3326699999999998E-2</v>
      </c>
      <c r="O455" s="12">
        <v>0.20495189999999999</v>
      </c>
      <c r="P455" s="12">
        <v>0.57819500000000001</v>
      </c>
      <c r="Q455" s="12">
        <v>18.203759999999999</v>
      </c>
      <c r="R455" s="12">
        <v>60362.98</v>
      </c>
      <c r="S455" s="12">
        <v>38736.1</v>
      </c>
      <c r="T455" s="12">
        <v>54.126939999999998</v>
      </c>
      <c r="U455" s="12">
        <v>381091.5</v>
      </c>
    </row>
    <row r="456" spans="9:21" x14ac:dyDescent="0.25">
      <c r="I456" t="str">
        <f t="shared" si="77"/>
        <v>base1</v>
      </c>
      <c r="J456">
        <f t="shared" si="76"/>
        <v>4</v>
      </c>
      <c r="K456">
        <f t="shared" si="78"/>
        <v>54</v>
      </c>
      <c r="L456">
        <f t="shared" si="79"/>
        <v>455</v>
      </c>
      <c r="M456" s="12">
        <v>5.5895100000000003E-2</v>
      </c>
      <c r="N456" s="12">
        <v>5.5895100000000003E-2</v>
      </c>
      <c r="O456" s="12">
        <v>0.21050679999999999</v>
      </c>
      <c r="P456" s="12">
        <v>0.57032170000000004</v>
      </c>
      <c r="Q456" s="12">
        <v>18.124099999999999</v>
      </c>
      <c r="R456" s="12">
        <v>61235.12</v>
      </c>
      <c r="S456" s="12">
        <v>38808.92</v>
      </c>
      <c r="T456" s="12">
        <v>44.787959999999998</v>
      </c>
      <c r="U456" s="12">
        <v>406191.9</v>
      </c>
    </row>
    <row r="457" spans="9:21" x14ac:dyDescent="0.25">
      <c r="I457" t="str">
        <f t="shared" si="77"/>
        <v>base1</v>
      </c>
      <c r="J457">
        <f t="shared" si="76"/>
        <v>4</v>
      </c>
      <c r="K457">
        <f t="shared" si="78"/>
        <v>55</v>
      </c>
      <c r="L457">
        <f t="shared" si="79"/>
        <v>456</v>
      </c>
      <c r="M457" s="12">
        <v>5.7404299999999998E-2</v>
      </c>
      <c r="N457" s="12">
        <v>5.7404299999999998E-2</v>
      </c>
      <c r="O457" s="12">
        <v>0.2119713</v>
      </c>
      <c r="P457" s="12">
        <v>0.56233029999999995</v>
      </c>
      <c r="Q457" s="12">
        <v>18.082059999999998</v>
      </c>
      <c r="R457" s="12">
        <v>62184.45</v>
      </c>
      <c r="S457" s="12">
        <v>39116.76</v>
      </c>
      <c r="T457" s="12">
        <v>33.995280000000001</v>
      </c>
      <c r="U457" s="12">
        <v>431159.6</v>
      </c>
    </row>
    <row r="458" spans="9:21" x14ac:dyDescent="0.25">
      <c r="I458" t="str">
        <f t="shared" si="77"/>
        <v>base1</v>
      </c>
      <c r="J458">
        <f t="shared" si="76"/>
        <v>4</v>
      </c>
      <c r="K458">
        <f t="shared" si="78"/>
        <v>56</v>
      </c>
      <c r="L458">
        <f t="shared" si="79"/>
        <v>457</v>
      </c>
      <c r="M458" s="12">
        <v>5.6296600000000002E-2</v>
      </c>
      <c r="N458" s="12">
        <v>5.6296600000000002E-2</v>
      </c>
      <c r="O458" s="12">
        <v>0.21354020000000001</v>
      </c>
      <c r="P458" s="12">
        <v>0.55468150000000005</v>
      </c>
      <c r="Q458" s="12">
        <v>18.12415</v>
      </c>
      <c r="R458" s="12">
        <v>62918.44</v>
      </c>
      <c r="S458" s="12">
        <v>39225.65</v>
      </c>
      <c r="T458" s="12">
        <v>20.741240000000001</v>
      </c>
      <c r="U458" s="12">
        <v>457676.2</v>
      </c>
    </row>
    <row r="459" spans="9:21" x14ac:dyDescent="0.25">
      <c r="I459" t="str">
        <f t="shared" si="77"/>
        <v>base1</v>
      </c>
      <c r="J459">
        <f t="shared" si="76"/>
        <v>4</v>
      </c>
      <c r="K459">
        <f t="shared" si="78"/>
        <v>57</v>
      </c>
      <c r="L459">
        <f t="shared" si="79"/>
        <v>458</v>
      </c>
      <c r="M459" s="12">
        <v>5.76372E-2</v>
      </c>
      <c r="N459" s="12">
        <v>5.76372E-2</v>
      </c>
      <c r="O459" s="12">
        <v>0.21681729999999999</v>
      </c>
      <c r="P459" s="12">
        <v>0.53777830000000004</v>
      </c>
      <c r="Q459" s="12">
        <v>17.944279999999999</v>
      </c>
      <c r="R459" s="12">
        <v>64120.07</v>
      </c>
      <c r="S459" s="12">
        <v>39309.74</v>
      </c>
      <c r="T459" s="12">
        <v>15.04792</v>
      </c>
      <c r="U459" s="12">
        <v>485234.3</v>
      </c>
    </row>
    <row r="460" spans="9:21" x14ac:dyDescent="0.25">
      <c r="I460" t="str">
        <f t="shared" si="77"/>
        <v>base1</v>
      </c>
      <c r="J460">
        <f t="shared" si="76"/>
        <v>4</v>
      </c>
      <c r="K460">
        <f t="shared" si="78"/>
        <v>58</v>
      </c>
      <c r="L460">
        <f t="shared" si="79"/>
        <v>459</v>
      </c>
      <c r="M460" s="12">
        <v>5.5892600000000001E-2</v>
      </c>
      <c r="N460" s="12">
        <v>5.5892600000000001E-2</v>
      </c>
      <c r="O460" s="12">
        <v>0.21615219999999999</v>
      </c>
      <c r="P460" s="12">
        <v>0.51820279999999996</v>
      </c>
      <c r="Q460" s="12">
        <v>17.665040000000001</v>
      </c>
      <c r="R460" s="12">
        <v>64636.11</v>
      </c>
      <c r="S460" s="12">
        <v>39401.32</v>
      </c>
      <c r="T460" s="12">
        <v>10.99037</v>
      </c>
      <c r="U460" s="12">
        <v>514162.1</v>
      </c>
    </row>
    <row r="461" spans="9:21" x14ac:dyDescent="0.25">
      <c r="I461" t="str">
        <f t="shared" si="77"/>
        <v>base1</v>
      </c>
      <c r="J461">
        <f t="shared" si="76"/>
        <v>4</v>
      </c>
      <c r="K461">
        <f t="shared" si="78"/>
        <v>59</v>
      </c>
      <c r="L461">
        <f t="shared" si="79"/>
        <v>460</v>
      </c>
      <c r="M461" s="12">
        <v>5.7389299999999997E-2</v>
      </c>
      <c r="N461" s="12">
        <v>5.7389299999999997E-2</v>
      </c>
      <c r="O461" s="12">
        <v>0.2179992</v>
      </c>
      <c r="P461" s="12">
        <v>0.49961100000000003</v>
      </c>
      <c r="Q461" s="12">
        <v>17.971240000000002</v>
      </c>
      <c r="R461" s="12">
        <v>66364.800000000003</v>
      </c>
      <c r="S461" s="12">
        <v>39461.07</v>
      </c>
      <c r="T461" s="12">
        <v>9.2059719999999992</v>
      </c>
      <c r="U461" s="12">
        <v>544002.9</v>
      </c>
    </row>
    <row r="462" spans="9:21" x14ac:dyDescent="0.25">
      <c r="I462" t="str">
        <f t="shared" si="77"/>
        <v>base1</v>
      </c>
      <c r="J462">
        <f t="shared" si="76"/>
        <v>4</v>
      </c>
      <c r="K462">
        <f t="shared" si="78"/>
        <v>60</v>
      </c>
      <c r="L462">
        <f t="shared" si="79"/>
        <v>461</v>
      </c>
      <c r="M462" s="12">
        <v>5.7317699999999999E-2</v>
      </c>
      <c r="N462" s="12">
        <v>5.7317699999999999E-2</v>
      </c>
      <c r="O462" s="12">
        <v>0.20974799999999999</v>
      </c>
      <c r="P462" s="12">
        <v>0.46819159999999999</v>
      </c>
      <c r="Q462" s="12">
        <v>17.456219999999998</v>
      </c>
      <c r="R462" s="12">
        <v>66978.06</v>
      </c>
      <c r="S462" s="12">
        <v>39533.370000000003</v>
      </c>
      <c r="T462" s="12">
        <v>5.5360430000000003</v>
      </c>
      <c r="U462" s="12">
        <v>575464.5</v>
      </c>
    </row>
    <row r="463" spans="9:21" x14ac:dyDescent="0.25">
      <c r="I463" t="str">
        <f t="shared" si="77"/>
        <v>base1</v>
      </c>
      <c r="J463">
        <f t="shared" si="76"/>
        <v>4</v>
      </c>
      <c r="K463">
        <f t="shared" si="78"/>
        <v>61</v>
      </c>
      <c r="L463">
        <f t="shared" si="79"/>
        <v>462</v>
      </c>
      <c r="M463" s="12">
        <v>5.765E-2</v>
      </c>
      <c r="N463" s="12">
        <v>5.765E-2</v>
      </c>
      <c r="O463" s="12">
        <v>0.21267</v>
      </c>
      <c r="P463" s="12">
        <v>0.43665009999999999</v>
      </c>
      <c r="Q463" s="12">
        <v>17.315519999999999</v>
      </c>
      <c r="R463" s="12">
        <v>68029.09</v>
      </c>
      <c r="S463" s="12">
        <v>39637.269999999997</v>
      </c>
      <c r="T463" s="12">
        <v>3.6973410000000002</v>
      </c>
      <c r="U463" s="12">
        <v>607266.1</v>
      </c>
    </row>
    <row r="464" spans="9:21" x14ac:dyDescent="0.25">
      <c r="I464" t="str">
        <f t="shared" si="77"/>
        <v>base1</v>
      </c>
      <c r="J464">
        <f t="shared" si="76"/>
        <v>4</v>
      </c>
      <c r="K464">
        <f t="shared" si="78"/>
        <v>62</v>
      </c>
      <c r="L464">
        <f t="shared" si="79"/>
        <v>463</v>
      </c>
      <c r="M464" s="12">
        <v>5.6705600000000002E-2</v>
      </c>
      <c r="N464" s="12">
        <v>5.6705600000000002E-2</v>
      </c>
      <c r="O464" s="12">
        <v>0.21138170000000001</v>
      </c>
      <c r="P464" s="12">
        <v>0.40569759999999999</v>
      </c>
      <c r="Q464" s="12">
        <v>17.144449999999999</v>
      </c>
      <c r="R464" s="12">
        <v>68846.320000000007</v>
      </c>
      <c r="S464" s="12">
        <v>39731.769999999997</v>
      </c>
      <c r="T464" s="12">
        <v>2.8647279999999999</v>
      </c>
      <c r="U464" s="12">
        <v>642490.69999999995</v>
      </c>
    </row>
    <row r="465" spans="9:21" x14ac:dyDescent="0.25">
      <c r="I465" t="str">
        <f t="shared" si="77"/>
        <v>base1</v>
      </c>
      <c r="J465">
        <f t="shared" si="76"/>
        <v>4</v>
      </c>
      <c r="K465">
        <f t="shared" si="78"/>
        <v>63</v>
      </c>
      <c r="L465">
        <f t="shared" si="79"/>
        <v>464</v>
      </c>
      <c r="M465" s="12">
        <v>5.6206300000000001E-2</v>
      </c>
      <c r="N465" s="12">
        <v>5.6206300000000001E-2</v>
      </c>
      <c r="O465" s="12">
        <v>0.2147008</v>
      </c>
      <c r="P465" s="12">
        <v>0.37280940000000001</v>
      </c>
      <c r="Q465" s="12">
        <v>16.924199999999999</v>
      </c>
      <c r="R465" s="12">
        <v>69881.039999999994</v>
      </c>
      <c r="S465" s="12">
        <v>39740.04</v>
      </c>
      <c r="T465" s="12">
        <v>2.0749689999999998</v>
      </c>
      <c r="U465" s="12">
        <v>677177.1</v>
      </c>
    </row>
    <row r="466" spans="9:21" x14ac:dyDescent="0.25">
      <c r="I466" t="str">
        <f t="shared" si="77"/>
        <v>base1</v>
      </c>
      <c r="J466">
        <f t="shared" si="76"/>
        <v>4</v>
      </c>
      <c r="K466">
        <f t="shared" si="78"/>
        <v>64</v>
      </c>
      <c r="L466">
        <f t="shared" si="79"/>
        <v>465</v>
      </c>
      <c r="M466" s="12">
        <v>5.7510899999999997E-2</v>
      </c>
      <c r="N466" s="12">
        <v>5.7510899999999997E-2</v>
      </c>
      <c r="O466" s="12">
        <v>0.22049650000000001</v>
      </c>
      <c r="P466" s="12">
        <v>0.3318411</v>
      </c>
      <c r="Q466" s="12">
        <v>16.364660000000001</v>
      </c>
      <c r="R466" s="12">
        <v>70197.429999999993</v>
      </c>
      <c r="S466" s="12">
        <v>39692.239999999998</v>
      </c>
      <c r="T466" s="12">
        <v>0.80501020000000001</v>
      </c>
      <c r="U466" s="12">
        <v>710391.2</v>
      </c>
    </row>
    <row r="467" spans="9:21" x14ac:dyDescent="0.25">
      <c r="I467" t="str">
        <f t="shared" si="77"/>
        <v>base1</v>
      </c>
      <c r="J467">
        <f t="shared" si="76"/>
        <v>4</v>
      </c>
      <c r="K467">
        <f t="shared" si="78"/>
        <v>65</v>
      </c>
      <c r="L467">
        <f t="shared" si="79"/>
        <v>466</v>
      </c>
      <c r="M467" s="12">
        <v>5.7328900000000002E-2</v>
      </c>
      <c r="N467" s="12">
        <v>0.11422060000000001</v>
      </c>
      <c r="O467" s="12">
        <v>0.2124462</v>
      </c>
      <c r="P467" s="12">
        <v>0.27426299999999998</v>
      </c>
      <c r="Q467" s="12">
        <v>14.755660000000001</v>
      </c>
      <c r="R467" s="12">
        <v>69852.639999999999</v>
      </c>
      <c r="S467" s="12">
        <v>39753.620000000003</v>
      </c>
      <c r="T467" s="12">
        <v>128.42679999999999</v>
      </c>
      <c r="U467" s="12">
        <v>746272.7</v>
      </c>
    </row>
    <row r="468" spans="9:21" x14ac:dyDescent="0.25">
      <c r="I468" t="str">
        <f t="shared" si="77"/>
        <v>base1</v>
      </c>
      <c r="J468">
        <f t="shared" si="76"/>
        <v>4</v>
      </c>
      <c r="K468">
        <f t="shared" si="78"/>
        <v>66</v>
      </c>
      <c r="L468">
        <f t="shared" si="79"/>
        <v>467</v>
      </c>
      <c r="M468" s="12">
        <v>5.87663E-2</v>
      </c>
      <c r="N468" s="12">
        <v>0.15864110000000001</v>
      </c>
      <c r="O468" s="12">
        <v>0.2113593</v>
      </c>
      <c r="P468" s="12">
        <v>0.22978170000000001</v>
      </c>
      <c r="Q468" s="12">
        <v>13.80101</v>
      </c>
      <c r="R468" s="12">
        <v>70014.100000000006</v>
      </c>
      <c r="S468" s="12">
        <v>39775.64</v>
      </c>
      <c r="T468" s="12">
        <v>229.54390000000001</v>
      </c>
      <c r="U468" s="12">
        <v>779912.8</v>
      </c>
    </row>
    <row r="469" spans="9:21" x14ac:dyDescent="0.25">
      <c r="I469" t="str">
        <f t="shared" si="77"/>
        <v>base1</v>
      </c>
      <c r="J469">
        <f t="shared" si="76"/>
        <v>4</v>
      </c>
      <c r="K469">
        <f t="shared" si="78"/>
        <v>67</v>
      </c>
      <c r="L469">
        <f t="shared" si="79"/>
        <v>468</v>
      </c>
      <c r="M469" s="12">
        <v>5.8996600000000003E-2</v>
      </c>
      <c r="N469" s="12">
        <v>0.15001400000000001</v>
      </c>
      <c r="O469" s="12">
        <v>0.21702170000000001</v>
      </c>
      <c r="P469" s="12">
        <v>0.18929840000000001</v>
      </c>
      <c r="Q469" s="12">
        <v>13.098140000000001</v>
      </c>
      <c r="R469" s="12">
        <v>73563.740000000005</v>
      </c>
      <c r="S469" s="12">
        <v>39572.93</v>
      </c>
      <c r="T469" s="12">
        <v>247.87629999999999</v>
      </c>
      <c r="U469" s="12">
        <v>817833.2</v>
      </c>
    </row>
    <row r="470" spans="9:21" x14ac:dyDescent="0.25">
      <c r="I470" t="str">
        <f t="shared" si="77"/>
        <v>base1</v>
      </c>
      <c r="J470">
        <f t="shared" si="76"/>
        <v>4</v>
      </c>
      <c r="K470">
        <f t="shared" si="78"/>
        <v>68</v>
      </c>
      <c r="L470">
        <f t="shared" si="79"/>
        <v>469</v>
      </c>
      <c r="M470" s="12">
        <v>6.2513299999999994E-2</v>
      </c>
      <c r="N470" s="12">
        <v>0.14796219999999999</v>
      </c>
      <c r="O470" s="12">
        <v>0.2225444</v>
      </c>
      <c r="P470" s="12">
        <v>0.14360129999999999</v>
      </c>
      <c r="Q470" s="12">
        <v>12.320349999999999</v>
      </c>
      <c r="R470" s="12">
        <v>78043.56</v>
      </c>
      <c r="S470" s="12">
        <v>39794.6</v>
      </c>
      <c r="T470" s="12">
        <v>258.93759999999997</v>
      </c>
      <c r="U470" s="12">
        <v>857084.2</v>
      </c>
    </row>
    <row r="471" spans="9:21" x14ac:dyDescent="0.25">
      <c r="I471" t="str">
        <f t="shared" si="77"/>
        <v>base1</v>
      </c>
      <c r="J471">
        <f t="shared" si="76"/>
        <v>4</v>
      </c>
      <c r="K471">
        <f t="shared" si="78"/>
        <v>69</v>
      </c>
      <c r="L471">
        <f t="shared" si="79"/>
        <v>470</v>
      </c>
      <c r="M471" s="12">
        <v>6.3775100000000001E-2</v>
      </c>
      <c r="N471" s="12">
        <v>0.15616440000000001</v>
      </c>
      <c r="O471" s="12">
        <v>0.2300093</v>
      </c>
      <c r="P471" s="12">
        <v>0.1101959</v>
      </c>
      <c r="Q471" s="12">
        <v>11.474399999999999</v>
      </c>
      <c r="R471" s="12">
        <v>78380.149999999994</v>
      </c>
      <c r="S471" s="12">
        <v>39819.33</v>
      </c>
      <c r="T471" s="12">
        <v>300.9545</v>
      </c>
      <c r="U471" s="12">
        <v>901073.8</v>
      </c>
    </row>
    <row r="472" spans="9:21" x14ac:dyDescent="0.25">
      <c r="I472" t="str">
        <f t="shared" si="77"/>
        <v>base1</v>
      </c>
      <c r="J472">
        <f t="shared" si="76"/>
        <v>4</v>
      </c>
      <c r="K472">
        <f t="shared" si="78"/>
        <v>70</v>
      </c>
      <c r="L472">
        <f t="shared" si="79"/>
        <v>471</v>
      </c>
      <c r="M472" s="12">
        <v>6.5908400000000006E-2</v>
      </c>
      <c r="N472" s="12">
        <v>0.16427820000000001</v>
      </c>
      <c r="O472" s="12">
        <v>0.21876499999999999</v>
      </c>
      <c r="P472" s="12">
        <v>8.2523799999999994E-2</v>
      </c>
      <c r="Q472" s="12">
        <v>10.718400000000001</v>
      </c>
      <c r="R472" s="12">
        <v>78968.429999999993</v>
      </c>
      <c r="S472" s="12">
        <v>39712.910000000003</v>
      </c>
      <c r="T472" s="12">
        <v>317.19389999999999</v>
      </c>
      <c r="U472" s="12">
        <v>946892.6</v>
      </c>
    </row>
    <row r="473" spans="9:21" x14ac:dyDescent="0.25">
      <c r="I473" t="str">
        <f t="shared" si="77"/>
        <v>base1</v>
      </c>
      <c r="J473">
        <f t="shared" si="76"/>
        <v>4</v>
      </c>
      <c r="K473">
        <f t="shared" si="78"/>
        <v>71</v>
      </c>
      <c r="L473">
        <f t="shared" si="79"/>
        <v>472</v>
      </c>
      <c r="M473" s="12">
        <v>6.5133399999999994E-2</v>
      </c>
      <c r="N473" s="12">
        <v>0.1758285</v>
      </c>
      <c r="O473" s="12">
        <v>0.21023069999999999</v>
      </c>
      <c r="P473" s="12">
        <v>6.2191499999999997E-2</v>
      </c>
      <c r="Q473" s="12">
        <v>9.7965769999999992</v>
      </c>
      <c r="R473" s="12">
        <v>79149.740000000005</v>
      </c>
      <c r="S473" s="12">
        <v>39695.39</v>
      </c>
      <c r="T473" s="12">
        <v>342.15379999999999</v>
      </c>
      <c r="U473" s="12">
        <v>990689.3</v>
      </c>
    </row>
    <row r="474" spans="9:21" x14ac:dyDescent="0.25">
      <c r="I474" t="str">
        <f t="shared" si="77"/>
        <v>base1</v>
      </c>
      <c r="J474">
        <f t="shared" si="76"/>
        <v>4</v>
      </c>
      <c r="K474">
        <f t="shared" si="78"/>
        <v>72</v>
      </c>
      <c r="L474">
        <f t="shared" si="79"/>
        <v>473</v>
      </c>
      <c r="M474" s="12">
        <v>6.4524100000000001E-2</v>
      </c>
      <c r="N474" s="12">
        <v>0.1834826</v>
      </c>
      <c r="O474" s="12">
        <v>0.21321000000000001</v>
      </c>
      <c r="P474" s="12">
        <v>4.7298E-2</v>
      </c>
      <c r="Q474" s="12">
        <v>8.8626100000000001</v>
      </c>
      <c r="R474" s="12">
        <v>79752.14</v>
      </c>
      <c r="S474" s="12">
        <v>39923.769999999997</v>
      </c>
      <c r="T474" s="12">
        <v>385.85770000000002</v>
      </c>
      <c r="U474" s="12">
        <v>1041174</v>
      </c>
    </row>
    <row r="475" spans="9:21" x14ac:dyDescent="0.25">
      <c r="I475" t="str">
        <f t="shared" si="77"/>
        <v>base1</v>
      </c>
      <c r="J475">
        <f t="shared" si="76"/>
        <v>4</v>
      </c>
      <c r="K475">
        <f t="shared" si="78"/>
        <v>73</v>
      </c>
      <c r="L475">
        <f t="shared" si="79"/>
        <v>474</v>
      </c>
      <c r="M475" s="12">
        <v>6.7164399999999999E-2</v>
      </c>
      <c r="N475" s="12">
        <v>0.20376520000000001</v>
      </c>
      <c r="O475" s="12">
        <v>0.2170233</v>
      </c>
      <c r="P475" s="12">
        <v>3.4506000000000002E-2</v>
      </c>
      <c r="Q475" s="12">
        <v>7.8902150000000004</v>
      </c>
      <c r="R475" s="12">
        <v>80254.960000000006</v>
      </c>
      <c r="S475" s="12">
        <v>40054.85</v>
      </c>
      <c r="T475" s="12">
        <v>393.6952</v>
      </c>
      <c r="U475" s="12">
        <v>1088313</v>
      </c>
    </row>
    <row r="476" spans="9:21" x14ac:dyDescent="0.25">
      <c r="I476" t="str">
        <f t="shared" si="77"/>
        <v>base1</v>
      </c>
      <c r="J476">
        <f t="shared" si="76"/>
        <v>4</v>
      </c>
      <c r="K476">
        <f t="shared" si="78"/>
        <v>74</v>
      </c>
      <c r="L476">
        <f t="shared" si="79"/>
        <v>475</v>
      </c>
      <c r="M476" s="12">
        <v>6.6911899999999996E-2</v>
      </c>
      <c r="N476" s="12">
        <v>0.2160812</v>
      </c>
      <c r="O476" s="12">
        <v>0.22457830000000001</v>
      </c>
      <c r="P476" s="12">
        <v>2.7926400000000001E-2</v>
      </c>
      <c r="Q476" s="12">
        <v>8.2234370000000006</v>
      </c>
      <c r="R476" s="12">
        <v>82987.61</v>
      </c>
      <c r="S476" s="12">
        <v>40292.01</v>
      </c>
      <c r="T476" s="12">
        <v>436.43700000000001</v>
      </c>
      <c r="U476" s="12">
        <v>1139318</v>
      </c>
    </row>
    <row r="477" spans="9:21" x14ac:dyDescent="0.25">
      <c r="I477" t="str">
        <f t="shared" si="77"/>
        <v>base1</v>
      </c>
      <c r="J477">
        <f t="shared" si="76"/>
        <v>4</v>
      </c>
      <c r="K477">
        <f t="shared" si="78"/>
        <v>75</v>
      </c>
      <c r="L477">
        <f t="shared" si="79"/>
        <v>476</v>
      </c>
      <c r="M477" s="12">
        <v>6.7539699999999994E-2</v>
      </c>
      <c r="N477" s="12">
        <v>0.23275419999999999</v>
      </c>
      <c r="O477" s="12">
        <v>0.20924419999999999</v>
      </c>
      <c r="P477" s="12">
        <v>2.3278E-2</v>
      </c>
      <c r="Q477" s="12">
        <v>9.9504280000000005</v>
      </c>
      <c r="R477" s="12">
        <v>86363.81</v>
      </c>
      <c r="S477" s="12">
        <v>40743.06</v>
      </c>
      <c r="T477" s="12">
        <v>465.36700000000002</v>
      </c>
      <c r="U477" s="12">
        <v>1198083</v>
      </c>
    </row>
    <row r="478" spans="9:21" x14ac:dyDescent="0.25">
      <c r="I478" t="str">
        <f t="shared" si="77"/>
        <v>base1</v>
      </c>
      <c r="J478">
        <f t="shared" si="76"/>
        <v>4</v>
      </c>
      <c r="K478">
        <f t="shared" si="78"/>
        <v>76</v>
      </c>
      <c r="L478">
        <f t="shared" si="79"/>
        <v>477</v>
      </c>
      <c r="M478" s="12">
        <v>6.5220799999999995E-2</v>
      </c>
      <c r="N478" s="12">
        <v>0.2422938</v>
      </c>
      <c r="O478" s="12">
        <v>0.21133750000000001</v>
      </c>
      <c r="P478" s="12">
        <v>9.7935999999999995E-3</v>
      </c>
      <c r="Q478" s="12">
        <v>0.31812210000000002</v>
      </c>
      <c r="R478" s="12">
        <v>74666.13</v>
      </c>
      <c r="S478" s="12">
        <v>42410.34</v>
      </c>
      <c r="T478" s="12">
        <v>464.0838</v>
      </c>
      <c r="U478" s="12">
        <v>1264036</v>
      </c>
    </row>
    <row r="479" spans="9:21" x14ac:dyDescent="0.25">
      <c r="I479" t="str">
        <f t="shared" si="77"/>
        <v>base1</v>
      </c>
      <c r="J479">
        <f t="shared" si="76"/>
        <v>4</v>
      </c>
      <c r="K479">
        <f t="shared" si="78"/>
        <v>77</v>
      </c>
      <c r="L479">
        <f t="shared" si="79"/>
        <v>478</v>
      </c>
      <c r="M479" s="12">
        <v>6.9715100000000002E-2</v>
      </c>
      <c r="N479" s="12">
        <v>0.2626098</v>
      </c>
      <c r="O479" s="12">
        <v>0.21297389999999999</v>
      </c>
      <c r="P479" s="12">
        <v>7.2284999999999997E-3</v>
      </c>
      <c r="Q479" s="12">
        <v>0.22392380000000001</v>
      </c>
      <c r="R479" s="12">
        <v>76081.820000000007</v>
      </c>
      <c r="S479" s="12">
        <v>42919.199999999997</v>
      </c>
      <c r="T479" s="12">
        <v>539.95899999999995</v>
      </c>
      <c r="U479" s="12">
        <v>1303961</v>
      </c>
    </row>
    <row r="480" spans="9:21" x14ac:dyDescent="0.25">
      <c r="I480" t="str">
        <f t="shared" si="77"/>
        <v>base1</v>
      </c>
      <c r="J480">
        <f t="shared" si="76"/>
        <v>4</v>
      </c>
      <c r="K480">
        <f t="shared" si="78"/>
        <v>78</v>
      </c>
      <c r="L480">
        <f t="shared" si="79"/>
        <v>479</v>
      </c>
      <c r="M480" s="12">
        <v>7.1430499999999994E-2</v>
      </c>
      <c r="N480" s="12">
        <v>0.27726859999999998</v>
      </c>
      <c r="O480" s="12">
        <v>0.21226709999999999</v>
      </c>
      <c r="P480" s="12">
        <v>4.5139999999999998E-3</v>
      </c>
      <c r="Q480" s="12">
        <v>0.1521353</v>
      </c>
      <c r="R480" s="12">
        <v>77609.66</v>
      </c>
      <c r="S480" s="12">
        <v>43498.73</v>
      </c>
      <c r="T480" s="12">
        <v>586.74289999999996</v>
      </c>
      <c r="U480" s="12">
        <v>1345413</v>
      </c>
    </row>
    <row r="481" spans="9:21" x14ac:dyDescent="0.25">
      <c r="I481" t="str">
        <f t="shared" si="77"/>
        <v>base1</v>
      </c>
      <c r="J481">
        <f t="shared" si="76"/>
        <v>4</v>
      </c>
      <c r="K481">
        <f t="shared" si="78"/>
        <v>79</v>
      </c>
      <c r="L481">
        <f t="shared" si="79"/>
        <v>480</v>
      </c>
      <c r="M481" s="12">
        <v>7.3522400000000002E-2</v>
      </c>
      <c r="N481" s="12">
        <v>0.2908637</v>
      </c>
      <c r="O481" s="12">
        <v>0.21860360000000001</v>
      </c>
      <c r="P481" s="12">
        <v>3.4502999999999999E-3</v>
      </c>
      <c r="Q481" s="12">
        <v>0.11200880000000001</v>
      </c>
      <c r="R481" s="12">
        <v>79179.78</v>
      </c>
      <c r="S481" s="12">
        <v>44000.92</v>
      </c>
      <c r="T481" s="12">
        <v>645.93949999999995</v>
      </c>
      <c r="U481" s="12">
        <v>1385658</v>
      </c>
    </row>
    <row r="482" spans="9:21" x14ac:dyDescent="0.25">
      <c r="I482" t="str">
        <f t="shared" si="77"/>
        <v>base1</v>
      </c>
      <c r="J482">
        <f t="shared" si="76"/>
        <v>5</v>
      </c>
      <c r="K482">
        <f t="shared" si="78"/>
        <v>60</v>
      </c>
      <c r="L482">
        <f t="shared" si="79"/>
        <v>481</v>
      </c>
      <c r="M482" s="12">
        <v>6.7249699999999996E-2</v>
      </c>
      <c r="N482" s="12">
        <v>6.7249699999999996E-2</v>
      </c>
      <c r="O482" s="12">
        <v>0.2146691</v>
      </c>
      <c r="P482" s="12">
        <v>0.51390270000000005</v>
      </c>
      <c r="Q482" s="12">
        <v>17.517610000000001</v>
      </c>
      <c r="R482" s="12">
        <v>63105.07</v>
      </c>
      <c r="S482" s="12">
        <v>38232.199999999997</v>
      </c>
      <c r="T482" s="12">
        <v>10.19191</v>
      </c>
      <c r="U482" s="12">
        <v>532794.4</v>
      </c>
    </row>
    <row r="483" spans="9:21" x14ac:dyDescent="0.25">
      <c r="I483" t="str">
        <f t="shared" si="77"/>
        <v>base1</v>
      </c>
      <c r="J483">
        <f t="shared" si="76"/>
        <v>5</v>
      </c>
      <c r="K483">
        <f t="shared" si="78"/>
        <v>61</v>
      </c>
      <c r="L483">
        <f t="shared" si="79"/>
        <v>482</v>
      </c>
      <c r="M483" s="12">
        <v>6.4964499999999994E-2</v>
      </c>
      <c r="N483" s="12">
        <v>6.4964499999999994E-2</v>
      </c>
      <c r="O483" s="12">
        <v>0.2142096</v>
      </c>
      <c r="P483" s="12">
        <v>0.48443609999999998</v>
      </c>
      <c r="Q483" s="12">
        <v>17.497689999999999</v>
      </c>
      <c r="R483" s="12">
        <v>64731.55</v>
      </c>
      <c r="S483" s="12">
        <v>38570.050000000003</v>
      </c>
      <c r="T483" s="12">
        <v>8.3529789999999995</v>
      </c>
      <c r="U483" s="12">
        <v>567437.9</v>
      </c>
    </row>
    <row r="484" spans="9:21" x14ac:dyDescent="0.25">
      <c r="I484" t="str">
        <f t="shared" si="77"/>
        <v>base1</v>
      </c>
      <c r="J484">
        <f t="shared" si="76"/>
        <v>5</v>
      </c>
      <c r="K484">
        <f t="shared" si="78"/>
        <v>62</v>
      </c>
      <c r="L484">
        <f t="shared" si="79"/>
        <v>483</v>
      </c>
      <c r="M484" s="12">
        <v>6.4849799999999999E-2</v>
      </c>
      <c r="N484" s="12">
        <v>6.4849799999999999E-2</v>
      </c>
      <c r="O484" s="12">
        <v>0.21132580000000001</v>
      </c>
      <c r="P484" s="12">
        <v>0.44970399999999999</v>
      </c>
      <c r="Q484" s="12">
        <v>17.234580000000001</v>
      </c>
      <c r="R484" s="12">
        <v>65616.710000000006</v>
      </c>
      <c r="S484" s="12">
        <v>38699.08</v>
      </c>
      <c r="T484" s="12">
        <v>5.5388869999999999</v>
      </c>
      <c r="U484" s="12">
        <v>600853.5</v>
      </c>
    </row>
    <row r="485" spans="9:21" x14ac:dyDescent="0.25">
      <c r="I485" t="str">
        <f t="shared" si="77"/>
        <v>base1</v>
      </c>
      <c r="J485">
        <f t="shared" si="76"/>
        <v>5</v>
      </c>
      <c r="K485">
        <f t="shared" si="78"/>
        <v>63</v>
      </c>
      <c r="L485">
        <f t="shared" si="79"/>
        <v>484</v>
      </c>
      <c r="M485" s="12">
        <v>6.4370999999999998E-2</v>
      </c>
      <c r="N485" s="12">
        <v>6.4370999999999998E-2</v>
      </c>
      <c r="O485" s="12">
        <v>0.21492990000000001</v>
      </c>
      <c r="P485" s="12">
        <v>0.4144081</v>
      </c>
      <c r="Q485" s="12">
        <v>16.952000000000002</v>
      </c>
      <c r="R485" s="12">
        <v>66648.36</v>
      </c>
      <c r="S485" s="12">
        <v>38775.300000000003</v>
      </c>
      <c r="T485" s="12">
        <v>4.3695589999999997</v>
      </c>
      <c r="U485" s="12">
        <v>634904</v>
      </c>
    </row>
    <row r="486" spans="9:21" x14ac:dyDescent="0.25">
      <c r="I486" t="str">
        <f t="shared" si="77"/>
        <v>base1</v>
      </c>
      <c r="J486">
        <f t="shared" ref="J486:J541" si="80">J456+1</f>
        <v>5</v>
      </c>
      <c r="K486">
        <f t="shared" si="78"/>
        <v>64</v>
      </c>
      <c r="L486">
        <f t="shared" si="79"/>
        <v>485</v>
      </c>
      <c r="M486" s="12">
        <v>6.6909800000000005E-2</v>
      </c>
      <c r="N486" s="12">
        <v>6.6909800000000005E-2</v>
      </c>
      <c r="O486" s="12">
        <v>0.22276840000000001</v>
      </c>
      <c r="P486" s="12">
        <v>0.36981589999999998</v>
      </c>
      <c r="Q486" s="12">
        <v>16.36055</v>
      </c>
      <c r="R486" s="12">
        <v>67348.66</v>
      </c>
      <c r="S486" s="12">
        <v>38949.019999999997</v>
      </c>
      <c r="T486" s="12">
        <v>2.3918759999999999</v>
      </c>
      <c r="U486" s="12">
        <v>669906.6</v>
      </c>
    </row>
    <row r="487" spans="9:21" x14ac:dyDescent="0.25">
      <c r="I487" t="str">
        <f t="shared" si="77"/>
        <v>base1</v>
      </c>
      <c r="J487">
        <f t="shared" si="80"/>
        <v>5</v>
      </c>
      <c r="K487">
        <f t="shared" si="78"/>
        <v>65</v>
      </c>
      <c r="L487">
        <f t="shared" si="79"/>
        <v>486</v>
      </c>
      <c r="M487" s="12">
        <v>6.7874900000000002E-2</v>
      </c>
      <c r="N487" s="12">
        <v>0.1252143</v>
      </c>
      <c r="O487" s="12">
        <v>0.21502850000000001</v>
      </c>
      <c r="P487" s="12">
        <v>0.30401990000000001</v>
      </c>
      <c r="Q487" s="12">
        <v>14.58356</v>
      </c>
      <c r="R487" s="12">
        <v>66970.89</v>
      </c>
      <c r="S487" s="12">
        <v>38708.83</v>
      </c>
      <c r="T487" s="12">
        <v>123.3309</v>
      </c>
      <c r="U487" s="12">
        <v>706038.4</v>
      </c>
    </row>
    <row r="488" spans="9:21" x14ac:dyDescent="0.25">
      <c r="I488" t="str">
        <f t="shared" si="77"/>
        <v>base1</v>
      </c>
      <c r="J488">
        <f t="shared" si="80"/>
        <v>5</v>
      </c>
      <c r="K488">
        <f t="shared" si="78"/>
        <v>66</v>
      </c>
      <c r="L488">
        <f t="shared" si="79"/>
        <v>487</v>
      </c>
      <c r="M488" s="12">
        <v>6.8828100000000003E-2</v>
      </c>
      <c r="N488" s="12">
        <v>0.16945479999999999</v>
      </c>
      <c r="O488" s="12">
        <v>0.21517120000000001</v>
      </c>
      <c r="P488" s="12">
        <v>0.25134800000000002</v>
      </c>
      <c r="Q488" s="12">
        <v>13.539770000000001</v>
      </c>
      <c r="R488" s="12">
        <v>67809.929999999993</v>
      </c>
      <c r="S488" s="12">
        <v>38910.67</v>
      </c>
      <c r="T488" s="12">
        <v>211.93039999999999</v>
      </c>
      <c r="U488" s="12">
        <v>739634.1</v>
      </c>
    </row>
    <row r="489" spans="9:21" x14ac:dyDescent="0.25">
      <c r="I489" t="str">
        <f t="shared" si="77"/>
        <v>base1</v>
      </c>
      <c r="J489">
        <f t="shared" si="80"/>
        <v>5</v>
      </c>
      <c r="K489">
        <f t="shared" si="78"/>
        <v>67</v>
      </c>
      <c r="L489">
        <f t="shared" si="79"/>
        <v>488</v>
      </c>
      <c r="M489" s="12">
        <v>6.9390800000000002E-2</v>
      </c>
      <c r="N489" s="12">
        <v>0.16221440000000001</v>
      </c>
      <c r="O489" s="12">
        <v>0.22027269999999999</v>
      </c>
      <c r="P489" s="12">
        <v>0.19725880000000001</v>
      </c>
      <c r="Q489" s="12">
        <v>12.828799999999999</v>
      </c>
      <c r="R489" s="12">
        <v>73882.929999999993</v>
      </c>
      <c r="S489" s="12">
        <v>39338.35</v>
      </c>
      <c r="T489" s="12">
        <v>233.2415</v>
      </c>
      <c r="U489" s="12">
        <v>778568.8</v>
      </c>
    </row>
    <row r="490" spans="9:21" x14ac:dyDescent="0.25">
      <c r="I490" t="str">
        <f t="shared" si="77"/>
        <v>base1</v>
      </c>
      <c r="J490">
        <f t="shared" si="80"/>
        <v>5</v>
      </c>
      <c r="K490">
        <f t="shared" si="78"/>
        <v>68</v>
      </c>
      <c r="L490">
        <f t="shared" si="79"/>
        <v>489</v>
      </c>
      <c r="M490" s="12">
        <v>7.0899799999999999E-2</v>
      </c>
      <c r="N490" s="12">
        <v>0.15944820000000001</v>
      </c>
      <c r="O490" s="12">
        <v>0.22877349999999999</v>
      </c>
      <c r="P490" s="12">
        <v>0.1502597</v>
      </c>
      <c r="Q490" s="12">
        <v>12.16201</v>
      </c>
      <c r="R490" s="12">
        <v>75374.559999999998</v>
      </c>
      <c r="S490" s="12">
        <v>39406.78</v>
      </c>
      <c r="T490" s="12">
        <v>251.39080000000001</v>
      </c>
      <c r="U490" s="12">
        <v>819553.4</v>
      </c>
    </row>
    <row r="491" spans="9:21" x14ac:dyDescent="0.25">
      <c r="I491" t="str">
        <f t="shared" si="77"/>
        <v>base1</v>
      </c>
      <c r="J491">
        <f t="shared" si="80"/>
        <v>5</v>
      </c>
      <c r="K491">
        <f t="shared" si="78"/>
        <v>69</v>
      </c>
      <c r="L491">
        <f t="shared" si="79"/>
        <v>490</v>
      </c>
      <c r="M491" s="12">
        <v>7.2046399999999997E-2</v>
      </c>
      <c r="N491" s="12">
        <v>0.1690429</v>
      </c>
      <c r="O491" s="12">
        <v>0.2340082</v>
      </c>
      <c r="P491" s="12">
        <v>0.1151269</v>
      </c>
      <c r="Q491" s="12">
        <v>11.33174</v>
      </c>
      <c r="R491" s="12">
        <v>76184.740000000005</v>
      </c>
      <c r="S491" s="12">
        <v>39636.449999999997</v>
      </c>
      <c r="T491" s="12">
        <v>290.53789999999998</v>
      </c>
      <c r="U491" s="12">
        <v>865691.1</v>
      </c>
    </row>
    <row r="492" spans="9:21" x14ac:dyDescent="0.25">
      <c r="I492" t="str">
        <f t="shared" si="77"/>
        <v>base1</v>
      </c>
      <c r="J492">
        <f t="shared" si="80"/>
        <v>5</v>
      </c>
      <c r="K492">
        <f t="shared" si="78"/>
        <v>70</v>
      </c>
      <c r="L492">
        <f t="shared" si="79"/>
        <v>491</v>
      </c>
      <c r="M492" s="12">
        <v>7.45228E-2</v>
      </c>
      <c r="N492" s="12">
        <v>0.17539299999999999</v>
      </c>
      <c r="O492" s="12">
        <v>0.22140489999999999</v>
      </c>
      <c r="P492" s="12">
        <v>8.7648400000000001E-2</v>
      </c>
      <c r="Q492" s="12">
        <v>10.570650000000001</v>
      </c>
      <c r="R492" s="12">
        <v>76585.88</v>
      </c>
      <c r="S492" s="12">
        <v>39606.239999999998</v>
      </c>
      <c r="T492" s="12">
        <v>303.40289999999999</v>
      </c>
      <c r="U492" s="12">
        <v>910699.9</v>
      </c>
    </row>
    <row r="493" spans="9:21" x14ac:dyDescent="0.25">
      <c r="I493" t="str">
        <f t="shared" si="77"/>
        <v>base1</v>
      </c>
      <c r="J493">
        <f t="shared" si="80"/>
        <v>5</v>
      </c>
      <c r="K493">
        <f t="shared" si="78"/>
        <v>71</v>
      </c>
      <c r="L493">
        <f t="shared" si="79"/>
        <v>492</v>
      </c>
      <c r="M493" s="12">
        <v>7.4138099999999998E-2</v>
      </c>
      <c r="N493" s="12">
        <v>0.1896883</v>
      </c>
      <c r="O493" s="12">
        <v>0.21929969999999999</v>
      </c>
      <c r="P493" s="12">
        <v>6.5305699999999994E-2</v>
      </c>
      <c r="Q493" s="12">
        <v>9.6102089999999993</v>
      </c>
      <c r="R493" s="12">
        <v>77045.09</v>
      </c>
      <c r="S493" s="12">
        <v>39848.660000000003</v>
      </c>
      <c r="T493" s="12">
        <v>323.87759999999997</v>
      </c>
      <c r="U493" s="12">
        <v>958453.4</v>
      </c>
    </row>
    <row r="494" spans="9:21" x14ac:dyDescent="0.25">
      <c r="I494" t="str">
        <f t="shared" si="77"/>
        <v>base1</v>
      </c>
      <c r="J494">
        <f t="shared" si="80"/>
        <v>5</v>
      </c>
      <c r="K494">
        <f t="shared" si="78"/>
        <v>72</v>
      </c>
      <c r="L494">
        <f t="shared" si="79"/>
        <v>493</v>
      </c>
      <c r="M494" s="12">
        <v>7.4506900000000001E-2</v>
      </c>
      <c r="N494" s="12">
        <v>0.19677020000000001</v>
      </c>
      <c r="O494" s="12">
        <v>0.2195513</v>
      </c>
      <c r="P494" s="12">
        <v>5.0640999999999999E-2</v>
      </c>
      <c r="Q494" s="12">
        <v>8.7973619999999997</v>
      </c>
      <c r="R494" s="12">
        <v>78034.92</v>
      </c>
      <c r="S494" s="12">
        <v>40187.760000000002</v>
      </c>
      <c r="T494" s="12">
        <v>352.92930000000001</v>
      </c>
      <c r="U494" s="12">
        <v>1008864</v>
      </c>
    </row>
    <row r="495" spans="9:21" x14ac:dyDescent="0.25">
      <c r="I495" t="str">
        <f t="shared" si="77"/>
        <v>base1</v>
      </c>
      <c r="J495">
        <f t="shared" si="80"/>
        <v>5</v>
      </c>
      <c r="K495">
        <f t="shared" si="78"/>
        <v>73</v>
      </c>
      <c r="L495">
        <f t="shared" si="79"/>
        <v>494</v>
      </c>
      <c r="M495" s="12">
        <v>7.6498999999999998E-2</v>
      </c>
      <c r="N495" s="12">
        <v>0.2153148</v>
      </c>
      <c r="O495" s="12">
        <v>0.22263150000000001</v>
      </c>
      <c r="P495" s="12">
        <v>3.7861100000000002E-2</v>
      </c>
      <c r="Q495" s="12">
        <v>7.7475009999999997</v>
      </c>
      <c r="R495" s="12">
        <v>78581.649999999994</v>
      </c>
      <c r="S495" s="12">
        <v>40530.9</v>
      </c>
      <c r="T495" s="12">
        <v>382.58440000000002</v>
      </c>
      <c r="U495" s="12">
        <v>1058601</v>
      </c>
    </row>
    <row r="496" spans="9:21" x14ac:dyDescent="0.25">
      <c r="I496" t="str">
        <f t="shared" si="77"/>
        <v>base1</v>
      </c>
      <c r="J496">
        <f t="shared" si="80"/>
        <v>5</v>
      </c>
      <c r="K496">
        <f t="shared" si="78"/>
        <v>74</v>
      </c>
      <c r="L496">
        <f t="shared" si="79"/>
        <v>495</v>
      </c>
      <c r="M496" s="12">
        <v>7.639E-2</v>
      </c>
      <c r="N496" s="12">
        <v>0.22873669999999999</v>
      </c>
      <c r="O496" s="12">
        <v>0.22817609999999999</v>
      </c>
      <c r="P496" s="12">
        <v>2.9608099999999998E-2</v>
      </c>
      <c r="Q496" s="12">
        <v>7.8056869999999998</v>
      </c>
      <c r="R496" s="12">
        <v>80845.100000000006</v>
      </c>
      <c r="S496" s="12">
        <v>40895.78</v>
      </c>
      <c r="T496" s="12">
        <v>403.67529999999999</v>
      </c>
      <c r="U496" s="12">
        <v>1110684</v>
      </c>
    </row>
    <row r="497" spans="9:21" x14ac:dyDescent="0.25">
      <c r="I497" t="str">
        <f t="shared" si="77"/>
        <v>base1</v>
      </c>
      <c r="J497">
        <f t="shared" si="80"/>
        <v>5</v>
      </c>
      <c r="K497">
        <f t="shared" si="78"/>
        <v>75</v>
      </c>
      <c r="L497">
        <f t="shared" si="79"/>
        <v>496</v>
      </c>
      <c r="M497" s="12">
        <v>7.7714000000000005E-2</v>
      </c>
      <c r="N497" s="12">
        <v>0.2445927</v>
      </c>
      <c r="O497" s="12">
        <v>0.2136421</v>
      </c>
      <c r="P497" s="12">
        <v>2.4537199999999999E-2</v>
      </c>
      <c r="Q497" s="12">
        <v>9.4874720000000003</v>
      </c>
      <c r="R497" s="12">
        <v>83978.74</v>
      </c>
      <c r="S497" s="12">
        <v>41594.589999999997</v>
      </c>
      <c r="T497" s="12">
        <v>405.38589999999999</v>
      </c>
      <c r="U497" s="12">
        <v>1170599</v>
      </c>
    </row>
    <row r="498" spans="9:21" x14ac:dyDescent="0.25">
      <c r="I498" t="str">
        <f t="shared" si="77"/>
        <v>base1</v>
      </c>
      <c r="J498">
        <f t="shared" si="80"/>
        <v>5</v>
      </c>
      <c r="K498">
        <f t="shared" si="78"/>
        <v>76</v>
      </c>
      <c r="L498">
        <f t="shared" si="79"/>
        <v>497</v>
      </c>
      <c r="M498" s="12">
        <v>7.45643E-2</v>
      </c>
      <c r="N498" s="12">
        <v>0.25525880000000001</v>
      </c>
      <c r="O498" s="12">
        <v>0.21695539999999999</v>
      </c>
      <c r="P498" s="12">
        <v>9.8676000000000007E-3</v>
      </c>
      <c r="Q498" s="12">
        <v>0.26799119999999998</v>
      </c>
      <c r="R498" s="12">
        <v>74833.56</v>
      </c>
      <c r="S498" s="12">
        <v>43453.98</v>
      </c>
      <c r="T498" s="12">
        <v>436.33049999999997</v>
      </c>
      <c r="U498" s="12">
        <v>1240023</v>
      </c>
    </row>
    <row r="499" spans="9:21" x14ac:dyDescent="0.25">
      <c r="I499" t="str">
        <f t="shared" ref="I499:I541" si="81">I498</f>
        <v>base1</v>
      </c>
      <c r="J499">
        <f t="shared" si="80"/>
        <v>5</v>
      </c>
      <c r="K499">
        <f t="shared" ref="K499:K541" si="82">IF(J499=J498,K498+1,20+10*(J499-1))</f>
        <v>77</v>
      </c>
      <c r="L499">
        <f t="shared" si="79"/>
        <v>498</v>
      </c>
      <c r="M499" s="12">
        <v>7.8359499999999999E-2</v>
      </c>
      <c r="N499" s="12">
        <v>0.27763749999999998</v>
      </c>
      <c r="O499" s="12">
        <v>0.21985179999999999</v>
      </c>
      <c r="P499" s="12">
        <v>7.7898000000000004E-3</v>
      </c>
      <c r="Q499" s="12">
        <v>0.20739350000000001</v>
      </c>
      <c r="R499" s="12">
        <v>76215.92</v>
      </c>
      <c r="S499" s="12">
        <v>44100.44</v>
      </c>
      <c r="T499" s="12">
        <v>529.03449999999998</v>
      </c>
      <c r="U499" s="12">
        <v>1282521</v>
      </c>
    </row>
    <row r="500" spans="9:21" x14ac:dyDescent="0.25">
      <c r="I500" t="str">
        <f t="shared" si="81"/>
        <v>base1</v>
      </c>
      <c r="J500">
        <f t="shared" si="80"/>
        <v>5</v>
      </c>
      <c r="K500">
        <f t="shared" si="82"/>
        <v>78</v>
      </c>
      <c r="L500">
        <f t="shared" si="79"/>
        <v>499</v>
      </c>
      <c r="M500" s="12">
        <v>8.03783E-2</v>
      </c>
      <c r="N500" s="12">
        <v>0.29306080000000001</v>
      </c>
      <c r="O500" s="12">
        <v>0.222111</v>
      </c>
      <c r="P500" s="12">
        <v>5.2287999999999996E-3</v>
      </c>
      <c r="Q500" s="12">
        <v>0.14762900000000001</v>
      </c>
      <c r="R500" s="12">
        <v>78018.89</v>
      </c>
      <c r="S500" s="12">
        <v>44955.32</v>
      </c>
      <c r="T500" s="12">
        <v>539.50009999999997</v>
      </c>
      <c r="U500" s="12">
        <v>1330754</v>
      </c>
    </row>
    <row r="501" spans="9:21" x14ac:dyDescent="0.25">
      <c r="I501" t="str">
        <f t="shared" si="81"/>
        <v>base1</v>
      </c>
      <c r="J501">
        <f t="shared" si="80"/>
        <v>5</v>
      </c>
      <c r="K501">
        <f t="shared" si="82"/>
        <v>79</v>
      </c>
      <c r="L501">
        <f t="shared" si="79"/>
        <v>500</v>
      </c>
      <c r="M501" s="12">
        <v>8.2584599999999994E-2</v>
      </c>
      <c r="N501" s="12">
        <v>0.30893379999999998</v>
      </c>
      <c r="O501" s="12">
        <v>0.2280375</v>
      </c>
      <c r="P501" s="12">
        <v>3.4339000000000001E-3</v>
      </c>
      <c r="Q501" s="12">
        <v>0.1008985</v>
      </c>
      <c r="R501" s="12">
        <v>79805.72</v>
      </c>
      <c r="S501" s="12">
        <v>45778.080000000002</v>
      </c>
      <c r="T501" s="12">
        <v>590.7201</v>
      </c>
      <c r="U501" s="12">
        <v>1378255</v>
      </c>
    </row>
    <row r="502" spans="9:21" x14ac:dyDescent="0.25">
      <c r="I502" t="str">
        <f t="shared" si="81"/>
        <v>base1</v>
      </c>
      <c r="J502">
        <f t="shared" si="80"/>
        <v>5</v>
      </c>
      <c r="K502">
        <f t="shared" si="82"/>
        <v>80</v>
      </c>
      <c r="L502">
        <f t="shared" si="79"/>
        <v>501</v>
      </c>
      <c r="M502" s="12">
        <v>8.3389900000000003E-2</v>
      </c>
      <c r="N502" s="12">
        <v>0.32170549999999998</v>
      </c>
      <c r="O502" s="12">
        <v>0.22289390000000001</v>
      </c>
      <c r="P502" s="12">
        <v>2.5948999999999998E-3</v>
      </c>
      <c r="Q502" s="12">
        <v>7.4868000000000004E-2</v>
      </c>
      <c r="R502" s="12">
        <v>81331.81</v>
      </c>
      <c r="S502" s="12">
        <v>46635.57</v>
      </c>
      <c r="T502" s="12">
        <v>644.96180000000004</v>
      </c>
      <c r="U502" s="12">
        <v>1425280</v>
      </c>
    </row>
    <row r="503" spans="9:21" x14ac:dyDescent="0.25">
      <c r="I503" t="str">
        <f t="shared" si="81"/>
        <v>base1</v>
      </c>
      <c r="J503">
        <f t="shared" si="80"/>
        <v>5</v>
      </c>
      <c r="K503">
        <f t="shared" si="82"/>
        <v>81</v>
      </c>
      <c r="L503">
        <f t="shared" si="79"/>
        <v>502</v>
      </c>
      <c r="M503" s="12">
        <v>8.2279400000000003E-2</v>
      </c>
      <c r="N503" s="12">
        <v>0.32390669999999999</v>
      </c>
      <c r="O503" s="12">
        <v>0.2201737</v>
      </c>
      <c r="P503" s="12">
        <v>2.1635999999999999E-3</v>
      </c>
      <c r="Q503" s="12">
        <v>5.5706199999999997E-2</v>
      </c>
      <c r="R503" s="12">
        <v>83192.58</v>
      </c>
      <c r="S503" s="12">
        <v>47727.35</v>
      </c>
      <c r="T503" s="12">
        <v>743.95690000000002</v>
      </c>
      <c r="U503" s="12">
        <v>1481309</v>
      </c>
    </row>
    <row r="504" spans="9:21" x14ac:dyDescent="0.25">
      <c r="I504" t="str">
        <f t="shared" si="81"/>
        <v>base1</v>
      </c>
      <c r="J504">
        <f t="shared" si="80"/>
        <v>5</v>
      </c>
      <c r="K504">
        <f t="shared" si="82"/>
        <v>82</v>
      </c>
      <c r="L504">
        <f t="shared" si="79"/>
        <v>503</v>
      </c>
      <c r="M504" s="12">
        <v>8.1237699999999996E-2</v>
      </c>
      <c r="N504" s="12">
        <v>0.32837139999999998</v>
      </c>
      <c r="O504" s="12">
        <v>0.22277820000000001</v>
      </c>
      <c r="P504" s="12">
        <v>1.8370000000000001E-3</v>
      </c>
      <c r="Q504" s="12">
        <v>4.80142E-2</v>
      </c>
      <c r="R504" s="12">
        <v>85409.06</v>
      </c>
      <c r="S504" s="12">
        <v>49138.21</v>
      </c>
      <c r="T504" s="12">
        <v>803.13890000000004</v>
      </c>
      <c r="U504" s="12">
        <v>1545336</v>
      </c>
    </row>
    <row r="505" spans="9:21" x14ac:dyDescent="0.25">
      <c r="I505" t="str">
        <f t="shared" si="81"/>
        <v>base1</v>
      </c>
      <c r="J505">
        <f t="shared" si="80"/>
        <v>5</v>
      </c>
      <c r="K505">
        <f t="shared" si="82"/>
        <v>83</v>
      </c>
      <c r="L505">
        <f t="shared" si="79"/>
        <v>504</v>
      </c>
      <c r="M505" s="12">
        <v>8.0109899999999998E-2</v>
      </c>
      <c r="N505" s="12">
        <v>0.35339660000000001</v>
      </c>
      <c r="O505" s="12">
        <v>0.22017800000000001</v>
      </c>
      <c r="P505" s="12">
        <v>1.2905E-3</v>
      </c>
      <c r="Q505" s="12">
        <v>3.6762499999999997E-2</v>
      </c>
      <c r="R505" s="12">
        <v>87229.51</v>
      </c>
      <c r="S505" s="12">
        <v>50366.15</v>
      </c>
      <c r="T505" s="12">
        <v>852.02170000000001</v>
      </c>
      <c r="U505" s="12">
        <v>1603821</v>
      </c>
    </row>
    <row r="506" spans="9:21" x14ac:dyDescent="0.25">
      <c r="I506" t="str">
        <f t="shared" si="81"/>
        <v>base1</v>
      </c>
      <c r="J506">
        <f t="shared" si="80"/>
        <v>5</v>
      </c>
      <c r="K506">
        <f t="shared" si="82"/>
        <v>84</v>
      </c>
      <c r="L506">
        <f t="shared" si="79"/>
        <v>505</v>
      </c>
      <c r="M506" s="12">
        <v>8.0590800000000004E-2</v>
      </c>
      <c r="N506" s="12">
        <v>0.37021720000000002</v>
      </c>
      <c r="O506" s="12">
        <v>0.22258910000000001</v>
      </c>
      <c r="P506" s="12">
        <v>9.0359999999999995E-4</v>
      </c>
      <c r="Q506" s="12">
        <v>2.2484799999999999E-2</v>
      </c>
      <c r="R506" s="12">
        <v>89104.7</v>
      </c>
      <c r="S506" s="12">
        <v>51748.07</v>
      </c>
      <c r="T506" s="12">
        <v>896.54169999999999</v>
      </c>
      <c r="U506" s="12">
        <v>1664348</v>
      </c>
    </row>
    <row r="507" spans="9:21" x14ac:dyDescent="0.25">
      <c r="I507" t="str">
        <f t="shared" si="81"/>
        <v>base1</v>
      </c>
      <c r="J507">
        <f t="shared" si="80"/>
        <v>5</v>
      </c>
      <c r="K507">
        <f t="shared" si="82"/>
        <v>85</v>
      </c>
      <c r="L507">
        <f t="shared" si="79"/>
        <v>506</v>
      </c>
      <c r="M507" s="12">
        <v>7.8723699999999994E-2</v>
      </c>
      <c r="N507" s="12">
        <v>0.43625910000000001</v>
      </c>
      <c r="O507" s="12">
        <v>0.2082204</v>
      </c>
      <c r="P507" s="12">
        <v>7.693E-4</v>
      </c>
      <c r="Q507" s="12">
        <v>1.8133199999999999E-2</v>
      </c>
      <c r="R507" s="12">
        <v>90651.28</v>
      </c>
      <c r="S507" s="12">
        <v>53149.06</v>
      </c>
      <c r="T507" s="12">
        <v>1168.855</v>
      </c>
      <c r="U507" s="12">
        <v>1722425</v>
      </c>
    </row>
    <row r="508" spans="9:21" x14ac:dyDescent="0.25">
      <c r="I508" t="str">
        <f t="shared" si="81"/>
        <v>base1</v>
      </c>
      <c r="J508">
        <f t="shared" si="80"/>
        <v>5</v>
      </c>
      <c r="K508">
        <f t="shared" si="82"/>
        <v>86</v>
      </c>
      <c r="L508">
        <f t="shared" si="79"/>
        <v>507</v>
      </c>
      <c r="M508" s="12">
        <v>7.6845300000000005E-2</v>
      </c>
      <c r="N508" s="12">
        <v>0.48418349999999999</v>
      </c>
      <c r="O508" s="12">
        <v>0.20073150000000001</v>
      </c>
      <c r="P508" s="12">
        <v>5.4469999999999996E-4</v>
      </c>
      <c r="Q508" s="12">
        <v>1.31901E-2</v>
      </c>
      <c r="R508" s="12">
        <v>92016.5</v>
      </c>
      <c r="S508" s="12">
        <v>54605.279999999999</v>
      </c>
      <c r="T508" s="12">
        <v>1332.934</v>
      </c>
      <c r="U508" s="12">
        <v>1780768</v>
      </c>
    </row>
    <row r="509" spans="9:21" x14ac:dyDescent="0.25">
      <c r="I509" t="str">
        <f t="shared" si="81"/>
        <v>base1</v>
      </c>
      <c r="J509">
        <f t="shared" si="80"/>
        <v>5</v>
      </c>
      <c r="K509">
        <f t="shared" si="82"/>
        <v>87</v>
      </c>
      <c r="L509">
        <f t="shared" si="79"/>
        <v>508</v>
      </c>
      <c r="M509" s="12">
        <v>7.1857000000000004E-2</v>
      </c>
      <c r="N509" s="12">
        <v>0.51570439999999995</v>
      </c>
      <c r="O509" s="12">
        <v>0.1942431</v>
      </c>
      <c r="P509" s="12">
        <v>3.3330000000000002E-4</v>
      </c>
      <c r="Q509" s="12">
        <v>7.7481E-3</v>
      </c>
      <c r="R509" s="12">
        <v>94029.57</v>
      </c>
      <c r="S509" s="12">
        <v>56401.78</v>
      </c>
      <c r="T509" s="12">
        <v>1420.9280000000001</v>
      </c>
      <c r="U509" s="12">
        <v>1849619</v>
      </c>
    </row>
    <row r="510" spans="9:21" x14ac:dyDescent="0.25">
      <c r="I510" t="str">
        <f t="shared" si="81"/>
        <v>base1</v>
      </c>
      <c r="J510">
        <f t="shared" si="80"/>
        <v>5</v>
      </c>
      <c r="K510">
        <f t="shared" si="82"/>
        <v>88</v>
      </c>
      <c r="L510">
        <f t="shared" si="79"/>
        <v>509</v>
      </c>
      <c r="M510" s="12">
        <v>7.1255399999999997E-2</v>
      </c>
      <c r="N510" s="12">
        <v>0.53632360000000001</v>
      </c>
      <c r="O510" s="12">
        <v>0.1904634</v>
      </c>
      <c r="P510" s="12">
        <v>8.9800000000000001E-5</v>
      </c>
      <c r="Q510" s="12">
        <v>2.245E-3</v>
      </c>
      <c r="R510" s="12">
        <v>95461.66</v>
      </c>
      <c r="S510" s="12">
        <v>58126.77</v>
      </c>
      <c r="T510" s="12">
        <v>1544.2909999999999</v>
      </c>
      <c r="U510" s="12">
        <v>1914289</v>
      </c>
    </row>
    <row r="511" spans="9:21" x14ac:dyDescent="0.25">
      <c r="I511" t="str">
        <f t="shared" si="81"/>
        <v>base1</v>
      </c>
      <c r="J511">
        <f t="shared" si="80"/>
        <v>5</v>
      </c>
      <c r="K511">
        <f t="shared" si="82"/>
        <v>89</v>
      </c>
      <c r="L511">
        <f t="shared" si="79"/>
        <v>510</v>
      </c>
      <c r="M511" s="12">
        <v>7.1205000000000004E-2</v>
      </c>
      <c r="N511" s="12">
        <v>0.55154539999999996</v>
      </c>
      <c r="O511" s="12">
        <v>0.18026210000000001</v>
      </c>
      <c r="P511" s="12">
        <v>9.7800000000000006E-5</v>
      </c>
      <c r="Q511" s="12">
        <v>2.5430000000000001E-3</v>
      </c>
      <c r="R511" s="12">
        <v>96407.92</v>
      </c>
      <c r="S511" s="12">
        <v>59604.55</v>
      </c>
      <c r="T511" s="12">
        <v>1630.144</v>
      </c>
      <c r="U511" s="12">
        <v>1972159</v>
      </c>
    </row>
    <row r="512" spans="9:21" x14ac:dyDescent="0.25">
      <c r="I512" t="str">
        <f t="shared" si="81"/>
        <v>base1</v>
      </c>
      <c r="J512">
        <f t="shared" si="80"/>
        <v>6</v>
      </c>
      <c r="K512">
        <f t="shared" si="82"/>
        <v>70</v>
      </c>
      <c r="L512">
        <f t="shared" si="79"/>
        <v>511</v>
      </c>
      <c r="M512" s="12">
        <v>6.3330800000000007E-2</v>
      </c>
      <c r="N512" s="12">
        <v>0.16796539999999999</v>
      </c>
      <c r="O512" s="12">
        <v>0.2157627</v>
      </c>
      <c r="P512" s="12">
        <v>7.0308099999999998E-2</v>
      </c>
      <c r="Q512" s="12">
        <v>9.3281639999999992</v>
      </c>
      <c r="R512" s="12">
        <v>87591.66</v>
      </c>
      <c r="S512" s="12">
        <v>45510.42</v>
      </c>
      <c r="T512" s="12">
        <v>287.68329999999997</v>
      </c>
      <c r="U512" s="12">
        <v>1174355</v>
      </c>
    </row>
    <row r="513" spans="9:21" x14ac:dyDescent="0.25">
      <c r="I513" t="str">
        <f t="shared" si="81"/>
        <v>base1</v>
      </c>
      <c r="J513">
        <f t="shared" si="80"/>
        <v>6</v>
      </c>
      <c r="K513">
        <f t="shared" si="82"/>
        <v>71</v>
      </c>
      <c r="L513">
        <f t="shared" si="79"/>
        <v>512</v>
      </c>
      <c r="M513" s="12">
        <v>6.3325800000000002E-2</v>
      </c>
      <c r="N513" s="12">
        <v>0.1836034</v>
      </c>
      <c r="O513" s="12">
        <v>0.2159372</v>
      </c>
      <c r="P513" s="12">
        <v>5.1610200000000002E-2</v>
      </c>
      <c r="Q513" s="12">
        <v>8.4937550000000002</v>
      </c>
      <c r="R513" s="12">
        <v>89125.36</v>
      </c>
      <c r="S513" s="12">
        <v>46351.75</v>
      </c>
      <c r="T513" s="12">
        <v>283.82139999999998</v>
      </c>
      <c r="U513" s="12">
        <v>1236159</v>
      </c>
    </row>
    <row r="514" spans="9:21" x14ac:dyDescent="0.25">
      <c r="I514" t="str">
        <f t="shared" si="81"/>
        <v>base1</v>
      </c>
      <c r="J514">
        <f t="shared" si="80"/>
        <v>6</v>
      </c>
      <c r="K514">
        <f t="shared" si="82"/>
        <v>72</v>
      </c>
      <c r="L514">
        <f t="shared" si="79"/>
        <v>513</v>
      </c>
      <c r="M514" s="12">
        <v>6.4654699999999996E-2</v>
      </c>
      <c r="N514" s="12">
        <v>0.1932306</v>
      </c>
      <c r="O514" s="12">
        <v>0.21814420000000001</v>
      </c>
      <c r="P514" s="12">
        <v>4.01865E-2</v>
      </c>
      <c r="Q514" s="12">
        <v>7.691109</v>
      </c>
      <c r="R514" s="12">
        <v>90285.71</v>
      </c>
      <c r="S514" s="12">
        <v>47055.44</v>
      </c>
      <c r="T514" s="12">
        <v>317.64519999999999</v>
      </c>
      <c r="U514" s="12">
        <v>1293058</v>
      </c>
    </row>
    <row r="515" spans="9:21" x14ac:dyDescent="0.25">
      <c r="I515" t="str">
        <f t="shared" si="81"/>
        <v>base1</v>
      </c>
      <c r="J515">
        <f t="shared" si="80"/>
        <v>6</v>
      </c>
      <c r="K515">
        <f t="shared" si="82"/>
        <v>73</v>
      </c>
      <c r="L515">
        <f t="shared" ref="L515:L541" si="83">K515-9-10*J515+30*(J515-1)+30*6*IF(I515="zero1",0,IF(I515="naive1",1,2))</f>
        <v>514</v>
      </c>
      <c r="M515" s="12">
        <v>6.6833699999999996E-2</v>
      </c>
      <c r="N515" s="12">
        <v>0.2133188</v>
      </c>
      <c r="O515" s="12">
        <v>0.2199275</v>
      </c>
      <c r="P515" s="12">
        <v>2.9766000000000001E-2</v>
      </c>
      <c r="Q515" s="12">
        <v>6.7022329999999997</v>
      </c>
      <c r="R515" s="12">
        <v>91284.34</v>
      </c>
      <c r="S515" s="12">
        <v>47858.54</v>
      </c>
      <c r="T515" s="12">
        <v>334.01530000000002</v>
      </c>
      <c r="U515" s="12">
        <v>1349540</v>
      </c>
    </row>
    <row r="516" spans="9:21" x14ac:dyDescent="0.25">
      <c r="I516" t="str">
        <f t="shared" si="81"/>
        <v>base1</v>
      </c>
      <c r="J516">
        <f t="shared" si="80"/>
        <v>6</v>
      </c>
      <c r="K516">
        <f t="shared" si="82"/>
        <v>74</v>
      </c>
      <c r="L516">
        <f t="shared" si="83"/>
        <v>515</v>
      </c>
      <c r="M516" s="12">
        <v>6.8395999999999998E-2</v>
      </c>
      <c r="N516" s="12">
        <v>0.22914570000000001</v>
      </c>
      <c r="O516" s="12">
        <v>0.2254244</v>
      </c>
      <c r="P516" s="12">
        <v>2.3631699999999999E-2</v>
      </c>
      <c r="Q516" s="12">
        <v>6.4214310000000001</v>
      </c>
      <c r="R516" s="12">
        <v>93272.57</v>
      </c>
      <c r="S516" s="12">
        <v>48613.31</v>
      </c>
      <c r="T516" s="12">
        <v>361.68959999999998</v>
      </c>
      <c r="U516" s="12">
        <v>1406008</v>
      </c>
    </row>
    <row r="517" spans="9:21" x14ac:dyDescent="0.25">
      <c r="I517" t="str">
        <f t="shared" si="81"/>
        <v>base1</v>
      </c>
      <c r="J517">
        <f t="shared" si="80"/>
        <v>6</v>
      </c>
      <c r="K517">
        <f t="shared" si="82"/>
        <v>75</v>
      </c>
      <c r="L517">
        <f t="shared" si="83"/>
        <v>516</v>
      </c>
      <c r="M517" s="12">
        <v>6.9633200000000006E-2</v>
      </c>
      <c r="N517" s="12">
        <v>0.2469345</v>
      </c>
      <c r="O517" s="12">
        <v>0.21547469999999999</v>
      </c>
      <c r="P517" s="12">
        <v>1.93364E-2</v>
      </c>
      <c r="Q517" s="12">
        <v>7.9624090000000001</v>
      </c>
      <c r="R517" s="12">
        <v>96348.21</v>
      </c>
      <c r="S517" s="12">
        <v>49728.11</v>
      </c>
      <c r="T517" s="12">
        <v>356.61329999999998</v>
      </c>
      <c r="U517" s="12">
        <v>1470322</v>
      </c>
    </row>
    <row r="518" spans="9:21" x14ac:dyDescent="0.25">
      <c r="I518" t="str">
        <f t="shared" si="81"/>
        <v>base1</v>
      </c>
      <c r="J518">
        <f t="shared" si="80"/>
        <v>6</v>
      </c>
      <c r="K518">
        <f t="shared" si="82"/>
        <v>76</v>
      </c>
      <c r="L518">
        <f t="shared" si="83"/>
        <v>517</v>
      </c>
      <c r="M518" s="12">
        <v>6.7757100000000001E-2</v>
      </c>
      <c r="N518" s="12">
        <v>0.2562333</v>
      </c>
      <c r="O518" s="12">
        <v>0.21627759999999999</v>
      </c>
      <c r="P518" s="12">
        <v>7.1561999999999997E-3</v>
      </c>
      <c r="Q518" s="12">
        <v>0.17845179999999999</v>
      </c>
      <c r="R518" s="12">
        <v>90716.75</v>
      </c>
      <c r="S518" s="12">
        <v>52140.21</v>
      </c>
      <c r="T518" s="12">
        <v>398.73849999999999</v>
      </c>
      <c r="U518" s="12">
        <v>1550987</v>
      </c>
    </row>
    <row r="519" spans="9:21" x14ac:dyDescent="0.25">
      <c r="I519" t="str">
        <f t="shared" si="81"/>
        <v>base1</v>
      </c>
      <c r="J519">
        <f t="shared" si="80"/>
        <v>6</v>
      </c>
      <c r="K519">
        <f t="shared" si="82"/>
        <v>77</v>
      </c>
      <c r="L519">
        <f t="shared" si="83"/>
        <v>518</v>
      </c>
      <c r="M519" s="12">
        <v>7.1618000000000001E-2</v>
      </c>
      <c r="N519" s="12">
        <v>0.27871859999999998</v>
      </c>
      <c r="O519" s="12">
        <v>0.22138340000000001</v>
      </c>
      <c r="P519" s="12">
        <v>5.7130999999999996E-3</v>
      </c>
      <c r="Q519" s="12">
        <v>0.1421867</v>
      </c>
      <c r="R519" s="12">
        <v>92183.74</v>
      </c>
      <c r="S519" s="12">
        <v>53315.32</v>
      </c>
      <c r="T519" s="12">
        <v>474.65429999999998</v>
      </c>
      <c r="U519" s="12">
        <v>1603762</v>
      </c>
    </row>
    <row r="520" spans="9:21" x14ac:dyDescent="0.25">
      <c r="I520" t="str">
        <f t="shared" si="81"/>
        <v>base1</v>
      </c>
      <c r="J520">
        <f t="shared" si="80"/>
        <v>6</v>
      </c>
      <c r="K520">
        <f t="shared" si="82"/>
        <v>78</v>
      </c>
      <c r="L520">
        <f t="shared" si="83"/>
        <v>519</v>
      </c>
      <c r="M520" s="12">
        <v>7.3040800000000003E-2</v>
      </c>
      <c r="N520" s="12">
        <v>0.29407889999999998</v>
      </c>
      <c r="O520" s="12">
        <v>0.22750400000000001</v>
      </c>
      <c r="P520" s="12">
        <v>3.9813000000000001E-3</v>
      </c>
      <c r="Q520" s="12">
        <v>9.9503099999999997E-2</v>
      </c>
      <c r="R520" s="12">
        <v>94255.65</v>
      </c>
      <c r="S520" s="12">
        <v>54697.02</v>
      </c>
      <c r="T520" s="12">
        <v>473.76749999999998</v>
      </c>
      <c r="U520" s="12">
        <v>1661914</v>
      </c>
    </row>
    <row r="521" spans="9:21" x14ac:dyDescent="0.25">
      <c r="I521" t="str">
        <f t="shared" si="81"/>
        <v>base1</v>
      </c>
      <c r="J521">
        <f t="shared" si="80"/>
        <v>6</v>
      </c>
      <c r="K521">
        <f t="shared" si="82"/>
        <v>79</v>
      </c>
      <c r="L521">
        <f t="shared" si="83"/>
        <v>520</v>
      </c>
      <c r="M521" s="12">
        <v>7.6314699999999999E-2</v>
      </c>
      <c r="N521" s="12">
        <v>0.31326080000000001</v>
      </c>
      <c r="O521" s="12">
        <v>0.2311685</v>
      </c>
      <c r="P521" s="12">
        <v>2.7498000000000002E-3</v>
      </c>
      <c r="Q521" s="12">
        <v>6.7972599999999994E-2</v>
      </c>
      <c r="R521" s="12">
        <v>96363</v>
      </c>
      <c r="S521" s="12">
        <v>56054.13</v>
      </c>
      <c r="T521" s="12">
        <v>518.20989999999995</v>
      </c>
      <c r="U521" s="12">
        <v>1722742</v>
      </c>
    </row>
    <row r="522" spans="9:21" x14ac:dyDescent="0.25">
      <c r="I522" t="str">
        <f t="shared" si="81"/>
        <v>base1</v>
      </c>
      <c r="J522">
        <f t="shared" si="80"/>
        <v>6</v>
      </c>
      <c r="K522">
        <f t="shared" si="82"/>
        <v>80</v>
      </c>
      <c r="L522">
        <f t="shared" si="83"/>
        <v>521</v>
      </c>
      <c r="M522" s="12">
        <v>7.58104E-2</v>
      </c>
      <c r="N522" s="12">
        <v>0.3248104</v>
      </c>
      <c r="O522" s="12">
        <v>0.22915930000000001</v>
      </c>
      <c r="P522" s="12">
        <v>1.8561000000000001E-3</v>
      </c>
      <c r="Q522" s="12">
        <v>4.6817499999999998E-2</v>
      </c>
      <c r="R522" s="12">
        <v>98508.96</v>
      </c>
      <c r="S522" s="12">
        <v>57712.35</v>
      </c>
      <c r="T522" s="12">
        <v>592.37829999999997</v>
      </c>
      <c r="U522" s="12">
        <v>1788195</v>
      </c>
    </row>
    <row r="523" spans="9:21" x14ac:dyDescent="0.25">
      <c r="I523" t="str">
        <f t="shared" si="81"/>
        <v>base1</v>
      </c>
      <c r="J523">
        <f t="shared" si="80"/>
        <v>6</v>
      </c>
      <c r="K523">
        <f t="shared" si="82"/>
        <v>81</v>
      </c>
      <c r="L523">
        <f t="shared" si="83"/>
        <v>522</v>
      </c>
      <c r="M523" s="12">
        <v>7.4183700000000005E-2</v>
      </c>
      <c r="N523" s="12">
        <v>0.33008579999999998</v>
      </c>
      <c r="O523" s="12">
        <v>0.2295671</v>
      </c>
      <c r="P523" s="12">
        <v>1.5296000000000001E-3</v>
      </c>
      <c r="Q523" s="12">
        <v>3.7341199999999998E-2</v>
      </c>
      <c r="R523" s="12">
        <v>100256.9</v>
      </c>
      <c r="S523" s="12">
        <v>59143.86</v>
      </c>
      <c r="T523" s="12">
        <v>653.27819999999997</v>
      </c>
      <c r="U523" s="12">
        <v>1848415</v>
      </c>
    </row>
    <row r="524" spans="9:21" x14ac:dyDescent="0.25">
      <c r="I524" t="str">
        <f t="shared" si="81"/>
        <v>base1</v>
      </c>
      <c r="J524">
        <f t="shared" si="80"/>
        <v>6</v>
      </c>
      <c r="K524">
        <f t="shared" si="82"/>
        <v>82</v>
      </c>
      <c r="L524">
        <f t="shared" si="83"/>
        <v>523</v>
      </c>
      <c r="M524" s="12">
        <v>7.4052199999999999E-2</v>
      </c>
      <c r="N524" s="12">
        <v>0.33696369999999998</v>
      </c>
      <c r="O524" s="12">
        <v>0.22909370000000001</v>
      </c>
      <c r="P524" s="12">
        <v>1.3527000000000001E-3</v>
      </c>
      <c r="Q524" s="12">
        <v>3.3262800000000002E-2</v>
      </c>
      <c r="R524" s="12">
        <v>102436</v>
      </c>
      <c r="S524" s="12">
        <v>60912.23</v>
      </c>
      <c r="T524" s="12">
        <v>732.35159999999996</v>
      </c>
      <c r="U524" s="12">
        <v>1918126</v>
      </c>
    </row>
    <row r="525" spans="9:21" x14ac:dyDescent="0.25">
      <c r="I525" t="str">
        <f t="shared" si="81"/>
        <v>base1</v>
      </c>
      <c r="J525">
        <f t="shared" si="80"/>
        <v>6</v>
      </c>
      <c r="K525">
        <f t="shared" si="82"/>
        <v>83</v>
      </c>
      <c r="L525">
        <f t="shared" si="83"/>
        <v>524</v>
      </c>
      <c r="M525" s="12">
        <v>7.2310700000000006E-2</v>
      </c>
      <c r="N525" s="12">
        <v>0.36348399999999997</v>
      </c>
      <c r="O525" s="12">
        <v>0.2285527</v>
      </c>
      <c r="P525" s="12">
        <v>9.1069999999999996E-4</v>
      </c>
      <c r="Q525" s="12">
        <v>2.1857100000000001E-2</v>
      </c>
      <c r="R525" s="12">
        <v>104828.8</v>
      </c>
      <c r="S525" s="12">
        <v>63161.84</v>
      </c>
      <c r="T525" s="12">
        <v>770.19309999999996</v>
      </c>
      <c r="U525" s="12">
        <v>1998725</v>
      </c>
    </row>
    <row r="526" spans="9:21" x14ac:dyDescent="0.25">
      <c r="I526" t="str">
        <f t="shared" si="81"/>
        <v>base1</v>
      </c>
      <c r="J526">
        <f t="shared" si="80"/>
        <v>6</v>
      </c>
      <c r="K526">
        <f t="shared" si="82"/>
        <v>84</v>
      </c>
      <c r="L526">
        <f t="shared" si="83"/>
        <v>525</v>
      </c>
      <c r="M526" s="12">
        <v>7.2805599999999998E-2</v>
      </c>
      <c r="N526" s="12">
        <v>0.38065189999999999</v>
      </c>
      <c r="O526" s="12">
        <v>0.22846040000000001</v>
      </c>
      <c r="P526" s="12">
        <v>5.7720000000000004E-4</v>
      </c>
      <c r="Q526" s="12">
        <v>1.5854099999999999E-2</v>
      </c>
      <c r="R526" s="12">
        <v>106672</v>
      </c>
      <c r="S526" s="12">
        <v>64789.01</v>
      </c>
      <c r="T526" s="12">
        <v>803.16679999999997</v>
      </c>
      <c r="U526" s="12">
        <v>2066195</v>
      </c>
    </row>
    <row r="527" spans="9:21" x14ac:dyDescent="0.25">
      <c r="I527" t="str">
        <f t="shared" si="81"/>
        <v>base1</v>
      </c>
      <c r="J527">
        <f t="shared" si="80"/>
        <v>6</v>
      </c>
      <c r="K527">
        <f t="shared" si="82"/>
        <v>85</v>
      </c>
      <c r="L527">
        <f t="shared" si="83"/>
        <v>526</v>
      </c>
      <c r="M527" s="12">
        <v>7.2524699999999998E-2</v>
      </c>
      <c r="N527" s="12">
        <v>0.44955509999999999</v>
      </c>
      <c r="O527" s="12">
        <v>0.21655379999999999</v>
      </c>
      <c r="P527" s="12">
        <v>4.4890000000000002E-4</v>
      </c>
      <c r="Q527" s="12">
        <v>9.9176000000000004E-3</v>
      </c>
      <c r="R527" s="12">
        <v>108440.9</v>
      </c>
      <c r="S527" s="12">
        <v>66451.31</v>
      </c>
      <c r="T527" s="12">
        <v>1070.8009999999999</v>
      </c>
      <c r="U527" s="12">
        <v>2138165</v>
      </c>
    </row>
    <row r="528" spans="9:21" x14ac:dyDescent="0.25">
      <c r="I528" t="str">
        <f t="shared" si="81"/>
        <v>base1</v>
      </c>
      <c r="J528">
        <f t="shared" si="80"/>
        <v>6</v>
      </c>
      <c r="K528">
        <f t="shared" si="82"/>
        <v>86</v>
      </c>
      <c r="L528">
        <f t="shared" si="83"/>
        <v>527</v>
      </c>
      <c r="M528" s="12">
        <v>6.7477200000000001E-2</v>
      </c>
      <c r="N528" s="12">
        <v>0.49870989999999998</v>
      </c>
      <c r="O528" s="12">
        <v>0.2090786</v>
      </c>
      <c r="P528" s="12">
        <v>3.4979999999999999E-4</v>
      </c>
      <c r="Q528" s="12">
        <v>8.5713000000000004E-3</v>
      </c>
      <c r="R528" s="12">
        <v>110223.6</v>
      </c>
      <c r="S528" s="12">
        <v>68564.490000000005</v>
      </c>
      <c r="T528" s="12">
        <v>1183.4359999999999</v>
      </c>
      <c r="U528" s="12">
        <v>2210501</v>
      </c>
    </row>
    <row r="529" spans="9:21" x14ac:dyDescent="0.25">
      <c r="I529" t="str">
        <f t="shared" si="81"/>
        <v>base1</v>
      </c>
      <c r="J529">
        <f t="shared" si="80"/>
        <v>6</v>
      </c>
      <c r="K529">
        <f t="shared" si="82"/>
        <v>87</v>
      </c>
      <c r="L529">
        <f t="shared" si="83"/>
        <v>528</v>
      </c>
      <c r="M529" s="12">
        <v>6.6263600000000006E-2</v>
      </c>
      <c r="N529" s="12">
        <v>0.52902280000000002</v>
      </c>
      <c r="O529" s="12">
        <v>0.20110520000000001</v>
      </c>
      <c r="P529" s="12">
        <v>2.834E-4</v>
      </c>
      <c r="Q529" s="12">
        <v>6.0454000000000003E-3</v>
      </c>
      <c r="R529" s="12">
        <v>112628.6</v>
      </c>
      <c r="S529" s="12">
        <v>71204.67</v>
      </c>
      <c r="T529" s="12">
        <v>1278.942</v>
      </c>
      <c r="U529" s="12">
        <v>2295078</v>
      </c>
    </row>
    <row r="530" spans="9:21" x14ac:dyDescent="0.25">
      <c r="I530" t="str">
        <f t="shared" si="81"/>
        <v>base1</v>
      </c>
      <c r="J530">
        <f t="shared" si="80"/>
        <v>6</v>
      </c>
      <c r="K530">
        <f t="shared" si="82"/>
        <v>88</v>
      </c>
      <c r="L530">
        <f t="shared" si="83"/>
        <v>529</v>
      </c>
      <c r="M530" s="12">
        <v>6.5668000000000004E-2</v>
      </c>
      <c r="N530" s="12">
        <v>0.54904580000000003</v>
      </c>
      <c r="O530" s="12">
        <v>0.198543</v>
      </c>
      <c r="P530" s="12">
        <v>1.026E-4</v>
      </c>
      <c r="Q530" s="12">
        <v>2.5652000000000001E-3</v>
      </c>
      <c r="R530" s="12">
        <v>114562.3</v>
      </c>
      <c r="S530" s="12">
        <v>73959.22</v>
      </c>
      <c r="T530" s="12">
        <v>1404.057</v>
      </c>
      <c r="U530" s="12">
        <v>2378412</v>
      </c>
    </row>
    <row r="531" spans="9:21" x14ac:dyDescent="0.25">
      <c r="I531" t="str">
        <f t="shared" si="81"/>
        <v>base1</v>
      </c>
      <c r="J531">
        <f t="shared" si="80"/>
        <v>6</v>
      </c>
      <c r="K531">
        <f t="shared" si="82"/>
        <v>89</v>
      </c>
      <c r="L531">
        <f t="shared" si="83"/>
        <v>530</v>
      </c>
      <c r="M531" s="12">
        <v>6.4319899999999999E-2</v>
      </c>
      <c r="N531" s="12">
        <v>0.56271470000000001</v>
      </c>
      <c r="O531" s="12">
        <v>0.18800339999999999</v>
      </c>
      <c r="P531" s="12">
        <v>1.6899999999999999E-4</v>
      </c>
      <c r="Q531" s="12">
        <v>3.6608999999999999E-3</v>
      </c>
      <c r="R531" s="12">
        <v>115803</v>
      </c>
      <c r="S531" s="12">
        <v>75901.2</v>
      </c>
      <c r="T531" s="12">
        <v>1470.886</v>
      </c>
      <c r="U531" s="12">
        <v>2446381</v>
      </c>
    </row>
    <row r="532" spans="9:21" x14ac:dyDescent="0.25">
      <c r="I532" t="str">
        <f t="shared" si="81"/>
        <v>base1</v>
      </c>
      <c r="J532">
        <f t="shared" si="80"/>
        <v>6</v>
      </c>
      <c r="K532">
        <f t="shared" si="82"/>
        <v>90</v>
      </c>
      <c r="L532">
        <f t="shared" si="83"/>
        <v>531</v>
      </c>
      <c r="M532" s="12">
        <v>6.3423199999999999E-2</v>
      </c>
      <c r="N532" s="12">
        <v>0.56873470000000004</v>
      </c>
      <c r="O532" s="12">
        <v>0.17857819999999999</v>
      </c>
      <c r="P532" s="12">
        <v>1.886E-4</v>
      </c>
      <c r="Q532" s="12">
        <v>3.3314E-3</v>
      </c>
      <c r="R532" s="12">
        <v>117905.8</v>
      </c>
      <c r="S532" s="12">
        <v>78982.84</v>
      </c>
      <c r="T532" s="12">
        <v>1512.6690000000001</v>
      </c>
      <c r="U532" s="12">
        <v>2543670</v>
      </c>
    </row>
    <row r="533" spans="9:21" x14ac:dyDescent="0.25">
      <c r="I533" t="str">
        <f t="shared" si="81"/>
        <v>base1</v>
      </c>
      <c r="J533">
        <f t="shared" si="80"/>
        <v>6</v>
      </c>
      <c r="K533">
        <f t="shared" si="82"/>
        <v>91</v>
      </c>
      <c r="L533">
        <f t="shared" si="83"/>
        <v>532</v>
      </c>
      <c r="M533" s="12">
        <v>6.1816900000000001E-2</v>
      </c>
      <c r="N533" s="12">
        <v>0.57430800000000004</v>
      </c>
      <c r="O533" s="12">
        <v>0.1703336</v>
      </c>
      <c r="P533" s="12">
        <v>1.4190000000000001E-4</v>
      </c>
      <c r="Q533" s="12">
        <v>4.4003000000000002E-3</v>
      </c>
      <c r="R533" s="12">
        <v>119460.7</v>
      </c>
      <c r="S533" s="12">
        <v>81738.61</v>
      </c>
      <c r="T533" s="12">
        <v>1615.597</v>
      </c>
      <c r="U533" s="12">
        <v>2631073</v>
      </c>
    </row>
    <row r="534" spans="9:21" x14ac:dyDescent="0.25">
      <c r="I534" t="str">
        <f t="shared" si="81"/>
        <v>base1</v>
      </c>
      <c r="J534">
        <f t="shared" si="80"/>
        <v>6</v>
      </c>
      <c r="K534">
        <f t="shared" si="82"/>
        <v>92</v>
      </c>
      <c r="L534">
        <f t="shared" si="83"/>
        <v>533</v>
      </c>
      <c r="M534" s="12">
        <v>6.2845499999999999E-2</v>
      </c>
      <c r="N534" s="12">
        <v>0.58008130000000002</v>
      </c>
      <c r="O534" s="12">
        <v>0.1606504</v>
      </c>
      <c r="P534" s="12">
        <v>8.1299999999999997E-5</v>
      </c>
      <c r="Q534" s="12">
        <v>7.3169999999999995E-4</v>
      </c>
      <c r="R534" s="12">
        <v>120739.6</v>
      </c>
      <c r="S534" s="12">
        <v>83861.64</v>
      </c>
      <c r="T534" s="12">
        <v>1597.624</v>
      </c>
      <c r="U534" s="12">
        <v>2708585</v>
      </c>
    </row>
    <row r="535" spans="9:21" x14ac:dyDescent="0.25">
      <c r="I535" t="str">
        <f t="shared" si="81"/>
        <v>base1</v>
      </c>
      <c r="J535">
        <f t="shared" si="80"/>
        <v>6</v>
      </c>
      <c r="K535">
        <f t="shared" si="82"/>
        <v>93</v>
      </c>
      <c r="L535">
        <f t="shared" si="83"/>
        <v>534</v>
      </c>
      <c r="M535" s="12">
        <v>5.9084900000000003E-2</v>
      </c>
      <c r="N535" s="12">
        <v>0.58101720000000001</v>
      </c>
      <c r="O535" s="12">
        <v>0.1520136</v>
      </c>
      <c r="P535" s="12">
        <v>0</v>
      </c>
      <c r="Q535" s="12">
        <v>0</v>
      </c>
      <c r="R535" s="12">
        <v>121505.4</v>
      </c>
      <c r="S535" s="12">
        <v>85204.19</v>
      </c>
      <c r="T535" s="12">
        <v>1681.0909999999999</v>
      </c>
      <c r="U535" s="12">
        <v>2768987</v>
      </c>
    </row>
    <row r="536" spans="9:21" x14ac:dyDescent="0.25">
      <c r="I536" t="str">
        <f t="shared" si="81"/>
        <v>base1</v>
      </c>
      <c r="J536">
        <f t="shared" si="80"/>
        <v>6</v>
      </c>
      <c r="K536">
        <f t="shared" si="82"/>
        <v>94</v>
      </c>
      <c r="L536">
        <f t="shared" si="83"/>
        <v>535</v>
      </c>
      <c r="M536" s="12">
        <v>6.1165200000000003E-2</v>
      </c>
      <c r="N536" s="12">
        <v>0.57519849999999995</v>
      </c>
      <c r="O536" s="12">
        <v>0.14111599999999999</v>
      </c>
      <c r="P536" s="12">
        <v>0</v>
      </c>
      <c r="Q536" s="12">
        <v>0</v>
      </c>
      <c r="R536" s="12">
        <v>121371.5</v>
      </c>
      <c r="S536" s="12">
        <v>85954.92</v>
      </c>
      <c r="T536" s="12">
        <v>1601.287</v>
      </c>
      <c r="U536" s="12">
        <v>2814591</v>
      </c>
    </row>
    <row r="537" spans="9:21" x14ac:dyDescent="0.25">
      <c r="I537" t="str">
        <f t="shared" si="81"/>
        <v>base1</v>
      </c>
      <c r="J537">
        <f t="shared" si="80"/>
        <v>6</v>
      </c>
      <c r="K537">
        <f t="shared" si="82"/>
        <v>95</v>
      </c>
      <c r="L537">
        <f t="shared" si="83"/>
        <v>536</v>
      </c>
      <c r="M537" s="12">
        <v>5.7795699999999998E-2</v>
      </c>
      <c r="N537" s="12">
        <v>0.56465050000000006</v>
      </c>
      <c r="O537" s="12">
        <v>0.12325270000000001</v>
      </c>
      <c r="P537" s="12">
        <v>0</v>
      </c>
      <c r="Q537" s="12">
        <v>0</v>
      </c>
      <c r="R537" s="12">
        <v>121037.4</v>
      </c>
      <c r="S537" s="12">
        <v>87027.09</v>
      </c>
      <c r="T537" s="12">
        <v>1690.655</v>
      </c>
      <c r="U537" s="12">
        <v>2872359</v>
      </c>
    </row>
    <row r="538" spans="9:21" x14ac:dyDescent="0.25">
      <c r="I538" t="str">
        <f t="shared" si="81"/>
        <v>base1</v>
      </c>
      <c r="J538">
        <f t="shared" si="80"/>
        <v>6</v>
      </c>
      <c r="K538">
        <f t="shared" si="82"/>
        <v>96</v>
      </c>
      <c r="L538">
        <f t="shared" si="83"/>
        <v>537</v>
      </c>
      <c r="M538" s="12">
        <v>6.0049600000000002E-2</v>
      </c>
      <c r="N538" s="12">
        <v>0.56459879999999996</v>
      </c>
      <c r="O538" s="12">
        <v>0.11546729999999999</v>
      </c>
      <c r="P538" s="12">
        <v>0</v>
      </c>
      <c r="Q538" s="12">
        <v>0</v>
      </c>
      <c r="R538" s="12">
        <v>121995.6</v>
      </c>
      <c r="S538" s="12">
        <v>88710.94</v>
      </c>
      <c r="T538" s="12">
        <v>1800.502</v>
      </c>
      <c r="U538" s="12">
        <v>2941659</v>
      </c>
    </row>
    <row r="539" spans="9:21" x14ac:dyDescent="0.25">
      <c r="I539" t="str">
        <f t="shared" si="81"/>
        <v>base1</v>
      </c>
      <c r="J539">
        <f t="shared" si="80"/>
        <v>6</v>
      </c>
      <c r="K539">
        <f t="shared" si="82"/>
        <v>97</v>
      </c>
      <c r="L539">
        <f t="shared" si="83"/>
        <v>538</v>
      </c>
      <c r="M539" s="12">
        <v>5.8625099999999999E-2</v>
      </c>
      <c r="N539" s="12">
        <v>0.5535639</v>
      </c>
      <c r="O539" s="12">
        <v>0.1041755</v>
      </c>
      <c r="P539" s="12">
        <v>0</v>
      </c>
      <c r="Q539" s="12">
        <v>0</v>
      </c>
      <c r="R539" s="12">
        <v>121549.3</v>
      </c>
      <c r="S539" s="12">
        <v>89256.8</v>
      </c>
      <c r="T539" s="12">
        <v>1671.145</v>
      </c>
      <c r="U539" s="12">
        <v>2984136</v>
      </c>
    </row>
    <row r="540" spans="9:21" x14ac:dyDescent="0.25">
      <c r="I540" t="str">
        <f t="shared" si="81"/>
        <v>base1</v>
      </c>
      <c r="J540">
        <f t="shared" si="80"/>
        <v>6</v>
      </c>
      <c r="K540">
        <f t="shared" si="82"/>
        <v>98</v>
      </c>
      <c r="L540">
        <f t="shared" si="83"/>
        <v>539</v>
      </c>
      <c r="M540" s="12">
        <v>6.0441099999999998E-2</v>
      </c>
      <c r="N540" s="12">
        <v>0.55186500000000005</v>
      </c>
      <c r="O540" s="12">
        <v>9.2295100000000005E-2</v>
      </c>
      <c r="P540" s="12">
        <v>0</v>
      </c>
      <c r="Q540" s="12">
        <v>0</v>
      </c>
      <c r="R540" s="12">
        <v>121114.1</v>
      </c>
      <c r="S540" s="12">
        <v>88999.05</v>
      </c>
      <c r="T540" s="12">
        <v>1893.9770000000001</v>
      </c>
      <c r="U540" s="12">
        <v>3011518</v>
      </c>
    </row>
    <row r="541" spans="9:21" x14ac:dyDescent="0.25">
      <c r="I541" t="str">
        <f t="shared" si="81"/>
        <v>base1</v>
      </c>
      <c r="J541">
        <f t="shared" si="80"/>
        <v>6</v>
      </c>
      <c r="K541">
        <f t="shared" si="82"/>
        <v>99</v>
      </c>
      <c r="L541">
        <f t="shared" si="83"/>
        <v>540</v>
      </c>
      <c r="M541" s="12">
        <v>6.79897E-2</v>
      </c>
      <c r="N541" s="12">
        <v>0.5516354</v>
      </c>
      <c r="O541" s="12">
        <v>8.6365300000000006E-2</v>
      </c>
      <c r="P541" s="12">
        <v>0</v>
      </c>
      <c r="Q541" s="12">
        <v>0</v>
      </c>
      <c r="R541" s="12">
        <v>120750.2</v>
      </c>
      <c r="S541" s="12">
        <v>89137.34</v>
      </c>
      <c r="T541" s="12">
        <v>1938.86</v>
      </c>
      <c r="U541" s="12">
        <v>3031183</v>
      </c>
    </row>
  </sheetData>
  <phoneticPr fontId="3"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all care costs 1990-99</vt:lpstr>
      <vt:lpstr>age band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2025-01-25T05:37:57Z</dcterms:modified>
</cp:coreProperties>
</file>