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MyFiles\99 DEV ENV\JAS-MINE\SimPaths\analysis\"/>
    </mc:Choice>
  </mc:AlternateContent>
  <xr:revisionPtr revIDLastSave="0" documentId="13_ncr:1_{3B539CA6-5101-4928-ACDA-5D97E420ADD7}" xr6:coauthVersionLast="47" xr6:coauthVersionMax="47" xr10:uidLastSave="{00000000-0000-0000-0000-000000000000}"/>
  <bookViews>
    <workbookView xWindow="28680" yWindow="-120" windowWidth="29040" windowHeight="15720" activeTab="2" xr2:uid="{724987E0-690A-4BE5-825D-E500E634834C}"/>
  </bookViews>
  <sheets>
    <sheet name="notes" sheetId="13" r:id="rId1"/>
    <sheet name="precaution" sheetId="16" r:id="rId2"/>
    <sheet name="lifecourse 1990-99" sheetId="1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0" i="14" l="1"/>
  <c r="O180" i="14"/>
  <c r="P180" i="14"/>
  <c r="Q180" i="14"/>
  <c r="R180" i="14"/>
  <c r="S180" i="14"/>
  <c r="M180" i="14"/>
  <c r="AA179" i="14"/>
  <c r="Z179" i="14"/>
  <c r="Y179" i="14"/>
  <c r="X179" i="14"/>
  <c r="W179" i="14"/>
  <c r="V179" i="14"/>
  <c r="U179" i="14"/>
  <c r="N179" i="14"/>
  <c r="O179" i="14"/>
  <c r="P179" i="14"/>
  <c r="Q179" i="14"/>
  <c r="R179" i="14"/>
  <c r="S179" i="14"/>
  <c r="M179" i="14"/>
  <c r="AF7" i="16"/>
  <c r="AF8" i="16"/>
  <c r="AF9" i="16"/>
  <c r="AF10" i="16"/>
  <c r="AF11" i="16"/>
  <c r="AF12" i="16"/>
  <c r="AF13" i="16"/>
  <c r="AF14" i="16"/>
  <c r="AF15" i="16"/>
  <c r="AF16" i="16"/>
  <c r="AF17" i="16"/>
  <c r="AF18" i="16"/>
  <c r="AF19" i="16"/>
  <c r="AF20" i="16"/>
  <c r="AF21" i="16"/>
  <c r="AF22" i="16"/>
  <c r="AF23" i="16"/>
  <c r="AF24" i="16"/>
  <c r="AF25" i="16"/>
  <c r="AF26" i="16"/>
  <c r="AF27" i="16"/>
  <c r="AF28" i="16"/>
  <c r="AF29" i="16"/>
  <c r="AF30" i="16"/>
  <c r="AF31" i="16"/>
  <c r="AF32" i="16"/>
  <c r="AF33" i="16"/>
  <c r="AF34" i="16"/>
  <c r="AF35" i="16"/>
  <c r="AF36" i="16"/>
  <c r="AF37" i="16"/>
  <c r="AF38" i="16"/>
  <c r="AF39" i="16"/>
  <c r="AF40" i="16"/>
  <c r="AF41" i="16"/>
  <c r="AF42" i="16"/>
  <c r="AF43" i="16"/>
  <c r="AF44" i="16"/>
  <c r="AF45" i="16"/>
  <c r="AF46" i="16"/>
  <c r="AF47" i="16"/>
  <c r="AF48" i="16"/>
  <c r="AF49" i="16"/>
  <c r="AF50" i="16"/>
  <c r="AF51" i="16"/>
  <c r="AF52" i="16"/>
  <c r="AF53" i="16"/>
  <c r="AF54" i="16"/>
  <c r="AF55" i="16"/>
  <c r="AF56" i="16"/>
  <c r="AF57" i="16"/>
  <c r="AF58" i="16"/>
  <c r="AF59" i="16"/>
  <c r="AF60" i="16"/>
  <c r="AF61" i="16"/>
  <c r="AF62" i="16"/>
  <c r="AF63" i="16"/>
  <c r="AF64" i="16"/>
  <c r="AF65" i="16"/>
  <c r="AF6" i="16"/>
  <c r="M70" i="16"/>
  <c r="N70" i="16"/>
  <c r="O70" i="16"/>
  <c r="P70" i="16"/>
  <c r="Q70" i="16"/>
  <c r="R70" i="16"/>
  <c r="S70" i="16"/>
  <c r="T70" i="16"/>
  <c r="U70" i="16"/>
  <c r="M71" i="16"/>
  <c r="N71" i="16"/>
  <c r="O71" i="16"/>
  <c r="P71" i="16"/>
  <c r="Q71" i="16"/>
  <c r="R71" i="16"/>
  <c r="S71" i="16"/>
  <c r="T71" i="16"/>
  <c r="U71" i="16"/>
  <c r="M72" i="16"/>
  <c r="N72" i="16"/>
  <c r="O72" i="16"/>
  <c r="P72" i="16"/>
  <c r="Q72" i="16"/>
  <c r="R72" i="16"/>
  <c r="S72" i="16"/>
  <c r="T72" i="16"/>
  <c r="U72" i="16"/>
  <c r="M73" i="16"/>
  <c r="N73" i="16"/>
  <c r="O73" i="16"/>
  <c r="P73" i="16"/>
  <c r="Q73" i="16"/>
  <c r="R73" i="16"/>
  <c r="S73" i="16"/>
  <c r="T73" i="16"/>
  <c r="U73" i="16"/>
  <c r="M74" i="16"/>
  <c r="N74" i="16"/>
  <c r="O74" i="16"/>
  <c r="P74" i="16"/>
  <c r="Q74" i="16"/>
  <c r="R74" i="16"/>
  <c r="S74" i="16"/>
  <c r="T74" i="16"/>
  <c r="U74" i="16"/>
  <c r="M75" i="16"/>
  <c r="N75" i="16"/>
  <c r="O75" i="16"/>
  <c r="P75" i="16"/>
  <c r="Q75" i="16"/>
  <c r="R75" i="16"/>
  <c r="S75" i="16"/>
  <c r="T75" i="16"/>
  <c r="U75" i="16"/>
  <c r="M76" i="16"/>
  <c r="N76" i="16"/>
  <c r="O76" i="16"/>
  <c r="P76" i="16"/>
  <c r="Q76" i="16"/>
  <c r="R76" i="16"/>
  <c r="S76" i="16"/>
  <c r="T76" i="16"/>
  <c r="U76" i="16"/>
  <c r="M77" i="16"/>
  <c r="N77" i="16"/>
  <c r="O77" i="16"/>
  <c r="P77" i="16"/>
  <c r="Q77" i="16"/>
  <c r="R77" i="16"/>
  <c r="S77" i="16"/>
  <c r="T77" i="16"/>
  <c r="U77" i="16"/>
  <c r="M78" i="16"/>
  <c r="N78" i="16"/>
  <c r="O78" i="16"/>
  <c r="P78" i="16"/>
  <c r="Q78" i="16"/>
  <c r="R78" i="16"/>
  <c r="S78" i="16"/>
  <c r="T78" i="16"/>
  <c r="U78" i="16"/>
  <c r="M79" i="16"/>
  <c r="N79" i="16"/>
  <c r="O79" i="16"/>
  <c r="P79" i="16"/>
  <c r="Q79" i="16"/>
  <c r="R79" i="16"/>
  <c r="S79" i="16"/>
  <c r="T79" i="16"/>
  <c r="U79" i="16"/>
  <c r="M80" i="16"/>
  <c r="N80" i="16"/>
  <c r="O80" i="16"/>
  <c r="P80" i="16"/>
  <c r="Q80" i="16"/>
  <c r="R80" i="16"/>
  <c r="S80" i="16"/>
  <c r="T80" i="16"/>
  <c r="U80" i="16"/>
  <c r="M81" i="16"/>
  <c r="N81" i="16"/>
  <c r="O81" i="16"/>
  <c r="P81" i="16"/>
  <c r="Q81" i="16"/>
  <c r="R81" i="16"/>
  <c r="S81" i="16"/>
  <c r="T81" i="16"/>
  <c r="U81" i="16"/>
  <c r="M82" i="16"/>
  <c r="N82" i="16"/>
  <c r="O82" i="16"/>
  <c r="P82" i="16"/>
  <c r="Q82" i="16"/>
  <c r="R82" i="16"/>
  <c r="S82" i="16"/>
  <c r="T82" i="16"/>
  <c r="U82" i="16"/>
  <c r="M83" i="16"/>
  <c r="N83" i="16"/>
  <c r="O83" i="16"/>
  <c r="P83" i="16"/>
  <c r="Q83" i="16"/>
  <c r="R83" i="16"/>
  <c r="S83" i="16"/>
  <c r="T83" i="16"/>
  <c r="U83" i="16"/>
  <c r="M84" i="16"/>
  <c r="N84" i="16"/>
  <c r="O84" i="16"/>
  <c r="P84" i="16"/>
  <c r="Q84" i="16"/>
  <c r="R84" i="16"/>
  <c r="S84" i="16"/>
  <c r="T84" i="16"/>
  <c r="U84" i="16"/>
  <c r="M85" i="16"/>
  <c r="N85" i="16"/>
  <c r="O85" i="16"/>
  <c r="P85" i="16"/>
  <c r="Q85" i="16"/>
  <c r="R85" i="16"/>
  <c r="S85" i="16"/>
  <c r="T85" i="16"/>
  <c r="U85" i="16"/>
  <c r="M86" i="16"/>
  <c r="N86" i="16"/>
  <c r="O86" i="16"/>
  <c r="P86" i="16"/>
  <c r="Q86" i="16"/>
  <c r="R86" i="16"/>
  <c r="S86" i="16"/>
  <c r="T86" i="16"/>
  <c r="U86" i="16"/>
  <c r="M87" i="16"/>
  <c r="N87" i="16"/>
  <c r="O87" i="16"/>
  <c r="P87" i="16"/>
  <c r="Q87" i="16"/>
  <c r="R87" i="16"/>
  <c r="S87" i="16"/>
  <c r="T87" i="16"/>
  <c r="U87" i="16"/>
  <c r="M88" i="16"/>
  <c r="N88" i="16"/>
  <c r="O88" i="16"/>
  <c r="P88" i="16"/>
  <c r="Q88" i="16"/>
  <c r="R88" i="16"/>
  <c r="S88" i="16"/>
  <c r="T88" i="16"/>
  <c r="U88" i="16"/>
  <c r="M89" i="16"/>
  <c r="N89" i="16"/>
  <c r="O89" i="16"/>
  <c r="P89" i="16"/>
  <c r="Q89" i="16"/>
  <c r="R89" i="16"/>
  <c r="S89" i="16"/>
  <c r="T89" i="16"/>
  <c r="U89" i="16"/>
  <c r="M90" i="16"/>
  <c r="N90" i="16"/>
  <c r="O90" i="16"/>
  <c r="P90" i="16"/>
  <c r="Q90" i="16"/>
  <c r="R90" i="16"/>
  <c r="S90" i="16"/>
  <c r="T90" i="16"/>
  <c r="U90" i="16"/>
  <c r="M91" i="16"/>
  <c r="N91" i="16"/>
  <c r="O91" i="16"/>
  <c r="P91" i="16"/>
  <c r="Q91" i="16"/>
  <c r="R91" i="16"/>
  <c r="S91" i="16"/>
  <c r="T91" i="16"/>
  <c r="U91" i="16"/>
  <c r="M92" i="16"/>
  <c r="N92" i="16"/>
  <c r="O92" i="16"/>
  <c r="P92" i="16"/>
  <c r="Q92" i="16"/>
  <c r="R92" i="16"/>
  <c r="S92" i="16"/>
  <c r="T92" i="16"/>
  <c r="U92" i="16"/>
  <c r="M93" i="16"/>
  <c r="N93" i="16"/>
  <c r="O93" i="16"/>
  <c r="P93" i="16"/>
  <c r="Q93" i="16"/>
  <c r="R93" i="16"/>
  <c r="S93" i="16"/>
  <c r="T93" i="16"/>
  <c r="U93" i="16"/>
  <c r="M94" i="16"/>
  <c r="N94" i="16"/>
  <c r="O94" i="16"/>
  <c r="P94" i="16"/>
  <c r="Q94" i="16"/>
  <c r="R94" i="16"/>
  <c r="S94" i="16"/>
  <c r="T94" i="16"/>
  <c r="U94" i="16"/>
  <c r="M95" i="16"/>
  <c r="N95" i="16"/>
  <c r="O95" i="16"/>
  <c r="P95" i="16"/>
  <c r="Q95" i="16"/>
  <c r="R95" i="16"/>
  <c r="S95" i="16"/>
  <c r="T95" i="16"/>
  <c r="U95" i="16"/>
  <c r="M96" i="16"/>
  <c r="N96" i="16"/>
  <c r="O96" i="16"/>
  <c r="P96" i="16"/>
  <c r="Q96" i="16"/>
  <c r="R96" i="16"/>
  <c r="S96" i="16"/>
  <c r="T96" i="16"/>
  <c r="U96" i="16"/>
  <c r="M97" i="16"/>
  <c r="N97" i="16"/>
  <c r="O97" i="16"/>
  <c r="P97" i="16"/>
  <c r="Q97" i="16"/>
  <c r="R97" i="16"/>
  <c r="S97" i="16"/>
  <c r="T97" i="16"/>
  <c r="U97" i="16"/>
  <c r="M98" i="16"/>
  <c r="N98" i="16"/>
  <c r="O98" i="16"/>
  <c r="P98" i="16"/>
  <c r="Q98" i="16"/>
  <c r="R98" i="16"/>
  <c r="S98" i="16"/>
  <c r="T98" i="16"/>
  <c r="U98" i="16"/>
  <c r="M99" i="16"/>
  <c r="N99" i="16"/>
  <c r="O99" i="16"/>
  <c r="P99" i="16"/>
  <c r="Q99" i="16"/>
  <c r="R99" i="16"/>
  <c r="S99" i="16"/>
  <c r="T99" i="16"/>
  <c r="U99" i="16"/>
  <c r="M100" i="16"/>
  <c r="N100" i="16"/>
  <c r="O100" i="16"/>
  <c r="P100" i="16"/>
  <c r="Q100" i="16"/>
  <c r="R100" i="16"/>
  <c r="S100" i="16"/>
  <c r="T100" i="16"/>
  <c r="U100" i="16"/>
  <c r="M101" i="16"/>
  <c r="N101" i="16"/>
  <c r="O101" i="16"/>
  <c r="P101" i="16"/>
  <c r="Q101" i="16"/>
  <c r="R101" i="16"/>
  <c r="S101" i="16"/>
  <c r="T101" i="16"/>
  <c r="U101" i="16"/>
  <c r="M102" i="16"/>
  <c r="N102" i="16"/>
  <c r="O102" i="16"/>
  <c r="P102" i="16"/>
  <c r="Q102" i="16"/>
  <c r="R102" i="16"/>
  <c r="S102" i="16"/>
  <c r="T102" i="16"/>
  <c r="U102" i="16"/>
  <c r="M103" i="16"/>
  <c r="N103" i="16"/>
  <c r="O103" i="16"/>
  <c r="P103" i="16"/>
  <c r="Q103" i="16"/>
  <c r="R103" i="16"/>
  <c r="S103" i="16"/>
  <c r="T103" i="16"/>
  <c r="U103" i="16"/>
  <c r="M104" i="16"/>
  <c r="N104" i="16"/>
  <c r="O104" i="16"/>
  <c r="P104" i="16"/>
  <c r="Q104" i="16"/>
  <c r="R104" i="16"/>
  <c r="S104" i="16"/>
  <c r="T104" i="16"/>
  <c r="U104" i="16"/>
  <c r="M105" i="16"/>
  <c r="N105" i="16"/>
  <c r="O105" i="16"/>
  <c r="P105" i="16"/>
  <c r="Q105" i="16"/>
  <c r="R105" i="16"/>
  <c r="S105" i="16"/>
  <c r="T105" i="16"/>
  <c r="U105" i="16"/>
  <c r="M106" i="16"/>
  <c r="N106" i="16"/>
  <c r="O106" i="16"/>
  <c r="P106" i="16"/>
  <c r="Q106" i="16"/>
  <c r="R106" i="16"/>
  <c r="S106" i="16"/>
  <c r="T106" i="16"/>
  <c r="U106" i="16"/>
  <c r="M107" i="16"/>
  <c r="N107" i="16"/>
  <c r="O107" i="16"/>
  <c r="P107" i="16"/>
  <c r="Q107" i="16"/>
  <c r="R107" i="16"/>
  <c r="S107" i="16"/>
  <c r="T107" i="16"/>
  <c r="U107" i="16"/>
  <c r="M108" i="16"/>
  <c r="N108" i="16"/>
  <c r="O108" i="16"/>
  <c r="P108" i="16"/>
  <c r="Q108" i="16"/>
  <c r="R108" i="16"/>
  <c r="S108" i="16"/>
  <c r="T108" i="16"/>
  <c r="U108" i="16"/>
  <c r="M109" i="16"/>
  <c r="N109" i="16"/>
  <c r="O109" i="16"/>
  <c r="P109" i="16"/>
  <c r="Q109" i="16"/>
  <c r="R109" i="16"/>
  <c r="S109" i="16"/>
  <c r="T109" i="16"/>
  <c r="U109" i="16"/>
  <c r="M110" i="16"/>
  <c r="N110" i="16"/>
  <c r="O110" i="16"/>
  <c r="P110" i="16"/>
  <c r="Q110" i="16"/>
  <c r="R110" i="16"/>
  <c r="S110" i="16"/>
  <c r="T110" i="16"/>
  <c r="U110" i="16"/>
  <c r="M111" i="16"/>
  <c r="N111" i="16"/>
  <c r="O111" i="16"/>
  <c r="P111" i="16"/>
  <c r="Q111" i="16"/>
  <c r="R111" i="16"/>
  <c r="S111" i="16"/>
  <c r="T111" i="16"/>
  <c r="U111" i="16"/>
  <c r="M112" i="16"/>
  <c r="N112" i="16"/>
  <c r="O112" i="16"/>
  <c r="P112" i="16"/>
  <c r="Q112" i="16"/>
  <c r="R112" i="16"/>
  <c r="S112" i="16"/>
  <c r="T112" i="16"/>
  <c r="U112" i="16"/>
  <c r="M113" i="16"/>
  <c r="N113" i="16"/>
  <c r="O113" i="16"/>
  <c r="P113" i="16"/>
  <c r="Q113" i="16"/>
  <c r="R113" i="16"/>
  <c r="S113" i="16"/>
  <c r="T113" i="16"/>
  <c r="U113" i="16"/>
  <c r="M114" i="16"/>
  <c r="N114" i="16"/>
  <c r="O114" i="16"/>
  <c r="P114" i="16"/>
  <c r="Q114" i="16"/>
  <c r="R114" i="16"/>
  <c r="S114" i="16"/>
  <c r="T114" i="16"/>
  <c r="U114" i="16"/>
  <c r="M115" i="16"/>
  <c r="N115" i="16"/>
  <c r="O115" i="16"/>
  <c r="P115" i="16"/>
  <c r="Q115" i="16"/>
  <c r="R115" i="16"/>
  <c r="S115" i="16"/>
  <c r="T115" i="16"/>
  <c r="U115" i="16"/>
  <c r="M116" i="16"/>
  <c r="N116" i="16"/>
  <c r="O116" i="16"/>
  <c r="P116" i="16"/>
  <c r="Q116" i="16"/>
  <c r="R116" i="16"/>
  <c r="S116" i="16"/>
  <c r="T116" i="16"/>
  <c r="U116" i="16"/>
  <c r="M117" i="16"/>
  <c r="N117" i="16"/>
  <c r="O117" i="16"/>
  <c r="P117" i="16"/>
  <c r="Q117" i="16"/>
  <c r="R117" i="16"/>
  <c r="S117" i="16"/>
  <c r="T117" i="16"/>
  <c r="U117" i="16"/>
  <c r="M118" i="16"/>
  <c r="N118" i="16"/>
  <c r="O118" i="16"/>
  <c r="P118" i="16"/>
  <c r="Q118" i="16"/>
  <c r="R118" i="16"/>
  <c r="S118" i="16"/>
  <c r="T118" i="16"/>
  <c r="U118" i="16"/>
  <c r="M119" i="16"/>
  <c r="N119" i="16"/>
  <c r="O119" i="16"/>
  <c r="P119" i="16"/>
  <c r="Q119" i="16"/>
  <c r="R119" i="16"/>
  <c r="S119" i="16"/>
  <c r="T119" i="16"/>
  <c r="U119" i="16"/>
  <c r="M120" i="16"/>
  <c r="N120" i="16"/>
  <c r="O120" i="16"/>
  <c r="P120" i="16"/>
  <c r="Q120" i="16"/>
  <c r="R120" i="16"/>
  <c r="S120" i="16"/>
  <c r="T120" i="16"/>
  <c r="U120" i="16"/>
  <c r="M121" i="16"/>
  <c r="N121" i="16"/>
  <c r="O121" i="16"/>
  <c r="P121" i="16"/>
  <c r="Q121" i="16"/>
  <c r="R121" i="16"/>
  <c r="S121" i="16"/>
  <c r="T121" i="16"/>
  <c r="U121" i="16"/>
  <c r="M122" i="16"/>
  <c r="N122" i="16"/>
  <c r="O122" i="16"/>
  <c r="P122" i="16"/>
  <c r="Q122" i="16"/>
  <c r="R122" i="16"/>
  <c r="S122" i="16"/>
  <c r="T122" i="16"/>
  <c r="U122" i="16"/>
  <c r="M123" i="16"/>
  <c r="N123" i="16"/>
  <c r="O123" i="16"/>
  <c r="P123" i="16"/>
  <c r="Q123" i="16"/>
  <c r="R123" i="16"/>
  <c r="S123" i="16"/>
  <c r="T123" i="16"/>
  <c r="U123" i="16"/>
  <c r="M124" i="16"/>
  <c r="N124" i="16"/>
  <c r="O124" i="16"/>
  <c r="P124" i="16"/>
  <c r="Q124" i="16"/>
  <c r="R124" i="16"/>
  <c r="S124" i="16"/>
  <c r="T124" i="16"/>
  <c r="U124" i="16"/>
  <c r="M125" i="16"/>
  <c r="N125" i="16"/>
  <c r="O125" i="16"/>
  <c r="P125" i="16"/>
  <c r="Q125" i="16"/>
  <c r="R125" i="16"/>
  <c r="S125" i="16"/>
  <c r="T125" i="16"/>
  <c r="U125" i="16"/>
  <c r="M126" i="16"/>
  <c r="N126" i="16"/>
  <c r="O126" i="16"/>
  <c r="P126" i="16"/>
  <c r="Q126" i="16"/>
  <c r="R126" i="16"/>
  <c r="S126" i="16"/>
  <c r="T126" i="16"/>
  <c r="U126" i="16"/>
  <c r="M127" i="16"/>
  <c r="N127" i="16"/>
  <c r="O127" i="16"/>
  <c r="P127" i="16"/>
  <c r="Q127" i="16"/>
  <c r="R127" i="16"/>
  <c r="S127" i="16"/>
  <c r="T127" i="16"/>
  <c r="U127" i="16"/>
  <c r="M128" i="16"/>
  <c r="N128" i="16"/>
  <c r="O128" i="16"/>
  <c r="P128" i="16"/>
  <c r="Q128" i="16"/>
  <c r="R128" i="16"/>
  <c r="S128" i="16"/>
  <c r="T128" i="16"/>
  <c r="U128" i="16"/>
  <c r="M129" i="16"/>
  <c r="N129" i="16"/>
  <c r="O129" i="16"/>
  <c r="P129" i="16"/>
  <c r="Q129" i="16"/>
  <c r="R129" i="16"/>
  <c r="S129" i="16"/>
  <c r="T129" i="16"/>
  <c r="U129" i="16"/>
  <c r="M130" i="16"/>
  <c r="N130" i="16"/>
  <c r="O130" i="16"/>
  <c r="P130" i="16"/>
  <c r="Q130" i="16"/>
  <c r="R130" i="16"/>
  <c r="S130" i="16"/>
  <c r="T130" i="16"/>
  <c r="U130" i="16"/>
  <c r="M131" i="16"/>
  <c r="N131" i="16"/>
  <c r="O131" i="16"/>
  <c r="P131" i="16"/>
  <c r="Q131" i="16"/>
  <c r="R131" i="16"/>
  <c r="S131" i="16"/>
  <c r="T131" i="16"/>
  <c r="U131" i="16"/>
  <c r="N69" i="16"/>
  <c r="O69" i="16"/>
  <c r="P69" i="16"/>
  <c r="Q69" i="16"/>
  <c r="R69" i="16"/>
  <c r="S69" i="16"/>
  <c r="T69" i="16"/>
  <c r="U69" i="16"/>
  <c r="M69" i="16"/>
  <c r="K131" i="16"/>
  <c r="J131" i="16"/>
  <c r="I131" i="16"/>
  <c r="H131" i="16"/>
  <c r="G131" i="16"/>
  <c r="F131" i="16"/>
  <c r="E131" i="16"/>
  <c r="D131" i="16"/>
  <c r="C131" i="16"/>
  <c r="K130" i="16"/>
  <c r="J130" i="16"/>
  <c r="I130" i="16"/>
  <c r="H130" i="16"/>
  <c r="G130" i="16"/>
  <c r="F130" i="16"/>
  <c r="E130" i="16"/>
  <c r="D130" i="16"/>
  <c r="C130" i="16"/>
  <c r="K129" i="16"/>
  <c r="J129" i="16"/>
  <c r="I129" i="16"/>
  <c r="H129" i="16"/>
  <c r="G129" i="16"/>
  <c r="F129" i="16"/>
  <c r="E129" i="16"/>
  <c r="D129" i="16"/>
  <c r="C129" i="16"/>
  <c r="K128" i="16"/>
  <c r="J128" i="16"/>
  <c r="I128" i="16"/>
  <c r="H128" i="16"/>
  <c r="G128" i="16"/>
  <c r="F128" i="16"/>
  <c r="E128" i="16"/>
  <c r="D128" i="16"/>
  <c r="C128" i="16"/>
  <c r="K127" i="16"/>
  <c r="J127" i="16"/>
  <c r="I127" i="16"/>
  <c r="H127" i="16"/>
  <c r="G127" i="16"/>
  <c r="F127" i="16"/>
  <c r="E127" i="16"/>
  <c r="D127" i="16"/>
  <c r="C127" i="16"/>
  <c r="K126" i="16"/>
  <c r="J126" i="16"/>
  <c r="I126" i="16"/>
  <c r="H126" i="16"/>
  <c r="G126" i="16"/>
  <c r="F126" i="16"/>
  <c r="E126" i="16"/>
  <c r="D126" i="16"/>
  <c r="C126" i="16"/>
  <c r="K125" i="16"/>
  <c r="J125" i="16"/>
  <c r="I125" i="16"/>
  <c r="H125" i="16"/>
  <c r="G125" i="16"/>
  <c r="F125" i="16"/>
  <c r="E125" i="16"/>
  <c r="D125" i="16"/>
  <c r="C125" i="16"/>
  <c r="K124" i="16"/>
  <c r="J124" i="16"/>
  <c r="I124" i="16"/>
  <c r="H124" i="16"/>
  <c r="G124" i="16"/>
  <c r="F124" i="16"/>
  <c r="E124" i="16"/>
  <c r="D124" i="16"/>
  <c r="C124" i="16"/>
  <c r="K123" i="16"/>
  <c r="J123" i="16"/>
  <c r="I123" i="16"/>
  <c r="H123" i="16"/>
  <c r="G123" i="16"/>
  <c r="F123" i="16"/>
  <c r="E123" i="16"/>
  <c r="D123" i="16"/>
  <c r="C123" i="16"/>
  <c r="K122" i="16"/>
  <c r="J122" i="16"/>
  <c r="I122" i="16"/>
  <c r="H122" i="16"/>
  <c r="G122" i="16"/>
  <c r="F122" i="16"/>
  <c r="E122" i="16"/>
  <c r="D122" i="16"/>
  <c r="C122" i="16"/>
  <c r="K121" i="16"/>
  <c r="J121" i="16"/>
  <c r="I121" i="16"/>
  <c r="H121" i="16"/>
  <c r="G121" i="16"/>
  <c r="F121" i="16"/>
  <c r="E121" i="16"/>
  <c r="D121" i="16"/>
  <c r="C121" i="16"/>
  <c r="K120" i="16"/>
  <c r="J120" i="16"/>
  <c r="I120" i="16"/>
  <c r="H120" i="16"/>
  <c r="G120" i="16"/>
  <c r="F120" i="16"/>
  <c r="E120" i="16"/>
  <c r="D120" i="16"/>
  <c r="C120" i="16"/>
  <c r="K119" i="16"/>
  <c r="J119" i="16"/>
  <c r="I119" i="16"/>
  <c r="H119" i="16"/>
  <c r="G119" i="16"/>
  <c r="F119" i="16"/>
  <c r="E119" i="16"/>
  <c r="D119" i="16"/>
  <c r="C119" i="16"/>
  <c r="K118" i="16"/>
  <c r="J118" i="16"/>
  <c r="I118" i="16"/>
  <c r="H118" i="16"/>
  <c r="G118" i="16"/>
  <c r="F118" i="16"/>
  <c r="E118" i="16"/>
  <c r="D118" i="16"/>
  <c r="C118" i="16"/>
  <c r="K117" i="16"/>
  <c r="J117" i="16"/>
  <c r="I117" i="16"/>
  <c r="H117" i="16"/>
  <c r="G117" i="16"/>
  <c r="F117" i="16"/>
  <c r="E117" i="16"/>
  <c r="D117" i="16"/>
  <c r="C117" i="16"/>
  <c r="K116" i="16"/>
  <c r="J116" i="16"/>
  <c r="I116" i="16"/>
  <c r="H116" i="16"/>
  <c r="G116" i="16"/>
  <c r="F116" i="16"/>
  <c r="E116" i="16"/>
  <c r="D116" i="16"/>
  <c r="C116" i="16"/>
  <c r="K115" i="16"/>
  <c r="J115" i="16"/>
  <c r="I115" i="16"/>
  <c r="H115" i="16"/>
  <c r="G115" i="16"/>
  <c r="F115" i="16"/>
  <c r="E115" i="16"/>
  <c r="D115" i="16"/>
  <c r="C115" i="16"/>
  <c r="K114" i="16"/>
  <c r="J114" i="16"/>
  <c r="I114" i="16"/>
  <c r="H114" i="16"/>
  <c r="G114" i="16"/>
  <c r="F114" i="16"/>
  <c r="E114" i="16"/>
  <c r="D114" i="16"/>
  <c r="C114" i="16"/>
  <c r="K113" i="16"/>
  <c r="J113" i="16"/>
  <c r="I113" i="16"/>
  <c r="H113" i="16"/>
  <c r="G113" i="16"/>
  <c r="F113" i="16"/>
  <c r="E113" i="16"/>
  <c r="D113" i="16"/>
  <c r="C113" i="16"/>
  <c r="K112" i="16"/>
  <c r="J112" i="16"/>
  <c r="I112" i="16"/>
  <c r="H112" i="16"/>
  <c r="G112" i="16"/>
  <c r="F112" i="16"/>
  <c r="E112" i="16"/>
  <c r="D112" i="16"/>
  <c r="C112" i="16"/>
  <c r="K111" i="16"/>
  <c r="J111" i="16"/>
  <c r="I111" i="16"/>
  <c r="H111" i="16"/>
  <c r="G111" i="16"/>
  <c r="F111" i="16"/>
  <c r="E111" i="16"/>
  <c r="D111" i="16"/>
  <c r="C111" i="16"/>
  <c r="K110" i="16"/>
  <c r="J110" i="16"/>
  <c r="I110" i="16"/>
  <c r="H110" i="16"/>
  <c r="G110" i="16"/>
  <c r="F110" i="16"/>
  <c r="E110" i="16"/>
  <c r="D110" i="16"/>
  <c r="C110" i="16"/>
  <c r="K109" i="16"/>
  <c r="J109" i="16"/>
  <c r="I109" i="16"/>
  <c r="H109" i="16"/>
  <c r="G109" i="16"/>
  <c r="F109" i="16"/>
  <c r="E109" i="16"/>
  <c r="D109" i="16"/>
  <c r="C109" i="16"/>
  <c r="K108" i="16"/>
  <c r="J108" i="16"/>
  <c r="I108" i="16"/>
  <c r="H108" i="16"/>
  <c r="G108" i="16"/>
  <c r="F108" i="16"/>
  <c r="E108" i="16"/>
  <c r="D108" i="16"/>
  <c r="C108" i="16"/>
  <c r="K107" i="16"/>
  <c r="J107" i="16"/>
  <c r="I107" i="16"/>
  <c r="H107" i="16"/>
  <c r="G107" i="16"/>
  <c r="F107" i="16"/>
  <c r="E107" i="16"/>
  <c r="D107" i="16"/>
  <c r="C107" i="16"/>
  <c r="K106" i="16"/>
  <c r="J106" i="16"/>
  <c r="I106" i="16"/>
  <c r="H106" i="16"/>
  <c r="G106" i="16"/>
  <c r="F106" i="16"/>
  <c r="E106" i="16"/>
  <c r="D106" i="16"/>
  <c r="C106" i="16"/>
  <c r="K105" i="16"/>
  <c r="J105" i="16"/>
  <c r="I105" i="16"/>
  <c r="H105" i="16"/>
  <c r="G105" i="16"/>
  <c r="F105" i="16"/>
  <c r="E105" i="16"/>
  <c r="D105" i="16"/>
  <c r="C105" i="16"/>
  <c r="K104" i="16"/>
  <c r="J104" i="16"/>
  <c r="I104" i="16"/>
  <c r="H104" i="16"/>
  <c r="G104" i="16"/>
  <c r="F104" i="16"/>
  <c r="E104" i="16"/>
  <c r="D104" i="16"/>
  <c r="C104" i="16"/>
  <c r="K103" i="16"/>
  <c r="J103" i="16"/>
  <c r="I103" i="16"/>
  <c r="H103" i="16"/>
  <c r="G103" i="16"/>
  <c r="F103" i="16"/>
  <c r="E103" i="16"/>
  <c r="D103" i="16"/>
  <c r="C103" i="16"/>
  <c r="K102" i="16"/>
  <c r="J102" i="16"/>
  <c r="I102" i="16"/>
  <c r="H102" i="16"/>
  <c r="G102" i="16"/>
  <c r="F102" i="16"/>
  <c r="E102" i="16"/>
  <c r="D102" i="16"/>
  <c r="C102" i="16"/>
  <c r="K101" i="16"/>
  <c r="J101" i="16"/>
  <c r="I101" i="16"/>
  <c r="H101" i="16"/>
  <c r="G101" i="16"/>
  <c r="F101" i="16"/>
  <c r="E101" i="16"/>
  <c r="D101" i="16"/>
  <c r="C101" i="16"/>
  <c r="K100" i="16"/>
  <c r="J100" i="16"/>
  <c r="I100" i="16"/>
  <c r="H100" i="16"/>
  <c r="G100" i="16"/>
  <c r="F100" i="16"/>
  <c r="E100" i="16"/>
  <c r="D100" i="16"/>
  <c r="C100" i="16"/>
  <c r="K99" i="16"/>
  <c r="J99" i="16"/>
  <c r="I99" i="16"/>
  <c r="H99" i="16"/>
  <c r="G99" i="16"/>
  <c r="F99" i="16"/>
  <c r="E99" i="16"/>
  <c r="D99" i="16"/>
  <c r="C99" i="16"/>
  <c r="K98" i="16"/>
  <c r="J98" i="16"/>
  <c r="I98" i="16"/>
  <c r="H98" i="16"/>
  <c r="G98" i="16"/>
  <c r="F98" i="16"/>
  <c r="E98" i="16"/>
  <c r="D98" i="16"/>
  <c r="C98" i="16"/>
  <c r="K97" i="16"/>
  <c r="J97" i="16"/>
  <c r="I97" i="16"/>
  <c r="H97" i="16"/>
  <c r="G97" i="16"/>
  <c r="F97" i="16"/>
  <c r="E97" i="16"/>
  <c r="D97" i="16"/>
  <c r="C97" i="16"/>
  <c r="K96" i="16"/>
  <c r="J96" i="16"/>
  <c r="I96" i="16"/>
  <c r="H96" i="16"/>
  <c r="G96" i="16"/>
  <c r="F96" i="16"/>
  <c r="E96" i="16"/>
  <c r="D96" i="16"/>
  <c r="C96" i="16"/>
  <c r="K95" i="16"/>
  <c r="J95" i="16"/>
  <c r="I95" i="16"/>
  <c r="H95" i="16"/>
  <c r="G95" i="16"/>
  <c r="F95" i="16"/>
  <c r="E95" i="16"/>
  <c r="D95" i="16"/>
  <c r="C95" i="16"/>
  <c r="K94" i="16"/>
  <c r="J94" i="16"/>
  <c r="I94" i="16"/>
  <c r="H94" i="16"/>
  <c r="G94" i="16"/>
  <c r="F94" i="16"/>
  <c r="E94" i="16"/>
  <c r="D94" i="16"/>
  <c r="C94" i="16"/>
  <c r="K93" i="16"/>
  <c r="J93" i="16"/>
  <c r="I93" i="16"/>
  <c r="H93" i="16"/>
  <c r="G93" i="16"/>
  <c r="F93" i="16"/>
  <c r="E93" i="16"/>
  <c r="D93" i="16"/>
  <c r="C93" i="16"/>
  <c r="K92" i="16"/>
  <c r="J92" i="16"/>
  <c r="I92" i="16"/>
  <c r="H92" i="16"/>
  <c r="G92" i="16"/>
  <c r="F92" i="16"/>
  <c r="E92" i="16"/>
  <c r="D92" i="16"/>
  <c r="C92" i="16"/>
  <c r="K91" i="16"/>
  <c r="J91" i="16"/>
  <c r="I91" i="16"/>
  <c r="H91" i="16"/>
  <c r="G91" i="16"/>
  <c r="F91" i="16"/>
  <c r="E91" i="16"/>
  <c r="D91" i="16"/>
  <c r="C91" i="16"/>
  <c r="K90" i="16"/>
  <c r="J90" i="16"/>
  <c r="I90" i="16"/>
  <c r="H90" i="16"/>
  <c r="G90" i="16"/>
  <c r="F90" i="16"/>
  <c r="E90" i="16"/>
  <c r="D90" i="16"/>
  <c r="C90" i="16"/>
  <c r="K89" i="16"/>
  <c r="J89" i="16"/>
  <c r="I89" i="16"/>
  <c r="H89" i="16"/>
  <c r="G89" i="16"/>
  <c r="F89" i="16"/>
  <c r="E89" i="16"/>
  <c r="D89" i="16"/>
  <c r="C89" i="16"/>
  <c r="K88" i="16"/>
  <c r="J88" i="16"/>
  <c r="I88" i="16"/>
  <c r="H88" i="16"/>
  <c r="G88" i="16"/>
  <c r="F88" i="16"/>
  <c r="E88" i="16"/>
  <c r="D88" i="16"/>
  <c r="C88" i="16"/>
  <c r="K87" i="16"/>
  <c r="J87" i="16"/>
  <c r="I87" i="16"/>
  <c r="H87" i="16"/>
  <c r="G87" i="16"/>
  <c r="F87" i="16"/>
  <c r="E87" i="16"/>
  <c r="D87" i="16"/>
  <c r="C87" i="16"/>
  <c r="K86" i="16"/>
  <c r="J86" i="16"/>
  <c r="I86" i="16"/>
  <c r="H86" i="16"/>
  <c r="G86" i="16"/>
  <c r="F86" i="16"/>
  <c r="E86" i="16"/>
  <c r="D86" i="16"/>
  <c r="C86" i="16"/>
  <c r="K85" i="16"/>
  <c r="J85" i="16"/>
  <c r="I85" i="16"/>
  <c r="H85" i="16"/>
  <c r="G85" i="16"/>
  <c r="F85" i="16"/>
  <c r="E85" i="16"/>
  <c r="D85" i="16"/>
  <c r="C85" i="16"/>
  <c r="K84" i="16"/>
  <c r="J84" i="16"/>
  <c r="I84" i="16"/>
  <c r="H84" i="16"/>
  <c r="G84" i="16"/>
  <c r="F84" i="16"/>
  <c r="E84" i="16"/>
  <c r="D84" i="16"/>
  <c r="C84" i="16"/>
  <c r="K83" i="16"/>
  <c r="J83" i="16"/>
  <c r="I83" i="16"/>
  <c r="H83" i="16"/>
  <c r="G83" i="16"/>
  <c r="F83" i="16"/>
  <c r="E83" i="16"/>
  <c r="D83" i="16"/>
  <c r="C83" i="16"/>
  <c r="K82" i="16"/>
  <c r="J82" i="16"/>
  <c r="I82" i="16"/>
  <c r="H82" i="16"/>
  <c r="G82" i="16"/>
  <c r="F82" i="16"/>
  <c r="E82" i="16"/>
  <c r="D82" i="16"/>
  <c r="C82" i="16"/>
  <c r="K81" i="16"/>
  <c r="J81" i="16"/>
  <c r="I81" i="16"/>
  <c r="H81" i="16"/>
  <c r="G81" i="16"/>
  <c r="F81" i="16"/>
  <c r="E81" i="16"/>
  <c r="D81" i="16"/>
  <c r="C81" i="16"/>
  <c r="K80" i="16"/>
  <c r="J80" i="16"/>
  <c r="I80" i="16"/>
  <c r="H80" i="16"/>
  <c r="G80" i="16"/>
  <c r="F80" i="16"/>
  <c r="E80" i="16"/>
  <c r="D80" i="16"/>
  <c r="C80" i="16"/>
  <c r="K79" i="16"/>
  <c r="J79" i="16"/>
  <c r="I79" i="16"/>
  <c r="H79" i="16"/>
  <c r="G79" i="16"/>
  <c r="F79" i="16"/>
  <c r="E79" i="16"/>
  <c r="D79" i="16"/>
  <c r="C79" i="16"/>
  <c r="K78" i="16"/>
  <c r="J78" i="16"/>
  <c r="I78" i="16"/>
  <c r="H78" i="16"/>
  <c r="G78" i="16"/>
  <c r="F78" i="16"/>
  <c r="E78" i="16"/>
  <c r="D78" i="16"/>
  <c r="C78" i="16"/>
  <c r="K77" i="16"/>
  <c r="J77" i="16"/>
  <c r="I77" i="16"/>
  <c r="H77" i="16"/>
  <c r="G77" i="16"/>
  <c r="F77" i="16"/>
  <c r="E77" i="16"/>
  <c r="D77" i="16"/>
  <c r="C77" i="16"/>
  <c r="K76" i="16"/>
  <c r="J76" i="16"/>
  <c r="I76" i="16"/>
  <c r="H76" i="16"/>
  <c r="G76" i="16"/>
  <c r="F76" i="16"/>
  <c r="E76" i="16"/>
  <c r="D76" i="16"/>
  <c r="C76" i="16"/>
  <c r="K75" i="16"/>
  <c r="J75" i="16"/>
  <c r="I75" i="16"/>
  <c r="H75" i="16"/>
  <c r="G75" i="16"/>
  <c r="F75" i="16"/>
  <c r="E75" i="16"/>
  <c r="D75" i="16"/>
  <c r="C75" i="16"/>
  <c r="K74" i="16"/>
  <c r="J74" i="16"/>
  <c r="I74" i="16"/>
  <c r="H74" i="16"/>
  <c r="G74" i="16"/>
  <c r="F74" i="16"/>
  <c r="E74" i="16"/>
  <c r="D74" i="16"/>
  <c r="C74" i="16"/>
  <c r="K73" i="16"/>
  <c r="J73" i="16"/>
  <c r="I73" i="16"/>
  <c r="H73" i="16"/>
  <c r="G73" i="16"/>
  <c r="F73" i="16"/>
  <c r="E73" i="16"/>
  <c r="D73" i="16"/>
  <c r="C73" i="16"/>
  <c r="K72" i="16"/>
  <c r="J72" i="16"/>
  <c r="I72" i="16"/>
  <c r="H72" i="16"/>
  <c r="G72" i="16"/>
  <c r="F72" i="16"/>
  <c r="E72" i="16"/>
  <c r="D72" i="16"/>
  <c r="C72" i="16"/>
  <c r="K71" i="16"/>
  <c r="J71" i="16"/>
  <c r="I71" i="16"/>
  <c r="H71" i="16"/>
  <c r="G71" i="16"/>
  <c r="F71" i="16"/>
  <c r="E71" i="16"/>
  <c r="D71" i="16"/>
  <c r="C71" i="16"/>
  <c r="K70" i="16"/>
  <c r="J70" i="16"/>
  <c r="I70" i="16"/>
  <c r="H70" i="16"/>
  <c r="G70" i="16"/>
  <c r="F70" i="16"/>
  <c r="E70" i="16"/>
  <c r="D70" i="16"/>
  <c r="C70" i="16"/>
  <c r="B70" i="16"/>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B109" i="16" s="1"/>
  <c r="B110" i="16" s="1"/>
  <c r="B111" i="16" s="1"/>
  <c r="B112" i="16" s="1"/>
  <c r="B113" i="16" s="1"/>
  <c r="B114" i="16" s="1"/>
  <c r="B115" i="16" s="1"/>
  <c r="B116" i="16" s="1"/>
  <c r="B117" i="16" s="1"/>
  <c r="B118" i="16" s="1"/>
  <c r="B119" i="16" s="1"/>
  <c r="B120" i="16" s="1"/>
  <c r="B121" i="16" s="1"/>
  <c r="B122" i="16" s="1"/>
  <c r="B123" i="16" s="1"/>
  <c r="B124" i="16" s="1"/>
  <c r="B125" i="16" s="1"/>
  <c r="B126" i="16" s="1"/>
  <c r="B127" i="16" s="1"/>
  <c r="B128" i="16" s="1"/>
  <c r="B129" i="16" s="1"/>
  <c r="B130" i="16" s="1"/>
  <c r="B131" i="16" s="1"/>
  <c r="K69" i="16"/>
  <c r="J69" i="16"/>
  <c r="I69" i="16"/>
  <c r="H69" i="16"/>
  <c r="G69" i="16"/>
  <c r="F69" i="16"/>
  <c r="E69" i="16"/>
  <c r="D69" i="16"/>
  <c r="C69" i="16"/>
  <c r="AA6" i="16"/>
  <c r="AA7" i="16" s="1"/>
  <c r="X6" i="16"/>
  <c r="X7" i="16" s="1"/>
  <c r="B4" i="16"/>
  <c r="B5" i="16" s="1"/>
  <c r="B6" i="16" s="1"/>
  <c r="B7" i="16" s="1"/>
  <c r="B8" i="16" s="1"/>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39" i="16" s="1"/>
  <c r="B40" i="16" s="1"/>
  <c r="B41" i="16" s="1"/>
  <c r="B42" i="16" s="1"/>
  <c r="B43" i="16" s="1"/>
  <c r="B44" i="16" s="1"/>
  <c r="B45" i="16" s="1"/>
  <c r="B46" i="16" s="1"/>
  <c r="B47" i="16" s="1"/>
  <c r="B48" i="16" s="1"/>
  <c r="B49" i="16" s="1"/>
  <c r="B50" i="16" s="1"/>
  <c r="B51" i="16" s="1"/>
  <c r="B52" i="16" s="1"/>
  <c r="B53" i="16" s="1"/>
  <c r="B54" i="16" s="1"/>
  <c r="B55" i="16" s="1"/>
  <c r="B56" i="16" s="1"/>
  <c r="B57" i="16" s="1"/>
  <c r="B58" i="16" s="1"/>
  <c r="B59" i="16" s="1"/>
  <c r="B60" i="16" s="1"/>
  <c r="B61" i="16" s="1"/>
  <c r="B62" i="16" s="1"/>
  <c r="B63" i="16" s="1"/>
  <c r="B64" i="16" s="1"/>
  <c r="B65" i="16" s="1"/>
  <c r="X70" i="14"/>
  <c r="Y70" i="14"/>
  <c r="Z70" i="14"/>
  <c r="AA70" i="14"/>
  <c r="AB70" i="14"/>
  <c r="AC70" i="14"/>
  <c r="AD70" i="14"/>
  <c r="AE70" i="14"/>
  <c r="AF70" i="14"/>
  <c r="X71" i="14"/>
  <c r="Y71" i="14"/>
  <c r="Z71" i="14"/>
  <c r="AA71" i="14"/>
  <c r="AB71" i="14"/>
  <c r="AC71" i="14"/>
  <c r="AD71" i="14"/>
  <c r="AE71" i="14"/>
  <c r="AF71" i="14"/>
  <c r="X72" i="14"/>
  <c r="Y72" i="14"/>
  <c r="Z72" i="14"/>
  <c r="AA72" i="14"/>
  <c r="AB72" i="14"/>
  <c r="AC72" i="14"/>
  <c r="AD72" i="14"/>
  <c r="AE72" i="14"/>
  <c r="AF72" i="14"/>
  <c r="X73" i="14"/>
  <c r="Y73" i="14"/>
  <c r="Z73" i="14"/>
  <c r="AA73" i="14"/>
  <c r="AB73" i="14"/>
  <c r="AC73" i="14"/>
  <c r="AD73" i="14"/>
  <c r="AE73" i="14"/>
  <c r="AF73" i="14"/>
  <c r="X74" i="14"/>
  <c r="Y74" i="14"/>
  <c r="Z74" i="14"/>
  <c r="AA74" i="14"/>
  <c r="AB74" i="14"/>
  <c r="AC74" i="14"/>
  <c r="AD74" i="14"/>
  <c r="AE74" i="14"/>
  <c r="AF74" i="14"/>
  <c r="X75" i="14"/>
  <c r="Y75" i="14"/>
  <c r="Z75" i="14"/>
  <c r="AA75" i="14"/>
  <c r="AB75" i="14"/>
  <c r="AC75" i="14"/>
  <c r="AD75" i="14"/>
  <c r="AE75" i="14"/>
  <c r="AF75" i="14"/>
  <c r="X76" i="14"/>
  <c r="Y76" i="14"/>
  <c r="Z76" i="14"/>
  <c r="AA76" i="14"/>
  <c r="AB76" i="14"/>
  <c r="AC76" i="14"/>
  <c r="AD76" i="14"/>
  <c r="AE76" i="14"/>
  <c r="AF76" i="14"/>
  <c r="X77" i="14"/>
  <c r="Y77" i="14"/>
  <c r="Z77" i="14"/>
  <c r="AA77" i="14"/>
  <c r="AB77" i="14"/>
  <c r="AC77" i="14"/>
  <c r="AD77" i="14"/>
  <c r="AE77" i="14"/>
  <c r="AF77" i="14"/>
  <c r="X78" i="14"/>
  <c r="Y78" i="14"/>
  <c r="Z78" i="14"/>
  <c r="AA78" i="14"/>
  <c r="AB78" i="14"/>
  <c r="AC78" i="14"/>
  <c r="AD78" i="14"/>
  <c r="AE78" i="14"/>
  <c r="AF78" i="14"/>
  <c r="X79" i="14"/>
  <c r="Y79" i="14"/>
  <c r="Z79" i="14"/>
  <c r="AA79" i="14"/>
  <c r="AB79" i="14"/>
  <c r="AC79" i="14"/>
  <c r="AD79" i="14"/>
  <c r="AE79" i="14"/>
  <c r="AF79" i="14"/>
  <c r="X80" i="14"/>
  <c r="Y80" i="14"/>
  <c r="Z80" i="14"/>
  <c r="AA80" i="14"/>
  <c r="AB80" i="14"/>
  <c r="AC80" i="14"/>
  <c r="AD80" i="14"/>
  <c r="AE80" i="14"/>
  <c r="AF80" i="14"/>
  <c r="X81" i="14"/>
  <c r="Y81" i="14"/>
  <c r="Z81" i="14"/>
  <c r="AA81" i="14"/>
  <c r="AB81" i="14"/>
  <c r="AC81" i="14"/>
  <c r="AD81" i="14"/>
  <c r="AE81" i="14"/>
  <c r="AF81" i="14"/>
  <c r="X82" i="14"/>
  <c r="Y82" i="14"/>
  <c r="Z82" i="14"/>
  <c r="AA82" i="14"/>
  <c r="AB82" i="14"/>
  <c r="AC82" i="14"/>
  <c r="AD82" i="14"/>
  <c r="AE82" i="14"/>
  <c r="AF82" i="14"/>
  <c r="X83" i="14"/>
  <c r="Y83" i="14"/>
  <c r="Z83" i="14"/>
  <c r="AA83" i="14"/>
  <c r="AB83" i="14"/>
  <c r="AC83" i="14"/>
  <c r="AD83" i="14"/>
  <c r="AE83" i="14"/>
  <c r="AF83" i="14"/>
  <c r="X84" i="14"/>
  <c r="Y84" i="14"/>
  <c r="Z84" i="14"/>
  <c r="AA84" i="14"/>
  <c r="AB84" i="14"/>
  <c r="AC84" i="14"/>
  <c r="AD84" i="14"/>
  <c r="AE84" i="14"/>
  <c r="AF84" i="14"/>
  <c r="X85" i="14"/>
  <c r="Y85" i="14"/>
  <c r="Z85" i="14"/>
  <c r="AA85" i="14"/>
  <c r="AB85" i="14"/>
  <c r="AC85" i="14"/>
  <c r="AD85" i="14"/>
  <c r="AE85" i="14"/>
  <c r="AF85" i="14"/>
  <c r="X86" i="14"/>
  <c r="Y86" i="14"/>
  <c r="Z86" i="14"/>
  <c r="AA86" i="14"/>
  <c r="AB86" i="14"/>
  <c r="AC86" i="14"/>
  <c r="AD86" i="14"/>
  <c r="AE86" i="14"/>
  <c r="AF86" i="14"/>
  <c r="X87" i="14"/>
  <c r="Y87" i="14"/>
  <c r="Z87" i="14"/>
  <c r="AA87" i="14"/>
  <c r="AB87" i="14"/>
  <c r="AC87" i="14"/>
  <c r="AD87" i="14"/>
  <c r="AE87" i="14"/>
  <c r="AF87" i="14"/>
  <c r="X88" i="14"/>
  <c r="Y88" i="14"/>
  <c r="Z88" i="14"/>
  <c r="AA88" i="14"/>
  <c r="AB88" i="14"/>
  <c r="AC88" i="14"/>
  <c r="AD88" i="14"/>
  <c r="AE88" i="14"/>
  <c r="AF88" i="14"/>
  <c r="X89" i="14"/>
  <c r="Y89" i="14"/>
  <c r="Z89" i="14"/>
  <c r="AA89" i="14"/>
  <c r="AB89" i="14"/>
  <c r="AC89" i="14"/>
  <c r="AD89" i="14"/>
  <c r="AE89" i="14"/>
  <c r="AF89" i="14"/>
  <c r="X90" i="14"/>
  <c r="Y90" i="14"/>
  <c r="Z90" i="14"/>
  <c r="AA90" i="14"/>
  <c r="AB90" i="14"/>
  <c r="AC90" i="14"/>
  <c r="AD90" i="14"/>
  <c r="AE90" i="14"/>
  <c r="AF90" i="14"/>
  <c r="X91" i="14"/>
  <c r="Y91" i="14"/>
  <c r="Z91" i="14"/>
  <c r="AA91" i="14"/>
  <c r="AB91" i="14"/>
  <c r="AC91" i="14"/>
  <c r="AD91" i="14"/>
  <c r="AE91" i="14"/>
  <c r="AF91" i="14"/>
  <c r="X92" i="14"/>
  <c r="Y92" i="14"/>
  <c r="Z92" i="14"/>
  <c r="AA92" i="14"/>
  <c r="AB92" i="14"/>
  <c r="AC92" i="14"/>
  <c r="AD92" i="14"/>
  <c r="AE92" i="14"/>
  <c r="AF92" i="14"/>
  <c r="X93" i="14"/>
  <c r="Y93" i="14"/>
  <c r="Z93" i="14"/>
  <c r="AA93" i="14"/>
  <c r="AB93" i="14"/>
  <c r="AC93" i="14"/>
  <c r="AD93" i="14"/>
  <c r="AE93" i="14"/>
  <c r="AF93" i="14"/>
  <c r="X94" i="14"/>
  <c r="Y94" i="14"/>
  <c r="Z94" i="14"/>
  <c r="AA94" i="14"/>
  <c r="AB94" i="14"/>
  <c r="AC94" i="14"/>
  <c r="AD94" i="14"/>
  <c r="AE94" i="14"/>
  <c r="AF94" i="14"/>
  <c r="X95" i="14"/>
  <c r="Y95" i="14"/>
  <c r="Z95" i="14"/>
  <c r="AA95" i="14"/>
  <c r="AB95" i="14"/>
  <c r="AC95" i="14"/>
  <c r="AD95" i="14"/>
  <c r="AE95" i="14"/>
  <c r="AF95" i="14"/>
  <c r="X96" i="14"/>
  <c r="Y96" i="14"/>
  <c r="Z96" i="14"/>
  <c r="AA96" i="14"/>
  <c r="AB96" i="14"/>
  <c r="AC96" i="14"/>
  <c r="AD96" i="14"/>
  <c r="AE96" i="14"/>
  <c r="AF96" i="14"/>
  <c r="X97" i="14"/>
  <c r="Y97" i="14"/>
  <c r="Z97" i="14"/>
  <c r="AA97" i="14"/>
  <c r="AB97" i="14"/>
  <c r="AC97" i="14"/>
  <c r="AD97" i="14"/>
  <c r="AE97" i="14"/>
  <c r="AF97" i="14"/>
  <c r="X98" i="14"/>
  <c r="Y98" i="14"/>
  <c r="Z98" i="14"/>
  <c r="AA98" i="14"/>
  <c r="AB98" i="14"/>
  <c r="AC98" i="14"/>
  <c r="AD98" i="14"/>
  <c r="AE98" i="14"/>
  <c r="AF98" i="14"/>
  <c r="X99" i="14"/>
  <c r="Y99" i="14"/>
  <c r="Z99" i="14"/>
  <c r="AA99" i="14"/>
  <c r="AB99" i="14"/>
  <c r="AC99" i="14"/>
  <c r="AD99" i="14"/>
  <c r="AE99" i="14"/>
  <c r="AF99" i="14"/>
  <c r="X100" i="14"/>
  <c r="Y100" i="14"/>
  <c r="Z100" i="14"/>
  <c r="AA100" i="14"/>
  <c r="AB100" i="14"/>
  <c r="AC100" i="14"/>
  <c r="AD100" i="14"/>
  <c r="AE100" i="14"/>
  <c r="AF100" i="14"/>
  <c r="X101" i="14"/>
  <c r="Y101" i="14"/>
  <c r="Z101" i="14"/>
  <c r="AA101" i="14"/>
  <c r="AB101" i="14"/>
  <c r="AC101" i="14"/>
  <c r="AD101" i="14"/>
  <c r="AE101" i="14"/>
  <c r="AF101" i="14"/>
  <c r="X102" i="14"/>
  <c r="Y102" i="14"/>
  <c r="Z102" i="14"/>
  <c r="AA102" i="14"/>
  <c r="AB102" i="14"/>
  <c r="AC102" i="14"/>
  <c r="AD102" i="14"/>
  <c r="AE102" i="14"/>
  <c r="AF102" i="14"/>
  <c r="X103" i="14"/>
  <c r="Y103" i="14"/>
  <c r="Z103" i="14"/>
  <c r="AA103" i="14"/>
  <c r="AB103" i="14"/>
  <c r="AC103" i="14"/>
  <c r="AD103" i="14"/>
  <c r="AE103" i="14"/>
  <c r="AF103" i="14"/>
  <c r="X104" i="14"/>
  <c r="Y104" i="14"/>
  <c r="Z104" i="14"/>
  <c r="AA104" i="14"/>
  <c r="AB104" i="14"/>
  <c r="AC104" i="14"/>
  <c r="AD104" i="14"/>
  <c r="AE104" i="14"/>
  <c r="AF104" i="14"/>
  <c r="X105" i="14"/>
  <c r="Y105" i="14"/>
  <c r="Z105" i="14"/>
  <c r="AA105" i="14"/>
  <c r="AB105" i="14"/>
  <c r="AC105" i="14"/>
  <c r="AD105" i="14"/>
  <c r="AE105" i="14"/>
  <c r="AF105" i="14"/>
  <c r="X106" i="14"/>
  <c r="Y106" i="14"/>
  <c r="Z106" i="14"/>
  <c r="AA106" i="14"/>
  <c r="AB106" i="14"/>
  <c r="AC106" i="14"/>
  <c r="AD106" i="14"/>
  <c r="AE106" i="14"/>
  <c r="AF106" i="14"/>
  <c r="X107" i="14"/>
  <c r="Y107" i="14"/>
  <c r="Z107" i="14"/>
  <c r="AA107" i="14"/>
  <c r="AB107" i="14"/>
  <c r="AC107" i="14"/>
  <c r="AD107" i="14"/>
  <c r="AE107" i="14"/>
  <c r="AF107" i="14"/>
  <c r="X108" i="14"/>
  <c r="Y108" i="14"/>
  <c r="Z108" i="14"/>
  <c r="AA108" i="14"/>
  <c r="AB108" i="14"/>
  <c r="AC108" i="14"/>
  <c r="AD108" i="14"/>
  <c r="AE108" i="14"/>
  <c r="AF108" i="14"/>
  <c r="X109" i="14"/>
  <c r="Y109" i="14"/>
  <c r="Z109" i="14"/>
  <c r="AA109" i="14"/>
  <c r="AB109" i="14"/>
  <c r="AC109" i="14"/>
  <c r="AD109" i="14"/>
  <c r="AE109" i="14"/>
  <c r="AF109" i="14"/>
  <c r="X110" i="14"/>
  <c r="Y110" i="14"/>
  <c r="Z110" i="14"/>
  <c r="AA110" i="14"/>
  <c r="AB110" i="14"/>
  <c r="AC110" i="14"/>
  <c r="AD110" i="14"/>
  <c r="AE110" i="14"/>
  <c r="AF110" i="14"/>
  <c r="X111" i="14"/>
  <c r="Y111" i="14"/>
  <c r="Z111" i="14"/>
  <c r="AA111" i="14"/>
  <c r="AB111" i="14"/>
  <c r="AC111" i="14"/>
  <c r="AD111" i="14"/>
  <c r="AE111" i="14"/>
  <c r="AF111" i="14"/>
  <c r="X112" i="14"/>
  <c r="Y112" i="14"/>
  <c r="Z112" i="14"/>
  <c r="AA112" i="14"/>
  <c r="AB112" i="14"/>
  <c r="AC112" i="14"/>
  <c r="AD112" i="14"/>
  <c r="AE112" i="14"/>
  <c r="AF112" i="14"/>
  <c r="X113" i="14"/>
  <c r="Y113" i="14"/>
  <c r="Z113" i="14"/>
  <c r="AA113" i="14"/>
  <c r="AB113" i="14"/>
  <c r="AC113" i="14"/>
  <c r="AD113" i="14"/>
  <c r="AE113" i="14"/>
  <c r="AF113" i="14"/>
  <c r="X114" i="14"/>
  <c r="Y114" i="14"/>
  <c r="Z114" i="14"/>
  <c r="AA114" i="14"/>
  <c r="AB114" i="14"/>
  <c r="AC114" i="14"/>
  <c r="AD114" i="14"/>
  <c r="AE114" i="14"/>
  <c r="AF114" i="14"/>
  <c r="X115" i="14"/>
  <c r="Y115" i="14"/>
  <c r="Z115" i="14"/>
  <c r="AA115" i="14"/>
  <c r="AB115" i="14"/>
  <c r="AC115" i="14"/>
  <c r="AD115" i="14"/>
  <c r="AE115" i="14"/>
  <c r="AF115" i="14"/>
  <c r="X116" i="14"/>
  <c r="Y116" i="14"/>
  <c r="Z116" i="14"/>
  <c r="AA116" i="14"/>
  <c r="AB116" i="14"/>
  <c r="AC116" i="14"/>
  <c r="AD116" i="14"/>
  <c r="AE116" i="14"/>
  <c r="AF116" i="14"/>
  <c r="X117" i="14"/>
  <c r="Y117" i="14"/>
  <c r="Z117" i="14"/>
  <c r="AA117" i="14"/>
  <c r="AB117" i="14"/>
  <c r="AC117" i="14"/>
  <c r="AD117" i="14"/>
  <c r="AE117" i="14"/>
  <c r="AF117" i="14"/>
  <c r="X118" i="14"/>
  <c r="Y118" i="14"/>
  <c r="Z118" i="14"/>
  <c r="AA118" i="14"/>
  <c r="AB118" i="14"/>
  <c r="AC118" i="14"/>
  <c r="AD118" i="14"/>
  <c r="AE118" i="14"/>
  <c r="AF118" i="14"/>
  <c r="X119" i="14"/>
  <c r="Y119" i="14"/>
  <c r="Z119" i="14"/>
  <c r="AA119" i="14"/>
  <c r="AB119" i="14"/>
  <c r="AC119" i="14"/>
  <c r="AD119" i="14"/>
  <c r="AE119" i="14"/>
  <c r="AF119" i="14"/>
  <c r="X120" i="14"/>
  <c r="Y120" i="14"/>
  <c r="Z120" i="14"/>
  <c r="AA120" i="14"/>
  <c r="AB120" i="14"/>
  <c r="AC120" i="14"/>
  <c r="AD120" i="14"/>
  <c r="AE120" i="14"/>
  <c r="AF120" i="14"/>
  <c r="X121" i="14"/>
  <c r="Y121" i="14"/>
  <c r="Z121" i="14"/>
  <c r="AA121" i="14"/>
  <c r="AB121" i="14"/>
  <c r="AC121" i="14"/>
  <c r="AD121" i="14"/>
  <c r="AE121" i="14"/>
  <c r="AF121" i="14"/>
  <c r="X122" i="14"/>
  <c r="Y122" i="14"/>
  <c r="Z122" i="14"/>
  <c r="AA122" i="14"/>
  <c r="AB122" i="14"/>
  <c r="AC122" i="14"/>
  <c r="AD122" i="14"/>
  <c r="AE122" i="14"/>
  <c r="AF122" i="14"/>
  <c r="X123" i="14"/>
  <c r="Y123" i="14"/>
  <c r="Z123" i="14"/>
  <c r="AA123" i="14"/>
  <c r="AB123" i="14"/>
  <c r="AC123" i="14"/>
  <c r="AD123" i="14"/>
  <c r="AE123" i="14"/>
  <c r="AF123" i="14"/>
  <c r="X124" i="14"/>
  <c r="Y124" i="14"/>
  <c r="Z124" i="14"/>
  <c r="AA124" i="14"/>
  <c r="AB124" i="14"/>
  <c r="AC124" i="14"/>
  <c r="AD124" i="14"/>
  <c r="AE124" i="14"/>
  <c r="AF124" i="14"/>
  <c r="X125" i="14"/>
  <c r="Y125" i="14"/>
  <c r="Z125" i="14"/>
  <c r="AA125" i="14"/>
  <c r="AB125" i="14"/>
  <c r="AC125" i="14"/>
  <c r="AD125" i="14"/>
  <c r="AE125" i="14"/>
  <c r="AF125" i="14"/>
  <c r="X126" i="14"/>
  <c r="Y126" i="14"/>
  <c r="Z126" i="14"/>
  <c r="AA126" i="14"/>
  <c r="AB126" i="14"/>
  <c r="AC126" i="14"/>
  <c r="AD126" i="14"/>
  <c r="AE126" i="14"/>
  <c r="AF126" i="14"/>
  <c r="X127" i="14"/>
  <c r="Y127" i="14"/>
  <c r="Z127" i="14"/>
  <c r="AA127" i="14"/>
  <c r="AB127" i="14"/>
  <c r="AC127" i="14"/>
  <c r="AD127" i="14"/>
  <c r="AE127" i="14"/>
  <c r="AF127" i="14"/>
  <c r="X128" i="14"/>
  <c r="Y128" i="14"/>
  <c r="Z128" i="14"/>
  <c r="AA128" i="14"/>
  <c r="AB128" i="14"/>
  <c r="AC128" i="14"/>
  <c r="AD128" i="14"/>
  <c r="AE128" i="14"/>
  <c r="AF128" i="14"/>
  <c r="X129" i="14"/>
  <c r="Y129" i="14"/>
  <c r="Z129" i="14"/>
  <c r="AA129" i="14"/>
  <c r="AB129" i="14"/>
  <c r="AC129" i="14"/>
  <c r="AD129" i="14"/>
  <c r="AE129" i="14"/>
  <c r="AF129" i="14"/>
  <c r="X130" i="14"/>
  <c r="Y130" i="14"/>
  <c r="Z130" i="14"/>
  <c r="AA130" i="14"/>
  <c r="AB130" i="14"/>
  <c r="AC130" i="14"/>
  <c r="AD130" i="14"/>
  <c r="AE130" i="14"/>
  <c r="AF130" i="14"/>
  <c r="X131" i="14"/>
  <c r="Y131" i="14"/>
  <c r="Z131" i="14"/>
  <c r="AA131" i="14"/>
  <c r="AB131" i="14"/>
  <c r="AC131" i="14"/>
  <c r="AD131" i="14"/>
  <c r="AE131" i="14"/>
  <c r="AF131" i="14"/>
  <c r="AF69" i="14"/>
  <c r="AE69" i="14"/>
  <c r="AD69" i="14"/>
  <c r="AC69" i="14"/>
  <c r="AB69" i="14"/>
  <c r="AA69" i="14"/>
  <c r="Z69" i="14"/>
  <c r="Y69" i="14"/>
  <c r="X69" i="14"/>
  <c r="M70" i="14"/>
  <c r="N70" i="14"/>
  <c r="O70" i="14"/>
  <c r="P70" i="14"/>
  <c r="Q70" i="14"/>
  <c r="R70" i="14"/>
  <c r="S70" i="14"/>
  <c r="T70" i="14"/>
  <c r="U70" i="14"/>
  <c r="M71" i="14"/>
  <c r="N71" i="14"/>
  <c r="O71" i="14"/>
  <c r="P71" i="14"/>
  <c r="Q71" i="14"/>
  <c r="R71" i="14"/>
  <c r="S71" i="14"/>
  <c r="T71" i="14"/>
  <c r="U71" i="14"/>
  <c r="M72" i="14"/>
  <c r="N72" i="14"/>
  <c r="O72" i="14"/>
  <c r="P72" i="14"/>
  <c r="Q72" i="14"/>
  <c r="R72" i="14"/>
  <c r="S72" i="14"/>
  <c r="T72" i="14"/>
  <c r="U72" i="14"/>
  <c r="M73" i="14"/>
  <c r="N73" i="14"/>
  <c r="O73" i="14"/>
  <c r="P73" i="14"/>
  <c r="Q73" i="14"/>
  <c r="R73" i="14"/>
  <c r="S73" i="14"/>
  <c r="T73" i="14"/>
  <c r="U73" i="14"/>
  <c r="M74" i="14"/>
  <c r="N74" i="14"/>
  <c r="O74" i="14"/>
  <c r="P74" i="14"/>
  <c r="Q74" i="14"/>
  <c r="R74" i="14"/>
  <c r="S74" i="14"/>
  <c r="T74" i="14"/>
  <c r="U74" i="14"/>
  <c r="M75" i="14"/>
  <c r="N75" i="14"/>
  <c r="O75" i="14"/>
  <c r="P75" i="14"/>
  <c r="Q75" i="14"/>
  <c r="R75" i="14"/>
  <c r="S75" i="14"/>
  <c r="T75" i="14"/>
  <c r="U75" i="14"/>
  <c r="M76" i="14"/>
  <c r="N76" i="14"/>
  <c r="O76" i="14"/>
  <c r="P76" i="14"/>
  <c r="Q76" i="14"/>
  <c r="R76" i="14"/>
  <c r="S76" i="14"/>
  <c r="T76" i="14"/>
  <c r="U76" i="14"/>
  <c r="M77" i="14"/>
  <c r="N77" i="14"/>
  <c r="O77" i="14"/>
  <c r="P77" i="14"/>
  <c r="Q77" i="14"/>
  <c r="R77" i="14"/>
  <c r="S77" i="14"/>
  <c r="T77" i="14"/>
  <c r="U77" i="14"/>
  <c r="M78" i="14"/>
  <c r="N78" i="14"/>
  <c r="O78" i="14"/>
  <c r="P78" i="14"/>
  <c r="Q78" i="14"/>
  <c r="R78" i="14"/>
  <c r="S78" i="14"/>
  <c r="T78" i="14"/>
  <c r="U78" i="14"/>
  <c r="M79" i="14"/>
  <c r="N79" i="14"/>
  <c r="O79" i="14"/>
  <c r="P79" i="14"/>
  <c r="Q79" i="14"/>
  <c r="R79" i="14"/>
  <c r="S79" i="14"/>
  <c r="T79" i="14"/>
  <c r="U79" i="14"/>
  <c r="M80" i="14"/>
  <c r="N80" i="14"/>
  <c r="O80" i="14"/>
  <c r="P80" i="14"/>
  <c r="Q80" i="14"/>
  <c r="R80" i="14"/>
  <c r="S80" i="14"/>
  <c r="T80" i="14"/>
  <c r="U80" i="14"/>
  <c r="M81" i="14"/>
  <c r="N81" i="14"/>
  <c r="O81" i="14"/>
  <c r="P81" i="14"/>
  <c r="Q81" i="14"/>
  <c r="R81" i="14"/>
  <c r="S81" i="14"/>
  <c r="T81" i="14"/>
  <c r="U81" i="14"/>
  <c r="M82" i="14"/>
  <c r="N82" i="14"/>
  <c r="O82" i="14"/>
  <c r="P82" i="14"/>
  <c r="Q82" i="14"/>
  <c r="R82" i="14"/>
  <c r="S82" i="14"/>
  <c r="T82" i="14"/>
  <c r="U82" i="14"/>
  <c r="M83" i="14"/>
  <c r="N83" i="14"/>
  <c r="O83" i="14"/>
  <c r="P83" i="14"/>
  <c r="Q83" i="14"/>
  <c r="R83" i="14"/>
  <c r="S83" i="14"/>
  <c r="T83" i="14"/>
  <c r="U83" i="14"/>
  <c r="M84" i="14"/>
  <c r="N84" i="14"/>
  <c r="O84" i="14"/>
  <c r="P84" i="14"/>
  <c r="Q84" i="14"/>
  <c r="R84" i="14"/>
  <c r="S84" i="14"/>
  <c r="T84" i="14"/>
  <c r="U84" i="14"/>
  <c r="M85" i="14"/>
  <c r="N85" i="14"/>
  <c r="O85" i="14"/>
  <c r="P85" i="14"/>
  <c r="Q85" i="14"/>
  <c r="R85" i="14"/>
  <c r="S85" i="14"/>
  <c r="T85" i="14"/>
  <c r="U85" i="14"/>
  <c r="M86" i="14"/>
  <c r="N86" i="14"/>
  <c r="O86" i="14"/>
  <c r="P86" i="14"/>
  <c r="Q86" i="14"/>
  <c r="R86" i="14"/>
  <c r="S86" i="14"/>
  <c r="T86" i="14"/>
  <c r="U86" i="14"/>
  <c r="M87" i="14"/>
  <c r="N87" i="14"/>
  <c r="O87" i="14"/>
  <c r="P87" i="14"/>
  <c r="Q87" i="14"/>
  <c r="R87" i="14"/>
  <c r="S87" i="14"/>
  <c r="T87" i="14"/>
  <c r="U87" i="14"/>
  <c r="M88" i="14"/>
  <c r="N88" i="14"/>
  <c r="O88" i="14"/>
  <c r="P88" i="14"/>
  <c r="Q88" i="14"/>
  <c r="R88" i="14"/>
  <c r="S88" i="14"/>
  <c r="T88" i="14"/>
  <c r="U88" i="14"/>
  <c r="M89" i="14"/>
  <c r="N89" i="14"/>
  <c r="O89" i="14"/>
  <c r="P89" i="14"/>
  <c r="Q89" i="14"/>
  <c r="R89" i="14"/>
  <c r="S89" i="14"/>
  <c r="T89" i="14"/>
  <c r="U89" i="14"/>
  <c r="M90" i="14"/>
  <c r="N90" i="14"/>
  <c r="O90" i="14"/>
  <c r="P90" i="14"/>
  <c r="Q90" i="14"/>
  <c r="R90" i="14"/>
  <c r="S90" i="14"/>
  <c r="T90" i="14"/>
  <c r="U90" i="14"/>
  <c r="M91" i="14"/>
  <c r="N91" i="14"/>
  <c r="O91" i="14"/>
  <c r="P91" i="14"/>
  <c r="Q91" i="14"/>
  <c r="R91" i="14"/>
  <c r="S91" i="14"/>
  <c r="T91" i="14"/>
  <c r="U91" i="14"/>
  <c r="M92" i="14"/>
  <c r="N92" i="14"/>
  <c r="O92" i="14"/>
  <c r="P92" i="14"/>
  <c r="Q92" i="14"/>
  <c r="R92" i="14"/>
  <c r="S92" i="14"/>
  <c r="T92" i="14"/>
  <c r="U92" i="14"/>
  <c r="M93" i="14"/>
  <c r="N93" i="14"/>
  <c r="O93" i="14"/>
  <c r="P93" i="14"/>
  <c r="Q93" i="14"/>
  <c r="R93" i="14"/>
  <c r="S93" i="14"/>
  <c r="T93" i="14"/>
  <c r="U93" i="14"/>
  <c r="M94" i="14"/>
  <c r="N94" i="14"/>
  <c r="O94" i="14"/>
  <c r="P94" i="14"/>
  <c r="Q94" i="14"/>
  <c r="R94" i="14"/>
  <c r="S94" i="14"/>
  <c r="T94" i="14"/>
  <c r="U94" i="14"/>
  <c r="M95" i="14"/>
  <c r="N95" i="14"/>
  <c r="O95" i="14"/>
  <c r="P95" i="14"/>
  <c r="Q95" i="14"/>
  <c r="R95" i="14"/>
  <c r="S95" i="14"/>
  <c r="T95" i="14"/>
  <c r="U95" i="14"/>
  <c r="M96" i="14"/>
  <c r="N96" i="14"/>
  <c r="O96" i="14"/>
  <c r="P96" i="14"/>
  <c r="Q96" i="14"/>
  <c r="R96" i="14"/>
  <c r="S96" i="14"/>
  <c r="T96" i="14"/>
  <c r="U96" i="14"/>
  <c r="M97" i="14"/>
  <c r="N97" i="14"/>
  <c r="O97" i="14"/>
  <c r="P97" i="14"/>
  <c r="Q97" i="14"/>
  <c r="R97" i="14"/>
  <c r="S97" i="14"/>
  <c r="T97" i="14"/>
  <c r="U97" i="14"/>
  <c r="M98" i="14"/>
  <c r="N98" i="14"/>
  <c r="O98" i="14"/>
  <c r="P98" i="14"/>
  <c r="Q98" i="14"/>
  <c r="R98" i="14"/>
  <c r="S98" i="14"/>
  <c r="T98" i="14"/>
  <c r="U98" i="14"/>
  <c r="M99" i="14"/>
  <c r="N99" i="14"/>
  <c r="O99" i="14"/>
  <c r="P99" i="14"/>
  <c r="Q99" i="14"/>
  <c r="R99" i="14"/>
  <c r="S99" i="14"/>
  <c r="T99" i="14"/>
  <c r="U99" i="14"/>
  <c r="M100" i="14"/>
  <c r="N100" i="14"/>
  <c r="O100" i="14"/>
  <c r="P100" i="14"/>
  <c r="Q100" i="14"/>
  <c r="R100" i="14"/>
  <c r="S100" i="14"/>
  <c r="T100" i="14"/>
  <c r="U100" i="14"/>
  <c r="M101" i="14"/>
  <c r="N101" i="14"/>
  <c r="O101" i="14"/>
  <c r="P101" i="14"/>
  <c r="Q101" i="14"/>
  <c r="R101" i="14"/>
  <c r="S101" i="14"/>
  <c r="T101" i="14"/>
  <c r="U101" i="14"/>
  <c r="M102" i="14"/>
  <c r="N102" i="14"/>
  <c r="O102" i="14"/>
  <c r="P102" i="14"/>
  <c r="Q102" i="14"/>
  <c r="R102" i="14"/>
  <c r="S102" i="14"/>
  <c r="T102" i="14"/>
  <c r="U102" i="14"/>
  <c r="M103" i="14"/>
  <c r="N103" i="14"/>
  <c r="O103" i="14"/>
  <c r="P103" i="14"/>
  <c r="Q103" i="14"/>
  <c r="R103" i="14"/>
  <c r="S103" i="14"/>
  <c r="T103" i="14"/>
  <c r="U103" i="14"/>
  <c r="M104" i="14"/>
  <c r="N104" i="14"/>
  <c r="O104" i="14"/>
  <c r="P104" i="14"/>
  <c r="Q104" i="14"/>
  <c r="R104" i="14"/>
  <c r="S104" i="14"/>
  <c r="T104" i="14"/>
  <c r="U104" i="14"/>
  <c r="M105" i="14"/>
  <c r="N105" i="14"/>
  <c r="O105" i="14"/>
  <c r="P105" i="14"/>
  <c r="Q105" i="14"/>
  <c r="R105" i="14"/>
  <c r="S105" i="14"/>
  <c r="T105" i="14"/>
  <c r="U105" i="14"/>
  <c r="M106" i="14"/>
  <c r="N106" i="14"/>
  <c r="O106" i="14"/>
  <c r="P106" i="14"/>
  <c r="Q106" i="14"/>
  <c r="R106" i="14"/>
  <c r="S106" i="14"/>
  <c r="T106" i="14"/>
  <c r="U106" i="14"/>
  <c r="M107" i="14"/>
  <c r="N107" i="14"/>
  <c r="O107" i="14"/>
  <c r="P107" i="14"/>
  <c r="Q107" i="14"/>
  <c r="R107" i="14"/>
  <c r="S107" i="14"/>
  <c r="T107" i="14"/>
  <c r="U107" i="14"/>
  <c r="M108" i="14"/>
  <c r="N108" i="14"/>
  <c r="O108" i="14"/>
  <c r="P108" i="14"/>
  <c r="Q108" i="14"/>
  <c r="R108" i="14"/>
  <c r="S108" i="14"/>
  <c r="T108" i="14"/>
  <c r="U108" i="14"/>
  <c r="M109" i="14"/>
  <c r="N109" i="14"/>
  <c r="O109" i="14"/>
  <c r="P109" i="14"/>
  <c r="Q109" i="14"/>
  <c r="R109" i="14"/>
  <c r="S109" i="14"/>
  <c r="T109" i="14"/>
  <c r="U109" i="14"/>
  <c r="M110" i="14"/>
  <c r="N110" i="14"/>
  <c r="O110" i="14"/>
  <c r="P110" i="14"/>
  <c r="Q110" i="14"/>
  <c r="R110" i="14"/>
  <c r="S110" i="14"/>
  <c r="T110" i="14"/>
  <c r="U110" i="14"/>
  <c r="M111" i="14"/>
  <c r="N111" i="14"/>
  <c r="O111" i="14"/>
  <c r="P111" i="14"/>
  <c r="Q111" i="14"/>
  <c r="R111" i="14"/>
  <c r="S111" i="14"/>
  <c r="T111" i="14"/>
  <c r="U111" i="14"/>
  <c r="M112" i="14"/>
  <c r="N112" i="14"/>
  <c r="O112" i="14"/>
  <c r="P112" i="14"/>
  <c r="Q112" i="14"/>
  <c r="R112" i="14"/>
  <c r="S112" i="14"/>
  <c r="T112" i="14"/>
  <c r="U112" i="14"/>
  <c r="M113" i="14"/>
  <c r="N113" i="14"/>
  <c r="O113" i="14"/>
  <c r="P113" i="14"/>
  <c r="Q113" i="14"/>
  <c r="R113" i="14"/>
  <c r="S113" i="14"/>
  <c r="T113" i="14"/>
  <c r="U113" i="14"/>
  <c r="M114" i="14"/>
  <c r="N114" i="14"/>
  <c r="O114" i="14"/>
  <c r="P114" i="14"/>
  <c r="Q114" i="14"/>
  <c r="R114" i="14"/>
  <c r="S114" i="14"/>
  <c r="T114" i="14"/>
  <c r="U114" i="14"/>
  <c r="M115" i="14"/>
  <c r="N115" i="14"/>
  <c r="O115" i="14"/>
  <c r="P115" i="14"/>
  <c r="Q115" i="14"/>
  <c r="R115" i="14"/>
  <c r="S115" i="14"/>
  <c r="T115" i="14"/>
  <c r="U115" i="14"/>
  <c r="M116" i="14"/>
  <c r="N116" i="14"/>
  <c r="O116" i="14"/>
  <c r="P116" i="14"/>
  <c r="Q116" i="14"/>
  <c r="R116" i="14"/>
  <c r="S116" i="14"/>
  <c r="T116" i="14"/>
  <c r="U116" i="14"/>
  <c r="M117" i="14"/>
  <c r="N117" i="14"/>
  <c r="O117" i="14"/>
  <c r="P117" i="14"/>
  <c r="Q117" i="14"/>
  <c r="R117" i="14"/>
  <c r="S117" i="14"/>
  <c r="T117" i="14"/>
  <c r="U117" i="14"/>
  <c r="M118" i="14"/>
  <c r="N118" i="14"/>
  <c r="O118" i="14"/>
  <c r="P118" i="14"/>
  <c r="Q118" i="14"/>
  <c r="R118" i="14"/>
  <c r="S118" i="14"/>
  <c r="T118" i="14"/>
  <c r="U118" i="14"/>
  <c r="M119" i="14"/>
  <c r="N119" i="14"/>
  <c r="O119" i="14"/>
  <c r="P119" i="14"/>
  <c r="Q119" i="14"/>
  <c r="R119" i="14"/>
  <c r="S119" i="14"/>
  <c r="T119" i="14"/>
  <c r="U119" i="14"/>
  <c r="M120" i="14"/>
  <c r="N120" i="14"/>
  <c r="O120" i="14"/>
  <c r="P120" i="14"/>
  <c r="Q120" i="14"/>
  <c r="R120" i="14"/>
  <c r="S120" i="14"/>
  <c r="T120" i="14"/>
  <c r="U120" i="14"/>
  <c r="M121" i="14"/>
  <c r="N121" i="14"/>
  <c r="O121" i="14"/>
  <c r="P121" i="14"/>
  <c r="Q121" i="14"/>
  <c r="R121" i="14"/>
  <c r="S121" i="14"/>
  <c r="T121" i="14"/>
  <c r="U121" i="14"/>
  <c r="M122" i="14"/>
  <c r="N122" i="14"/>
  <c r="O122" i="14"/>
  <c r="P122" i="14"/>
  <c r="Q122" i="14"/>
  <c r="R122" i="14"/>
  <c r="S122" i="14"/>
  <c r="T122" i="14"/>
  <c r="U122" i="14"/>
  <c r="M123" i="14"/>
  <c r="N123" i="14"/>
  <c r="O123" i="14"/>
  <c r="P123" i="14"/>
  <c r="Q123" i="14"/>
  <c r="R123" i="14"/>
  <c r="S123" i="14"/>
  <c r="T123" i="14"/>
  <c r="U123" i="14"/>
  <c r="M124" i="14"/>
  <c r="N124" i="14"/>
  <c r="O124" i="14"/>
  <c r="P124" i="14"/>
  <c r="Q124" i="14"/>
  <c r="R124" i="14"/>
  <c r="S124" i="14"/>
  <c r="T124" i="14"/>
  <c r="U124" i="14"/>
  <c r="M125" i="14"/>
  <c r="N125" i="14"/>
  <c r="O125" i="14"/>
  <c r="P125" i="14"/>
  <c r="Q125" i="14"/>
  <c r="R125" i="14"/>
  <c r="S125" i="14"/>
  <c r="T125" i="14"/>
  <c r="U125" i="14"/>
  <c r="M126" i="14"/>
  <c r="N126" i="14"/>
  <c r="O126" i="14"/>
  <c r="P126" i="14"/>
  <c r="Q126" i="14"/>
  <c r="R126" i="14"/>
  <c r="S126" i="14"/>
  <c r="T126" i="14"/>
  <c r="U126" i="14"/>
  <c r="M127" i="14"/>
  <c r="N127" i="14"/>
  <c r="O127" i="14"/>
  <c r="P127" i="14"/>
  <c r="Q127" i="14"/>
  <c r="R127" i="14"/>
  <c r="S127" i="14"/>
  <c r="T127" i="14"/>
  <c r="U127" i="14"/>
  <c r="M128" i="14"/>
  <c r="N128" i="14"/>
  <c r="O128" i="14"/>
  <c r="P128" i="14"/>
  <c r="Q128" i="14"/>
  <c r="R128" i="14"/>
  <c r="S128" i="14"/>
  <c r="T128" i="14"/>
  <c r="U128" i="14"/>
  <c r="M129" i="14"/>
  <c r="N129" i="14"/>
  <c r="O129" i="14"/>
  <c r="P129" i="14"/>
  <c r="Q129" i="14"/>
  <c r="R129" i="14"/>
  <c r="S129" i="14"/>
  <c r="T129" i="14"/>
  <c r="U129" i="14"/>
  <c r="M130" i="14"/>
  <c r="N130" i="14"/>
  <c r="O130" i="14"/>
  <c r="P130" i="14"/>
  <c r="Q130" i="14"/>
  <c r="R130" i="14"/>
  <c r="S130" i="14"/>
  <c r="T130" i="14"/>
  <c r="U130" i="14"/>
  <c r="M131" i="14"/>
  <c r="N131" i="14"/>
  <c r="O131" i="14"/>
  <c r="P131" i="14"/>
  <c r="Q131" i="14"/>
  <c r="R131" i="14"/>
  <c r="S131" i="14"/>
  <c r="T131" i="14"/>
  <c r="U131" i="14"/>
  <c r="N69" i="14"/>
  <c r="O69" i="14"/>
  <c r="P69" i="14"/>
  <c r="Q69" i="14"/>
  <c r="R69" i="14"/>
  <c r="S69" i="14"/>
  <c r="T69" i="14"/>
  <c r="U69" i="14"/>
  <c r="M69" i="14"/>
  <c r="C70" i="14"/>
  <c r="D70" i="14"/>
  <c r="E70" i="14"/>
  <c r="F70" i="14"/>
  <c r="G70" i="14"/>
  <c r="H70" i="14"/>
  <c r="I70" i="14"/>
  <c r="J70" i="14"/>
  <c r="K70" i="14"/>
  <c r="C71" i="14"/>
  <c r="D71" i="14"/>
  <c r="E71" i="14"/>
  <c r="F71" i="14"/>
  <c r="G71" i="14"/>
  <c r="H71" i="14"/>
  <c r="I71" i="14"/>
  <c r="J71" i="14"/>
  <c r="K71" i="14"/>
  <c r="C72" i="14"/>
  <c r="D72" i="14"/>
  <c r="E72" i="14"/>
  <c r="F72" i="14"/>
  <c r="G72" i="14"/>
  <c r="H72" i="14"/>
  <c r="I72" i="14"/>
  <c r="J72" i="14"/>
  <c r="K72" i="14"/>
  <c r="C73" i="14"/>
  <c r="D73" i="14"/>
  <c r="E73" i="14"/>
  <c r="F73" i="14"/>
  <c r="G73" i="14"/>
  <c r="H73" i="14"/>
  <c r="I73" i="14"/>
  <c r="J73" i="14"/>
  <c r="K73" i="14"/>
  <c r="C74" i="14"/>
  <c r="D74" i="14"/>
  <c r="E74" i="14"/>
  <c r="F74" i="14"/>
  <c r="G74" i="14"/>
  <c r="H74" i="14"/>
  <c r="I74" i="14"/>
  <c r="J74" i="14"/>
  <c r="K74" i="14"/>
  <c r="C75" i="14"/>
  <c r="D75" i="14"/>
  <c r="E75" i="14"/>
  <c r="F75" i="14"/>
  <c r="G75" i="14"/>
  <c r="H75" i="14"/>
  <c r="I75" i="14"/>
  <c r="J75" i="14"/>
  <c r="K75" i="14"/>
  <c r="C76" i="14"/>
  <c r="D76" i="14"/>
  <c r="E76" i="14"/>
  <c r="F76" i="14"/>
  <c r="G76" i="14"/>
  <c r="H76" i="14"/>
  <c r="I76" i="14"/>
  <c r="J76" i="14"/>
  <c r="K76" i="14"/>
  <c r="C77" i="14"/>
  <c r="D77" i="14"/>
  <c r="E77" i="14"/>
  <c r="F77" i="14"/>
  <c r="G77" i="14"/>
  <c r="H77" i="14"/>
  <c r="I77" i="14"/>
  <c r="J77" i="14"/>
  <c r="K77" i="14"/>
  <c r="C78" i="14"/>
  <c r="D78" i="14"/>
  <c r="E78" i="14"/>
  <c r="F78" i="14"/>
  <c r="G78" i="14"/>
  <c r="H78" i="14"/>
  <c r="I78" i="14"/>
  <c r="J78" i="14"/>
  <c r="K78" i="14"/>
  <c r="C79" i="14"/>
  <c r="D79" i="14"/>
  <c r="E79" i="14"/>
  <c r="F79" i="14"/>
  <c r="G79" i="14"/>
  <c r="H79" i="14"/>
  <c r="I79" i="14"/>
  <c r="J79" i="14"/>
  <c r="K79" i="14"/>
  <c r="C80" i="14"/>
  <c r="D80" i="14"/>
  <c r="E80" i="14"/>
  <c r="F80" i="14"/>
  <c r="G80" i="14"/>
  <c r="H80" i="14"/>
  <c r="I80" i="14"/>
  <c r="J80" i="14"/>
  <c r="K80" i="14"/>
  <c r="C81" i="14"/>
  <c r="D81" i="14"/>
  <c r="E81" i="14"/>
  <c r="F81" i="14"/>
  <c r="G81" i="14"/>
  <c r="H81" i="14"/>
  <c r="I81" i="14"/>
  <c r="J81" i="14"/>
  <c r="K81" i="14"/>
  <c r="C82" i="14"/>
  <c r="D82" i="14"/>
  <c r="E82" i="14"/>
  <c r="F82" i="14"/>
  <c r="G82" i="14"/>
  <c r="H82" i="14"/>
  <c r="I82" i="14"/>
  <c r="J82" i="14"/>
  <c r="K82" i="14"/>
  <c r="C83" i="14"/>
  <c r="D83" i="14"/>
  <c r="E83" i="14"/>
  <c r="F83" i="14"/>
  <c r="G83" i="14"/>
  <c r="H83" i="14"/>
  <c r="I83" i="14"/>
  <c r="J83" i="14"/>
  <c r="K83" i="14"/>
  <c r="C84" i="14"/>
  <c r="D84" i="14"/>
  <c r="E84" i="14"/>
  <c r="F84" i="14"/>
  <c r="G84" i="14"/>
  <c r="H84" i="14"/>
  <c r="I84" i="14"/>
  <c r="J84" i="14"/>
  <c r="K84" i="14"/>
  <c r="C85" i="14"/>
  <c r="D85" i="14"/>
  <c r="E85" i="14"/>
  <c r="F85" i="14"/>
  <c r="G85" i="14"/>
  <c r="H85" i="14"/>
  <c r="I85" i="14"/>
  <c r="J85" i="14"/>
  <c r="K85" i="14"/>
  <c r="C86" i="14"/>
  <c r="D86" i="14"/>
  <c r="E86" i="14"/>
  <c r="F86" i="14"/>
  <c r="G86" i="14"/>
  <c r="H86" i="14"/>
  <c r="I86" i="14"/>
  <c r="J86" i="14"/>
  <c r="K86" i="14"/>
  <c r="C87" i="14"/>
  <c r="D87" i="14"/>
  <c r="E87" i="14"/>
  <c r="F87" i="14"/>
  <c r="G87" i="14"/>
  <c r="H87" i="14"/>
  <c r="I87" i="14"/>
  <c r="J87" i="14"/>
  <c r="K87" i="14"/>
  <c r="C88" i="14"/>
  <c r="D88" i="14"/>
  <c r="E88" i="14"/>
  <c r="F88" i="14"/>
  <c r="G88" i="14"/>
  <c r="H88" i="14"/>
  <c r="I88" i="14"/>
  <c r="J88" i="14"/>
  <c r="K88" i="14"/>
  <c r="C89" i="14"/>
  <c r="D89" i="14"/>
  <c r="E89" i="14"/>
  <c r="F89" i="14"/>
  <c r="G89" i="14"/>
  <c r="H89" i="14"/>
  <c r="I89" i="14"/>
  <c r="J89" i="14"/>
  <c r="K89" i="14"/>
  <c r="C90" i="14"/>
  <c r="D90" i="14"/>
  <c r="E90" i="14"/>
  <c r="F90" i="14"/>
  <c r="G90" i="14"/>
  <c r="H90" i="14"/>
  <c r="I90" i="14"/>
  <c r="J90" i="14"/>
  <c r="K90" i="14"/>
  <c r="C91" i="14"/>
  <c r="D91" i="14"/>
  <c r="E91" i="14"/>
  <c r="F91" i="14"/>
  <c r="G91" i="14"/>
  <c r="H91" i="14"/>
  <c r="I91" i="14"/>
  <c r="J91" i="14"/>
  <c r="K91" i="14"/>
  <c r="C92" i="14"/>
  <c r="D92" i="14"/>
  <c r="E92" i="14"/>
  <c r="F92" i="14"/>
  <c r="G92" i="14"/>
  <c r="H92" i="14"/>
  <c r="I92" i="14"/>
  <c r="J92" i="14"/>
  <c r="K92" i="14"/>
  <c r="C93" i="14"/>
  <c r="D93" i="14"/>
  <c r="E93" i="14"/>
  <c r="F93" i="14"/>
  <c r="G93" i="14"/>
  <c r="H93" i="14"/>
  <c r="I93" i="14"/>
  <c r="J93" i="14"/>
  <c r="K93" i="14"/>
  <c r="C94" i="14"/>
  <c r="D94" i="14"/>
  <c r="E94" i="14"/>
  <c r="F94" i="14"/>
  <c r="G94" i="14"/>
  <c r="H94" i="14"/>
  <c r="I94" i="14"/>
  <c r="J94" i="14"/>
  <c r="K94" i="14"/>
  <c r="C95" i="14"/>
  <c r="D95" i="14"/>
  <c r="E95" i="14"/>
  <c r="F95" i="14"/>
  <c r="G95" i="14"/>
  <c r="H95" i="14"/>
  <c r="I95" i="14"/>
  <c r="J95" i="14"/>
  <c r="K95" i="14"/>
  <c r="C96" i="14"/>
  <c r="D96" i="14"/>
  <c r="E96" i="14"/>
  <c r="F96" i="14"/>
  <c r="G96" i="14"/>
  <c r="H96" i="14"/>
  <c r="I96" i="14"/>
  <c r="J96" i="14"/>
  <c r="K96" i="14"/>
  <c r="C97" i="14"/>
  <c r="D97" i="14"/>
  <c r="E97" i="14"/>
  <c r="F97" i="14"/>
  <c r="G97" i="14"/>
  <c r="H97" i="14"/>
  <c r="I97" i="14"/>
  <c r="J97" i="14"/>
  <c r="K97" i="14"/>
  <c r="C98" i="14"/>
  <c r="D98" i="14"/>
  <c r="E98" i="14"/>
  <c r="F98" i="14"/>
  <c r="G98" i="14"/>
  <c r="H98" i="14"/>
  <c r="I98" i="14"/>
  <c r="J98" i="14"/>
  <c r="K98" i="14"/>
  <c r="C99" i="14"/>
  <c r="D99" i="14"/>
  <c r="E99" i="14"/>
  <c r="F99" i="14"/>
  <c r="G99" i="14"/>
  <c r="H99" i="14"/>
  <c r="I99" i="14"/>
  <c r="J99" i="14"/>
  <c r="K99" i="14"/>
  <c r="C100" i="14"/>
  <c r="D100" i="14"/>
  <c r="E100" i="14"/>
  <c r="F100" i="14"/>
  <c r="G100" i="14"/>
  <c r="H100" i="14"/>
  <c r="I100" i="14"/>
  <c r="J100" i="14"/>
  <c r="K100" i="14"/>
  <c r="C101" i="14"/>
  <c r="D101" i="14"/>
  <c r="E101" i="14"/>
  <c r="F101" i="14"/>
  <c r="G101" i="14"/>
  <c r="H101" i="14"/>
  <c r="I101" i="14"/>
  <c r="J101" i="14"/>
  <c r="K101" i="14"/>
  <c r="C102" i="14"/>
  <c r="D102" i="14"/>
  <c r="E102" i="14"/>
  <c r="F102" i="14"/>
  <c r="G102" i="14"/>
  <c r="H102" i="14"/>
  <c r="I102" i="14"/>
  <c r="J102" i="14"/>
  <c r="K102" i="14"/>
  <c r="C103" i="14"/>
  <c r="D103" i="14"/>
  <c r="E103" i="14"/>
  <c r="F103" i="14"/>
  <c r="G103" i="14"/>
  <c r="H103" i="14"/>
  <c r="I103" i="14"/>
  <c r="J103" i="14"/>
  <c r="K103" i="14"/>
  <c r="C104" i="14"/>
  <c r="D104" i="14"/>
  <c r="E104" i="14"/>
  <c r="F104" i="14"/>
  <c r="G104" i="14"/>
  <c r="H104" i="14"/>
  <c r="I104" i="14"/>
  <c r="J104" i="14"/>
  <c r="K104" i="14"/>
  <c r="C105" i="14"/>
  <c r="D105" i="14"/>
  <c r="E105" i="14"/>
  <c r="F105" i="14"/>
  <c r="G105" i="14"/>
  <c r="H105" i="14"/>
  <c r="I105" i="14"/>
  <c r="J105" i="14"/>
  <c r="K105" i="14"/>
  <c r="C106" i="14"/>
  <c r="D106" i="14"/>
  <c r="E106" i="14"/>
  <c r="F106" i="14"/>
  <c r="G106" i="14"/>
  <c r="H106" i="14"/>
  <c r="I106" i="14"/>
  <c r="J106" i="14"/>
  <c r="K106" i="14"/>
  <c r="C107" i="14"/>
  <c r="D107" i="14"/>
  <c r="E107" i="14"/>
  <c r="F107" i="14"/>
  <c r="G107" i="14"/>
  <c r="H107" i="14"/>
  <c r="I107" i="14"/>
  <c r="J107" i="14"/>
  <c r="K107" i="14"/>
  <c r="C108" i="14"/>
  <c r="D108" i="14"/>
  <c r="E108" i="14"/>
  <c r="F108" i="14"/>
  <c r="G108" i="14"/>
  <c r="H108" i="14"/>
  <c r="I108" i="14"/>
  <c r="J108" i="14"/>
  <c r="K108" i="14"/>
  <c r="C109" i="14"/>
  <c r="D109" i="14"/>
  <c r="E109" i="14"/>
  <c r="F109" i="14"/>
  <c r="G109" i="14"/>
  <c r="H109" i="14"/>
  <c r="I109" i="14"/>
  <c r="J109" i="14"/>
  <c r="K109" i="14"/>
  <c r="C110" i="14"/>
  <c r="D110" i="14"/>
  <c r="E110" i="14"/>
  <c r="F110" i="14"/>
  <c r="G110" i="14"/>
  <c r="H110" i="14"/>
  <c r="I110" i="14"/>
  <c r="J110" i="14"/>
  <c r="K110" i="14"/>
  <c r="C111" i="14"/>
  <c r="D111" i="14"/>
  <c r="E111" i="14"/>
  <c r="F111" i="14"/>
  <c r="G111" i="14"/>
  <c r="H111" i="14"/>
  <c r="I111" i="14"/>
  <c r="J111" i="14"/>
  <c r="K111" i="14"/>
  <c r="C112" i="14"/>
  <c r="D112" i="14"/>
  <c r="E112" i="14"/>
  <c r="F112" i="14"/>
  <c r="G112" i="14"/>
  <c r="H112" i="14"/>
  <c r="I112" i="14"/>
  <c r="J112" i="14"/>
  <c r="K112" i="14"/>
  <c r="C113" i="14"/>
  <c r="D113" i="14"/>
  <c r="E113" i="14"/>
  <c r="F113" i="14"/>
  <c r="G113" i="14"/>
  <c r="H113" i="14"/>
  <c r="I113" i="14"/>
  <c r="J113" i="14"/>
  <c r="K113" i="14"/>
  <c r="C114" i="14"/>
  <c r="D114" i="14"/>
  <c r="E114" i="14"/>
  <c r="F114" i="14"/>
  <c r="G114" i="14"/>
  <c r="H114" i="14"/>
  <c r="I114" i="14"/>
  <c r="J114" i="14"/>
  <c r="K114" i="14"/>
  <c r="C115" i="14"/>
  <c r="D115" i="14"/>
  <c r="E115" i="14"/>
  <c r="F115" i="14"/>
  <c r="G115" i="14"/>
  <c r="H115" i="14"/>
  <c r="I115" i="14"/>
  <c r="J115" i="14"/>
  <c r="K115" i="14"/>
  <c r="C116" i="14"/>
  <c r="D116" i="14"/>
  <c r="E116" i="14"/>
  <c r="F116" i="14"/>
  <c r="G116" i="14"/>
  <c r="H116" i="14"/>
  <c r="I116" i="14"/>
  <c r="J116" i="14"/>
  <c r="K116" i="14"/>
  <c r="C117" i="14"/>
  <c r="D117" i="14"/>
  <c r="E117" i="14"/>
  <c r="F117" i="14"/>
  <c r="G117" i="14"/>
  <c r="H117" i="14"/>
  <c r="I117" i="14"/>
  <c r="J117" i="14"/>
  <c r="K117" i="14"/>
  <c r="C118" i="14"/>
  <c r="D118" i="14"/>
  <c r="E118" i="14"/>
  <c r="F118" i="14"/>
  <c r="G118" i="14"/>
  <c r="H118" i="14"/>
  <c r="I118" i="14"/>
  <c r="J118" i="14"/>
  <c r="K118" i="14"/>
  <c r="C119" i="14"/>
  <c r="D119" i="14"/>
  <c r="E119" i="14"/>
  <c r="F119" i="14"/>
  <c r="G119" i="14"/>
  <c r="H119" i="14"/>
  <c r="I119" i="14"/>
  <c r="J119" i="14"/>
  <c r="K119" i="14"/>
  <c r="C120" i="14"/>
  <c r="D120" i="14"/>
  <c r="E120" i="14"/>
  <c r="F120" i="14"/>
  <c r="G120" i="14"/>
  <c r="H120" i="14"/>
  <c r="I120" i="14"/>
  <c r="J120" i="14"/>
  <c r="K120" i="14"/>
  <c r="C121" i="14"/>
  <c r="D121" i="14"/>
  <c r="E121" i="14"/>
  <c r="F121" i="14"/>
  <c r="G121" i="14"/>
  <c r="H121" i="14"/>
  <c r="I121" i="14"/>
  <c r="J121" i="14"/>
  <c r="K121" i="14"/>
  <c r="C122" i="14"/>
  <c r="D122" i="14"/>
  <c r="E122" i="14"/>
  <c r="F122" i="14"/>
  <c r="G122" i="14"/>
  <c r="H122" i="14"/>
  <c r="I122" i="14"/>
  <c r="J122" i="14"/>
  <c r="K122" i="14"/>
  <c r="C123" i="14"/>
  <c r="D123" i="14"/>
  <c r="E123" i="14"/>
  <c r="F123" i="14"/>
  <c r="G123" i="14"/>
  <c r="H123" i="14"/>
  <c r="I123" i="14"/>
  <c r="J123" i="14"/>
  <c r="K123" i="14"/>
  <c r="C124" i="14"/>
  <c r="D124" i="14"/>
  <c r="E124" i="14"/>
  <c r="F124" i="14"/>
  <c r="G124" i="14"/>
  <c r="H124" i="14"/>
  <c r="I124" i="14"/>
  <c r="J124" i="14"/>
  <c r="K124" i="14"/>
  <c r="C125" i="14"/>
  <c r="D125" i="14"/>
  <c r="E125" i="14"/>
  <c r="F125" i="14"/>
  <c r="G125" i="14"/>
  <c r="H125" i="14"/>
  <c r="I125" i="14"/>
  <c r="J125" i="14"/>
  <c r="K125" i="14"/>
  <c r="C126" i="14"/>
  <c r="D126" i="14"/>
  <c r="E126" i="14"/>
  <c r="F126" i="14"/>
  <c r="G126" i="14"/>
  <c r="H126" i="14"/>
  <c r="I126" i="14"/>
  <c r="J126" i="14"/>
  <c r="K126" i="14"/>
  <c r="C127" i="14"/>
  <c r="D127" i="14"/>
  <c r="E127" i="14"/>
  <c r="F127" i="14"/>
  <c r="G127" i="14"/>
  <c r="H127" i="14"/>
  <c r="I127" i="14"/>
  <c r="J127" i="14"/>
  <c r="K127" i="14"/>
  <c r="C128" i="14"/>
  <c r="D128" i="14"/>
  <c r="E128" i="14"/>
  <c r="F128" i="14"/>
  <c r="G128" i="14"/>
  <c r="H128" i="14"/>
  <c r="I128" i="14"/>
  <c r="J128" i="14"/>
  <c r="K128" i="14"/>
  <c r="C129" i="14"/>
  <c r="D129" i="14"/>
  <c r="E129" i="14"/>
  <c r="F129" i="14"/>
  <c r="G129" i="14"/>
  <c r="H129" i="14"/>
  <c r="I129" i="14"/>
  <c r="J129" i="14"/>
  <c r="K129" i="14"/>
  <c r="C130" i="14"/>
  <c r="D130" i="14"/>
  <c r="E130" i="14"/>
  <c r="F130" i="14"/>
  <c r="G130" i="14"/>
  <c r="H130" i="14"/>
  <c r="I130" i="14"/>
  <c r="J130" i="14"/>
  <c r="K130" i="14"/>
  <c r="C131" i="14"/>
  <c r="D131" i="14"/>
  <c r="E131" i="14"/>
  <c r="F131" i="14"/>
  <c r="G131" i="14"/>
  <c r="H131" i="14"/>
  <c r="I131" i="14"/>
  <c r="J131" i="14"/>
  <c r="K131" i="14"/>
  <c r="D69" i="14"/>
  <c r="E69" i="14"/>
  <c r="F69" i="14"/>
  <c r="G69" i="14"/>
  <c r="H69" i="14"/>
  <c r="I69" i="14"/>
  <c r="J69" i="14"/>
  <c r="K69" i="14"/>
  <c r="C69" i="14"/>
  <c r="AD7" i="16" l="1"/>
  <c r="N138" i="16"/>
  <c r="S139" i="16"/>
  <c r="R167" i="16" s="1"/>
  <c r="K137" i="16"/>
  <c r="P162" i="16" s="1"/>
  <c r="V71" i="16"/>
  <c r="V72" i="16" s="1"/>
  <c r="V73" i="16" s="1"/>
  <c r="V74" i="16" s="1"/>
  <c r="V75" i="16" s="1"/>
  <c r="V76" i="16" s="1"/>
  <c r="V77" i="16" s="1"/>
  <c r="V78" i="16" s="1"/>
  <c r="V79" i="16" s="1"/>
  <c r="V80" i="16" s="1"/>
  <c r="AD6" i="16"/>
  <c r="P136" i="16"/>
  <c r="O164" i="16" s="1"/>
  <c r="P135" i="16"/>
  <c r="N164" i="16" s="1"/>
  <c r="C139" i="16"/>
  <c r="N134" i="16"/>
  <c r="K135" i="16"/>
  <c r="N162" i="16" s="1"/>
  <c r="G140" i="16"/>
  <c r="H140" i="16"/>
  <c r="S159" i="16" s="1"/>
  <c r="G134" i="16"/>
  <c r="I135" i="16"/>
  <c r="N161" i="16" s="1"/>
  <c r="J134" i="16"/>
  <c r="M160" i="16" s="1"/>
  <c r="J135" i="16"/>
  <c r="N160" i="16" s="1"/>
  <c r="X8" i="16"/>
  <c r="Y7" i="16"/>
  <c r="M135" i="16"/>
  <c r="T139" i="16"/>
  <c r="R166" i="16" s="1"/>
  <c r="N135" i="16"/>
  <c r="S136" i="16"/>
  <c r="O167" i="16" s="1"/>
  <c r="C138" i="16"/>
  <c r="Q138" i="16"/>
  <c r="O138" i="16"/>
  <c r="E139" i="16"/>
  <c r="U139" i="16"/>
  <c r="R168" i="16" s="1"/>
  <c r="J140" i="16"/>
  <c r="S160" i="16" s="1"/>
  <c r="M137" i="16"/>
  <c r="O135" i="16"/>
  <c r="T136" i="16"/>
  <c r="O166" i="16" s="1"/>
  <c r="R136" i="16"/>
  <c r="O165" i="16" s="1"/>
  <c r="O137" i="16"/>
  <c r="D138" i="16"/>
  <c r="K140" i="16"/>
  <c r="S162" i="16" s="1"/>
  <c r="U136" i="16"/>
  <c r="O168" i="16" s="1"/>
  <c r="P137" i="16"/>
  <c r="P164" i="16" s="1"/>
  <c r="N137" i="16"/>
  <c r="E138" i="16"/>
  <c r="S138" i="16"/>
  <c r="Q167" i="16" s="1"/>
  <c r="I140" i="16"/>
  <c r="S161" i="16" s="1"/>
  <c r="C140" i="16"/>
  <c r="P134" i="16"/>
  <c r="M164" i="16" s="1"/>
  <c r="Q135" i="16"/>
  <c r="F136" i="16"/>
  <c r="O158" i="16" s="1"/>
  <c r="C136" i="16"/>
  <c r="Q137" i="16"/>
  <c r="H139" i="16"/>
  <c r="R159" i="16" s="1"/>
  <c r="M140" i="16"/>
  <c r="Y6" i="16"/>
  <c r="R139" i="16"/>
  <c r="R165" i="16" s="1"/>
  <c r="Q134" i="16"/>
  <c r="R135" i="16"/>
  <c r="N165" i="16" s="1"/>
  <c r="R137" i="16"/>
  <c r="P165" i="16" s="1"/>
  <c r="G138" i="16"/>
  <c r="U138" i="16"/>
  <c r="Q168" i="16" s="1"/>
  <c r="N140" i="16"/>
  <c r="R134" i="16"/>
  <c r="M165" i="16" s="1"/>
  <c r="C135" i="16"/>
  <c r="S135" i="16"/>
  <c r="N167" i="16" s="1"/>
  <c r="S137" i="16"/>
  <c r="P167" i="16" s="1"/>
  <c r="J139" i="16"/>
  <c r="R160" i="16" s="1"/>
  <c r="O140" i="16"/>
  <c r="C134" i="16"/>
  <c r="S134" i="16"/>
  <c r="M167" i="16" s="1"/>
  <c r="T135" i="16"/>
  <c r="N166" i="16" s="1"/>
  <c r="I136" i="16"/>
  <c r="O161" i="16" s="1"/>
  <c r="D137" i="16"/>
  <c r="T137" i="16"/>
  <c r="P166" i="16" s="1"/>
  <c r="I138" i="16"/>
  <c r="Q161" i="16" s="1"/>
  <c r="U137" i="16"/>
  <c r="P168" i="16" s="1"/>
  <c r="Q140" i="16"/>
  <c r="E134" i="16"/>
  <c r="U134" i="16"/>
  <c r="M168" i="16" s="1"/>
  <c r="F135" i="16"/>
  <c r="N158" i="16" s="1"/>
  <c r="F137" i="16"/>
  <c r="P158" i="16" s="1"/>
  <c r="P140" i="16"/>
  <c r="S164" i="16" s="1"/>
  <c r="G135" i="16"/>
  <c r="K139" i="16"/>
  <c r="R162" i="16" s="1"/>
  <c r="H135" i="16"/>
  <c r="N159" i="16" s="1"/>
  <c r="H137" i="16"/>
  <c r="P159" i="16" s="1"/>
  <c r="H138" i="16"/>
  <c r="Q159" i="16" s="1"/>
  <c r="H134" i="16"/>
  <c r="M159" i="16" s="1"/>
  <c r="K136" i="16"/>
  <c r="O162" i="16" s="1"/>
  <c r="I137" i="16"/>
  <c r="P161" i="16" s="1"/>
  <c r="P139" i="16"/>
  <c r="R164" i="16" s="1"/>
  <c r="J137" i="16"/>
  <c r="P160" i="16" s="1"/>
  <c r="G137" i="16"/>
  <c r="Q139" i="16"/>
  <c r="F140" i="16"/>
  <c r="S158" i="16" s="1"/>
  <c r="AB7" i="16"/>
  <c r="AA8" i="16"/>
  <c r="I134" i="16"/>
  <c r="M161" i="16" s="1"/>
  <c r="T134" i="16"/>
  <c r="M166" i="16" s="1"/>
  <c r="N136" i="16"/>
  <c r="I139" i="16"/>
  <c r="R161" i="16" s="1"/>
  <c r="U135" i="16"/>
  <c r="N168" i="16" s="1"/>
  <c r="G136" i="16"/>
  <c r="M138" i="16"/>
  <c r="F138" i="16"/>
  <c r="Q158" i="16" s="1"/>
  <c r="D140" i="16"/>
  <c r="AB6" i="16"/>
  <c r="K134" i="16"/>
  <c r="M162" i="16" s="1"/>
  <c r="D136" i="16"/>
  <c r="Q136" i="16"/>
  <c r="E140" i="16"/>
  <c r="E136" i="16"/>
  <c r="M136" i="16"/>
  <c r="J136" i="16"/>
  <c r="O160" i="16" s="1"/>
  <c r="C137" i="16"/>
  <c r="P138" i="16"/>
  <c r="Q164" i="16" s="1"/>
  <c r="S140" i="16"/>
  <c r="S167" i="16" s="1"/>
  <c r="O136" i="16"/>
  <c r="E137" i="16"/>
  <c r="J138" i="16"/>
  <c r="Q160" i="16" s="1"/>
  <c r="R138" i="16"/>
  <c r="Q165" i="16" s="1"/>
  <c r="H136" i="16"/>
  <c r="O159" i="16" s="1"/>
  <c r="K138" i="16"/>
  <c r="Q162" i="16" s="1"/>
  <c r="D134" i="16"/>
  <c r="D135" i="16"/>
  <c r="T138" i="16"/>
  <c r="Q166" i="16" s="1"/>
  <c r="D139" i="16"/>
  <c r="R140" i="16"/>
  <c r="S165" i="16" s="1"/>
  <c r="E135" i="16"/>
  <c r="M139" i="16"/>
  <c r="F134" i="16"/>
  <c r="M158" i="16" s="1"/>
  <c r="F139" i="16"/>
  <c r="R158" i="16" s="1"/>
  <c r="N139" i="16"/>
  <c r="T140" i="16"/>
  <c r="S166" i="16" s="1"/>
  <c r="M134" i="16"/>
  <c r="O134" i="16"/>
  <c r="G139" i="16"/>
  <c r="O139" i="16"/>
  <c r="U140" i="16"/>
  <c r="S168" i="16" s="1"/>
  <c r="AX7" i="14"/>
  <c r="AY7" i="14"/>
  <c r="AX8" i="14"/>
  <c r="AY8" i="14"/>
  <c r="AX9" i="14"/>
  <c r="AY9" i="14"/>
  <c r="AX10" i="14"/>
  <c r="AY10" i="14"/>
  <c r="AX11" i="14"/>
  <c r="AY11" i="14"/>
  <c r="AX12" i="14"/>
  <c r="AY12" i="14"/>
  <c r="AX13" i="14"/>
  <c r="AY13" i="14"/>
  <c r="AX14" i="14"/>
  <c r="AY14" i="14"/>
  <c r="AX15" i="14"/>
  <c r="AY15" i="14"/>
  <c r="AX16" i="14"/>
  <c r="AY16" i="14"/>
  <c r="AX17" i="14"/>
  <c r="AY17" i="14"/>
  <c r="AX18" i="14"/>
  <c r="AY18" i="14"/>
  <c r="AX19" i="14"/>
  <c r="AY19" i="14"/>
  <c r="AX20" i="14"/>
  <c r="AY20" i="14"/>
  <c r="AX21" i="14"/>
  <c r="AY21" i="14"/>
  <c r="AX22" i="14"/>
  <c r="AY22" i="14"/>
  <c r="AX23" i="14"/>
  <c r="AY23" i="14"/>
  <c r="AX24" i="14"/>
  <c r="AY24" i="14"/>
  <c r="AX25" i="14"/>
  <c r="AY25" i="14"/>
  <c r="AX26" i="14"/>
  <c r="AY26" i="14"/>
  <c r="AX27" i="14"/>
  <c r="AY27" i="14"/>
  <c r="AX28" i="14"/>
  <c r="AY28" i="14"/>
  <c r="AX29" i="14"/>
  <c r="AY29" i="14"/>
  <c r="AX30" i="14"/>
  <c r="AY30" i="14"/>
  <c r="AX31" i="14"/>
  <c r="AY31" i="14"/>
  <c r="AX32" i="14"/>
  <c r="AY32" i="14"/>
  <c r="AX33" i="14"/>
  <c r="AY33" i="14"/>
  <c r="AX34" i="14"/>
  <c r="AY34" i="14"/>
  <c r="AX35" i="14"/>
  <c r="AY35" i="14"/>
  <c r="AX36" i="14"/>
  <c r="AY36" i="14"/>
  <c r="AX37" i="14"/>
  <c r="AY37" i="14"/>
  <c r="AX38" i="14"/>
  <c r="AY38" i="14"/>
  <c r="AX39" i="14"/>
  <c r="AY39" i="14"/>
  <c r="AX40" i="14"/>
  <c r="AY40" i="14"/>
  <c r="AX41" i="14"/>
  <c r="AY41" i="14"/>
  <c r="AX42" i="14"/>
  <c r="AY42" i="14"/>
  <c r="AX43" i="14"/>
  <c r="AY43" i="14"/>
  <c r="AX44" i="14"/>
  <c r="AY44" i="14"/>
  <c r="AX45" i="14"/>
  <c r="AY45" i="14"/>
  <c r="AX46" i="14"/>
  <c r="AY46" i="14"/>
  <c r="AX47" i="14"/>
  <c r="AY47" i="14"/>
  <c r="AX48" i="14"/>
  <c r="AY48" i="14"/>
  <c r="AX49" i="14"/>
  <c r="AY49" i="14"/>
  <c r="AX50" i="14"/>
  <c r="AY50" i="14"/>
  <c r="AX51" i="14"/>
  <c r="AY51" i="14"/>
  <c r="AX52" i="14"/>
  <c r="AY52" i="14"/>
  <c r="AX53" i="14"/>
  <c r="AY53" i="14"/>
  <c r="AX54" i="14"/>
  <c r="AY54" i="14"/>
  <c r="AX55" i="14"/>
  <c r="AY55" i="14"/>
  <c r="AX56" i="14"/>
  <c r="AY56" i="14"/>
  <c r="AX57" i="14"/>
  <c r="AY57" i="14"/>
  <c r="AX58" i="14"/>
  <c r="AY58" i="14"/>
  <c r="AX59" i="14"/>
  <c r="AY59" i="14"/>
  <c r="AX60" i="14"/>
  <c r="AY60" i="14"/>
  <c r="AX61" i="14"/>
  <c r="AY61" i="14"/>
  <c r="AX62" i="14"/>
  <c r="AY62" i="14"/>
  <c r="AX63" i="14"/>
  <c r="AY63" i="14"/>
  <c r="AX64" i="14"/>
  <c r="AY64" i="14"/>
  <c r="AX65" i="14"/>
  <c r="AY65" i="14"/>
  <c r="AY6" i="14"/>
  <c r="AX6" i="14"/>
  <c r="AO6" i="14"/>
  <c r="AO7" i="14" s="1"/>
  <c r="AP7" i="14" s="1"/>
  <c r="AL6" i="14"/>
  <c r="AI6" i="14"/>
  <c r="AJ6" i="14" s="1"/>
  <c r="AE7" i="16" l="1"/>
  <c r="AD8" i="16"/>
  <c r="AE6" i="16"/>
  <c r="X9" i="16"/>
  <c r="Y8" i="16"/>
  <c r="V81" i="16"/>
  <c r="V82" i="16" s="1"/>
  <c r="V83" i="16" s="1"/>
  <c r="V84" i="16" s="1"/>
  <c r="V85" i="16" s="1"/>
  <c r="V86" i="16" s="1"/>
  <c r="V87" i="16" s="1"/>
  <c r="AA9" i="16"/>
  <c r="AB8" i="16"/>
  <c r="AR6" i="14"/>
  <c r="AP6" i="14"/>
  <c r="AM6" i="14"/>
  <c r="AS6" i="14"/>
  <c r="AU6" i="14"/>
  <c r="AO8" i="14"/>
  <c r="AL7" i="14"/>
  <c r="AL8" i="14" s="1"/>
  <c r="AI7" i="14"/>
  <c r="AI8" i="14" s="1"/>
  <c r="AI9" i="14" s="1"/>
  <c r="AI10" i="14" s="1"/>
  <c r="AI11" i="14" s="1"/>
  <c r="AI12" i="14" s="1"/>
  <c r="AI13" i="14" s="1"/>
  <c r="AI14" i="14" s="1"/>
  <c r="B70" i="14"/>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4" i="14"/>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AV6" i="14" l="1"/>
  <c r="AE8" i="16"/>
  <c r="AD9" i="16"/>
  <c r="V134" i="16"/>
  <c r="Y9" i="16"/>
  <c r="X10" i="16"/>
  <c r="AB9" i="16"/>
  <c r="AA10" i="16"/>
  <c r="V88" i="16"/>
  <c r="V89" i="16" s="1"/>
  <c r="V90" i="16" s="1"/>
  <c r="V91" i="16" s="1"/>
  <c r="V92" i="16" s="1"/>
  <c r="AI15" i="14"/>
  <c r="AI16" i="14" s="1"/>
  <c r="AI17" i="14" s="1"/>
  <c r="AI18" i="14" s="1"/>
  <c r="AI19" i="14" s="1"/>
  <c r="AI20" i="14" s="1"/>
  <c r="AI21" i="14" s="1"/>
  <c r="AI22" i="14" s="1"/>
  <c r="AI23" i="14" s="1"/>
  <c r="AI24" i="14" s="1"/>
  <c r="AI25" i="14" s="1"/>
  <c r="AI26" i="14" s="1"/>
  <c r="AI27" i="14" s="1"/>
  <c r="AI28" i="14" s="1"/>
  <c r="AI29" i="14" s="1"/>
  <c r="AI30" i="14" s="1"/>
  <c r="AI31" i="14" s="1"/>
  <c r="AI32" i="14" s="1"/>
  <c r="AI33" i="14" s="1"/>
  <c r="AI34" i="14" s="1"/>
  <c r="AI35" i="14" s="1"/>
  <c r="AI36" i="14" s="1"/>
  <c r="AI37" i="14" s="1"/>
  <c r="AI38" i="14" s="1"/>
  <c r="AI39" i="14" s="1"/>
  <c r="AI40" i="14" s="1"/>
  <c r="AI41" i="14" s="1"/>
  <c r="AI42" i="14" s="1"/>
  <c r="AI43" i="14" s="1"/>
  <c r="AI44" i="14" s="1"/>
  <c r="AI45" i="14" s="1"/>
  <c r="AI46" i="14" s="1"/>
  <c r="AI47" i="14" s="1"/>
  <c r="AI48" i="14" s="1"/>
  <c r="AI49" i="14" s="1"/>
  <c r="AI50" i="14" s="1"/>
  <c r="AI51" i="14" s="1"/>
  <c r="AI52" i="14" s="1"/>
  <c r="AI53" i="14" s="1"/>
  <c r="AI54" i="14" s="1"/>
  <c r="AI55" i="14" s="1"/>
  <c r="AI56" i="14" s="1"/>
  <c r="AI57" i="14" s="1"/>
  <c r="AI58" i="14" s="1"/>
  <c r="AI59" i="14" s="1"/>
  <c r="AI60" i="14" s="1"/>
  <c r="AI61" i="14" s="1"/>
  <c r="AI62" i="14" s="1"/>
  <c r="AI63" i="14" s="1"/>
  <c r="AI64" i="14" s="1"/>
  <c r="AI65" i="14" s="1"/>
  <c r="AI66" i="14" s="1"/>
  <c r="AJ14" i="14"/>
  <c r="AS8" i="14"/>
  <c r="AJ32" i="14"/>
  <c r="AJ31" i="14"/>
  <c r="AJ30" i="14"/>
  <c r="AJ16" i="14"/>
  <c r="AJ15" i="14"/>
  <c r="AJ63" i="14"/>
  <c r="AJ62" i="14"/>
  <c r="AJ48" i="14"/>
  <c r="AG71" i="14"/>
  <c r="AG72" i="14" s="1"/>
  <c r="AG73" i="14" s="1"/>
  <c r="AG74" i="14" s="1"/>
  <c r="AG75" i="14" s="1"/>
  <c r="AG76" i="14" s="1"/>
  <c r="AG77" i="14" s="1"/>
  <c r="AG78" i="14" s="1"/>
  <c r="AG79" i="14" s="1"/>
  <c r="AG80" i="14" s="1"/>
  <c r="AG81" i="14" s="1"/>
  <c r="AG82" i="14" s="1"/>
  <c r="AG83" i="14" s="1"/>
  <c r="AG84" i="14" s="1"/>
  <c r="AG85" i="14" s="1"/>
  <c r="AG86" i="14" s="1"/>
  <c r="AG87" i="14" s="1"/>
  <c r="AG88" i="14" s="1"/>
  <c r="AG89" i="14" s="1"/>
  <c r="AG90" i="14" s="1"/>
  <c r="AG91" i="14" s="1"/>
  <c r="AG92" i="14" s="1"/>
  <c r="AG93" i="14" s="1"/>
  <c r="AG94" i="14" s="1"/>
  <c r="AG95" i="14" s="1"/>
  <c r="AG96" i="14" s="1"/>
  <c r="AG97" i="14" s="1"/>
  <c r="AG98" i="14" s="1"/>
  <c r="AG99" i="14" s="1"/>
  <c r="AG100" i="14" s="1"/>
  <c r="AG101" i="14" s="1"/>
  <c r="AG102" i="14" s="1"/>
  <c r="AG103" i="14" s="1"/>
  <c r="AG104" i="14" s="1"/>
  <c r="AG105" i="14" s="1"/>
  <c r="AG106" i="14" s="1"/>
  <c r="AG107" i="14" s="1"/>
  <c r="AG108" i="14" s="1"/>
  <c r="AG109" i="14" s="1"/>
  <c r="AG110" i="14" s="1"/>
  <c r="AG111" i="14" s="1"/>
  <c r="AG112" i="14" s="1"/>
  <c r="AG113" i="14" s="1"/>
  <c r="AG114" i="14" s="1"/>
  <c r="AG115" i="14" s="1"/>
  <c r="AG116" i="14" s="1"/>
  <c r="AG117" i="14" s="1"/>
  <c r="AG118" i="14" s="1"/>
  <c r="AG119" i="14" s="1"/>
  <c r="AG120" i="14" s="1"/>
  <c r="AG121" i="14" s="1"/>
  <c r="AG122" i="14" s="1"/>
  <c r="AG123" i="14" s="1"/>
  <c r="AG124" i="14" s="1"/>
  <c r="AG125" i="14" s="1"/>
  <c r="AG126" i="14" s="1"/>
  <c r="AG127" i="14" s="1"/>
  <c r="AG128" i="14" s="1"/>
  <c r="AG129" i="14" s="1"/>
  <c r="AG130" i="14" s="1"/>
  <c r="AG131" i="14" s="1"/>
  <c r="AR7" i="14"/>
  <c r="AS7" i="14"/>
  <c r="AJ45" i="14"/>
  <c r="AJ29" i="14"/>
  <c r="AJ13" i="14"/>
  <c r="AJ60" i="14"/>
  <c r="AJ44" i="14"/>
  <c r="AJ28" i="14"/>
  <c r="AJ12" i="14"/>
  <c r="AJ43" i="14"/>
  <c r="AJ27" i="14"/>
  <c r="AJ11" i="14"/>
  <c r="AJ58" i="14"/>
  <c r="AJ42" i="14"/>
  <c r="AJ26" i="14"/>
  <c r="AJ10" i="14"/>
  <c r="AJ41" i="14"/>
  <c r="AJ25" i="14"/>
  <c r="AJ9" i="14"/>
  <c r="AJ56" i="14"/>
  <c r="AJ40" i="14"/>
  <c r="AJ24" i="14"/>
  <c r="AJ8" i="14"/>
  <c r="AR8" i="14"/>
  <c r="AJ55" i="14"/>
  <c r="AJ39" i="14"/>
  <c r="AJ23" i="14"/>
  <c r="AJ7" i="14"/>
  <c r="AJ54" i="14"/>
  <c r="AJ38" i="14"/>
  <c r="AJ37" i="14"/>
  <c r="AJ21" i="14"/>
  <c r="AJ36" i="14"/>
  <c r="AJ20" i="14"/>
  <c r="AJ51" i="14"/>
  <c r="AJ35" i="14"/>
  <c r="AJ19" i="14"/>
  <c r="AJ50" i="14"/>
  <c r="AJ34" i="14"/>
  <c r="AJ18" i="14"/>
  <c r="AJ65" i="14"/>
  <c r="AJ49" i="14"/>
  <c r="AJ33" i="14"/>
  <c r="AJ17" i="14"/>
  <c r="AO9" i="14"/>
  <c r="AP8" i="14"/>
  <c r="AL9" i="14"/>
  <c r="AS9" i="14" s="1"/>
  <c r="AM8" i="14"/>
  <c r="AM7" i="14"/>
  <c r="R140" i="14"/>
  <c r="S168" i="14" s="1"/>
  <c r="U140" i="14"/>
  <c r="S171" i="14" s="1"/>
  <c r="V71" i="14"/>
  <c r="V72" i="14" s="1"/>
  <c r="V73" i="14" s="1"/>
  <c r="V74" i="14" s="1"/>
  <c r="V75" i="14" s="1"/>
  <c r="V76" i="14" s="1"/>
  <c r="V77" i="14" s="1"/>
  <c r="V78" i="14" s="1"/>
  <c r="V79" i="14" s="1"/>
  <c r="V80" i="14" s="1"/>
  <c r="V81" i="14" s="1"/>
  <c r="V82" i="14" s="1"/>
  <c r="V83" i="14" s="1"/>
  <c r="V84" i="14" s="1"/>
  <c r="V85" i="14" s="1"/>
  <c r="V86" i="14" s="1"/>
  <c r="V87" i="14" s="1"/>
  <c r="V88" i="14" s="1"/>
  <c r="V89" i="14" s="1"/>
  <c r="V90" i="14" s="1"/>
  <c r="V91" i="14" s="1"/>
  <c r="V92" i="14" s="1"/>
  <c r="V93" i="14" s="1"/>
  <c r="V94" i="14" s="1"/>
  <c r="V95" i="14" s="1"/>
  <c r="V96" i="14" s="1"/>
  <c r="V97" i="14" s="1"/>
  <c r="V98" i="14" s="1"/>
  <c r="V99" i="14" s="1"/>
  <c r="V100" i="14" s="1"/>
  <c r="V101" i="14" s="1"/>
  <c r="V102" i="14" s="1"/>
  <c r="V103" i="14" s="1"/>
  <c r="V104" i="14" s="1"/>
  <c r="V105" i="14" s="1"/>
  <c r="V106" i="14" s="1"/>
  <c r="V107" i="14" s="1"/>
  <c r="V108" i="14" s="1"/>
  <c r="V109" i="14" s="1"/>
  <c r="V110" i="14" s="1"/>
  <c r="V111" i="14" s="1"/>
  <c r="V112" i="14" s="1"/>
  <c r="V113" i="14" s="1"/>
  <c r="V114" i="14" s="1"/>
  <c r="V115" i="14" s="1"/>
  <c r="V116" i="14" s="1"/>
  <c r="V117" i="14" s="1"/>
  <c r="V118" i="14" s="1"/>
  <c r="V119" i="14" s="1"/>
  <c r="V120" i="14" s="1"/>
  <c r="V121" i="14" s="1"/>
  <c r="V122" i="14" s="1"/>
  <c r="V123" i="14" s="1"/>
  <c r="V124" i="14" s="1"/>
  <c r="V125" i="14" s="1"/>
  <c r="V126" i="14" s="1"/>
  <c r="V127" i="14" s="1"/>
  <c r="V128" i="14" s="1"/>
  <c r="V129" i="14" s="1"/>
  <c r="V130" i="14" s="1"/>
  <c r="V131" i="14" s="1"/>
  <c r="R134" i="14"/>
  <c r="M168" i="14" s="1"/>
  <c r="T138" i="14"/>
  <c r="Q169" i="14" s="1"/>
  <c r="Q140" i="14"/>
  <c r="P140" i="14"/>
  <c r="S167" i="14" s="1"/>
  <c r="S140" i="14"/>
  <c r="S170" i="14" s="1"/>
  <c r="G140" i="14"/>
  <c r="E140" i="14"/>
  <c r="S160" i="14" s="1"/>
  <c r="C140" i="14"/>
  <c r="S158" i="14" s="1"/>
  <c r="T140" i="14"/>
  <c r="S169" i="14" s="1"/>
  <c r="AD140" i="14"/>
  <c r="S176" i="14" s="1"/>
  <c r="J136" i="14"/>
  <c r="O163" i="14" s="1"/>
  <c r="F140" i="14"/>
  <c r="S161" i="14" s="1"/>
  <c r="D140" i="14"/>
  <c r="S159" i="14" s="1"/>
  <c r="AC140" i="14"/>
  <c r="S174" i="14" s="1"/>
  <c r="I140" i="14"/>
  <c r="S164" i="14" s="1"/>
  <c r="AB140" i="14"/>
  <c r="J140" i="14"/>
  <c r="S163" i="14" s="1"/>
  <c r="AA140" i="14"/>
  <c r="S173" i="14" s="1"/>
  <c r="M140" i="14"/>
  <c r="Y140" i="14"/>
  <c r="N140" i="14"/>
  <c r="AE140" i="14"/>
  <c r="S175" i="14" s="1"/>
  <c r="X140" i="14"/>
  <c r="K140" i="14"/>
  <c r="S165" i="14" s="1"/>
  <c r="Z140" i="14"/>
  <c r="O140" i="14"/>
  <c r="AF140" i="14"/>
  <c r="S177" i="14" s="1"/>
  <c r="F138" i="14"/>
  <c r="Q161" i="14" s="1"/>
  <c r="X134" i="14"/>
  <c r="H140" i="14"/>
  <c r="S162" i="14" s="1"/>
  <c r="K136" i="14"/>
  <c r="O165" i="14" s="1"/>
  <c r="H137" i="14"/>
  <c r="P162" i="14" s="1"/>
  <c r="C135" i="14"/>
  <c r="N158" i="14" s="1"/>
  <c r="N138" i="14"/>
  <c r="M135" i="14"/>
  <c r="G137" i="14"/>
  <c r="S138" i="14"/>
  <c r="Q170" i="14" s="1"/>
  <c r="K139" i="14"/>
  <c r="R165" i="14" s="1"/>
  <c r="F139" i="14"/>
  <c r="R161" i="14" s="1"/>
  <c r="I138" i="14"/>
  <c r="Q164" i="14" s="1"/>
  <c r="G139" i="14"/>
  <c r="U139" i="14"/>
  <c r="R171" i="14" s="1"/>
  <c r="F134" i="14"/>
  <c r="M161" i="14" s="1"/>
  <c r="X139" i="14"/>
  <c r="D139" i="14"/>
  <c r="R159" i="14" s="1"/>
  <c r="E139" i="14"/>
  <c r="R160" i="14" s="1"/>
  <c r="C137" i="14"/>
  <c r="P158" i="14" s="1"/>
  <c r="E135" i="14"/>
  <c r="N160" i="14" s="1"/>
  <c r="C134" i="14"/>
  <c r="M158" i="14" s="1"/>
  <c r="D136" i="14"/>
  <c r="O159" i="14" s="1"/>
  <c r="E137" i="14"/>
  <c r="P160" i="14" s="1"/>
  <c r="AF138" i="14"/>
  <c r="Q177" i="14" s="1"/>
  <c r="E136" i="14"/>
  <c r="O160" i="14" s="1"/>
  <c r="C138" i="14"/>
  <c r="Q158" i="14" s="1"/>
  <c r="C136" i="14"/>
  <c r="O158" i="14" s="1"/>
  <c r="Z137" i="14"/>
  <c r="D138" i="14"/>
  <c r="Q159" i="14" s="1"/>
  <c r="D137" i="14"/>
  <c r="P159" i="14" s="1"/>
  <c r="AA137" i="14"/>
  <c r="P173" i="14" s="1"/>
  <c r="AD139" i="14"/>
  <c r="R176" i="14" s="1"/>
  <c r="AD135" i="14"/>
  <c r="N176" i="14" s="1"/>
  <c r="AC136" i="14"/>
  <c r="O174" i="14" s="1"/>
  <c r="AE139" i="14"/>
  <c r="R175" i="14" s="1"/>
  <c r="AD136" i="14"/>
  <c r="O176" i="14" s="1"/>
  <c r="D135" i="14"/>
  <c r="N159" i="14" s="1"/>
  <c r="E138" i="14"/>
  <c r="Q160" i="14" s="1"/>
  <c r="X138" i="14"/>
  <c r="D134" i="14"/>
  <c r="M159" i="14" s="1"/>
  <c r="E134" i="14"/>
  <c r="M160" i="14" s="1"/>
  <c r="Y139" i="14"/>
  <c r="AB138" i="14"/>
  <c r="C139" i="14"/>
  <c r="R158" i="14" s="1"/>
  <c r="O138" i="14"/>
  <c r="T135" i="14"/>
  <c r="M139" i="14"/>
  <c r="U135" i="14"/>
  <c r="N171" i="14" s="1"/>
  <c r="M136" i="14"/>
  <c r="Q139" i="14"/>
  <c r="U134" i="14"/>
  <c r="M171" i="14" s="1"/>
  <c r="S134" i="14"/>
  <c r="M170" i="14" s="1"/>
  <c r="H136" i="14"/>
  <c r="O162" i="14" s="1"/>
  <c r="AA136" i="14"/>
  <c r="O173" i="14" s="1"/>
  <c r="X137" i="14"/>
  <c r="K138" i="14"/>
  <c r="Q165" i="14" s="1"/>
  <c r="AD138" i="14"/>
  <c r="Q176" i="14" s="1"/>
  <c r="S139" i="14"/>
  <c r="R170" i="14" s="1"/>
  <c r="T134" i="14"/>
  <c r="S135" i="14"/>
  <c r="N170" i="14" s="1"/>
  <c r="I136" i="14"/>
  <c r="O164" i="14" s="1"/>
  <c r="AB136" i="14"/>
  <c r="F137" i="14"/>
  <c r="P161" i="14" s="1"/>
  <c r="Y137" i="14"/>
  <c r="M138" i="14"/>
  <c r="AE138" i="14"/>
  <c r="Q175" i="14" s="1"/>
  <c r="T139" i="14"/>
  <c r="X135" i="14"/>
  <c r="I137" i="14"/>
  <c r="P164" i="14" s="1"/>
  <c r="AB137" i="14"/>
  <c r="P138" i="14"/>
  <c r="Q167" i="14" s="1"/>
  <c r="U138" i="14"/>
  <c r="Q171" i="14" s="1"/>
  <c r="F135" i="14"/>
  <c r="N161" i="14" s="1"/>
  <c r="Y135" i="14"/>
  <c r="J137" i="14"/>
  <c r="P163" i="14" s="1"/>
  <c r="AC137" i="14"/>
  <c r="P174" i="14" s="1"/>
  <c r="Q138" i="14"/>
  <c r="Z139" i="14"/>
  <c r="AA134" i="14"/>
  <c r="M173" i="14" s="1"/>
  <c r="G135" i="14"/>
  <c r="Z135" i="14"/>
  <c r="K137" i="14"/>
  <c r="P165" i="14" s="1"/>
  <c r="AD137" i="14"/>
  <c r="P176" i="14" s="1"/>
  <c r="R138" i="14"/>
  <c r="Q168" i="14" s="1"/>
  <c r="H139" i="14"/>
  <c r="R162" i="14" s="1"/>
  <c r="AA139" i="14"/>
  <c r="R173" i="14" s="1"/>
  <c r="I134" i="14"/>
  <c r="M164" i="14" s="1"/>
  <c r="AB134" i="14"/>
  <c r="H135" i="14"/>
  <c r="N162" i="14" s="1"/>
  <c r="AA135" i="14"/>
  <c r="N173" i="14" s="1"/>
  <c r="P136" i="14"/>
  <c r="O167" i="14" s="1"/>
  <c r="M137" i="14"/>
  <c r="AE137" i="14"/>
  <c r="P175" i="14" s="1"/>
  <c r="I139" i="14"/>
  <c r="R164" i="14" s="1"/>
  <c r="AB139" i="14"/>
  <c r="J134" i="14"/>
  <c r="M163" i="14" s="1"/>
  <c r="AC134" i="14"/>
  <c r="M174" i="14" s="1"/>
  <c r="I135" i="14"/>
  <c r="N164" i="14" s="1"/>
  <c r="AB135" i="14"/>
  <c r="Q136" i="14"/>
  <c r="N137" i="14"/>
  <c r="AF137" i="14"/>
  <c r="P177" i="14" s="1"/>
  <c r="P137" i="14"/>
  <c r="P167" i="14" s="1"/>
  <c r="J139" i="14"/>
  <c r="R163" i="14" s="1"/>
  <c r="AC139" i="14"/>
  <c r="R174" i="14" s="1"/>
  <c r="K134" i="14"/>
  <c r="M165" i="14" s="1"/>
  <c r="AD134" i="14"/>
  <c r="M176" i="14" s="1"/>
  <c r="Y134" i="14"/>
  <c r="J135" i="14"/>
  <c r="N163" i="14" s="1"/>
  <c r="AC135" i="14"/>
  <c r="N174" i="14" s="1"/>
  <c r="R136" i="14"/>
  <c r="O168" i="14" s="1"/>
  <c r="O137" i="14"/>
  <c r="Q137" i="14"/>
  <c r="M134" i="14"/>
  <c r="AE134" i="14"/>
  <c r="M175" i="14" s="1"/>
  <c r="G134" i="14"/>
  <c r="Z134" i="14"/>
  <c r="K135" i="14"/>
  <c r="N165" i="14" s="1"/>
  <c r="S136" i="14"/>
  <c r="O170" i="14" s="1"/>
  <c r="R137" i="14"/>
  <c r="P168" i="14" s="1"/>
  <c r="N134" i="14"/>
  <c r="AF134" i="14"/>
  <c r="M177" i="14" s="1"/>
  <c r="H134" i="14"/>
  <c r="M162" i="14" s="1"/>
  <c r="AE135" i="14"/>
  <c r="N175" i="14" s="1"/>
  <c r="T136" i="14"/>
  <c r="Y138" i="14"/>
  <c r="N139" i="14"/>
  <c r="AF139" i="14"/>
  <c r="R177" i="14" s="1"/>
  <c r="O134" i="14"/>
  <c r="N135" i="14"/>
  <c r="AF135" i="14"/>
  <c r="N177" i="14" s="1"/>
  <c r="U136" i="14"/>
  <c r="O171" i="14" s="1"/>
  <c r="G138" i="14"/>
  <c r="Z138" i="14"/>
  <c r="O139" i="14"/>
  <c r="P134" i="14"/>
  <c r="M167" i="14" s="1"/>
  <c r="O135" i="14"/>
  <c r="X136" i="14"/>
  <c r="S137" i="14"/>
  <c r="P170" i="14" s="1"/>
  <c r="H138" i="14"/>
  <c r="Q162" i="14" s="1"/>
  <c r="AA138" i="14"/>
  <c r="Q173" i="14" s="1"/>
  <c r="P139" i="14"/>
  <c r="R167" i="14" s="1"/>
  <c r="Q134" i="14"/>
  <c r="P135" i="14"/>
  <c r="N167" i="14" s="1"/>
  <c r="F136" i="14"/>
  <c r="O161" i="14" s="1"/>
  <c r="Y136" i="14"/>
  <c r="N136" i="14"/>
  <c r="T137" i="14"/>
  <c r="Q135" i="14"/>
  <c r="G136" i="14"/>
  <c r="Z136" i="14"/>
  <c r="O136" i="14"/>
  <c r="AF136" i="14"/>
  <c r="O177" i="14" s="1"/>
  <c r="U137" i="14"/>
  <c r="P171" i="14" s="1"/>
  <c r="J138" i="14"/>
  <c r="Q163" i="14" s="1"/>
  <c r="R139" i="14"/>
  <c r="R168" i="14" s="1"/>
  <c r="AE136" i="14"/>
  <c r="O175" i="14" s="1"/>
  <c r="R135" i="14"/>
  <c r="N168" i="14" s="1"/>
  <c r="AC138" i="14"/>
  <c r="Q174" i="14" s="1"/>
  <c r="AJ52" i="14" l="1"/>
  <c r="AJ46" i="14"/>
  <c r="AJ57" i="14"/>
  <c r="AJ61" i="14"/>
  <c r="AJ47" i="14"/>
  <c r="AJ53" i="14"/>
  <c r="AJ59" i="14"/>
  <c r="AJ64" i="14"/>
  <c r="AD10" i="16"/>
  <c r="AE9" i="16"/>
  <c r="X11" i="16"/>
  <c r="Y10" i="16"/>
  <c r="V93" i="16"/>
  <c r="V94" i="16" s="1"/>
  <c r="V95" i="16" s="1"/>
  <c r="V96" i="16" s="1"/>
  <c r="V97" i="16" s="1"/>
  <c r="V98" i="16" s="1"/>
  <c r="V99" i="16" s="1"/>
  <c r="V100" i="16" s="1"/>
  <c r="V101" i="16" s="1"/>
  <c r="V102" i="16" s="1"/>
  <c r="V135" i="16"/>
  <c r="AB10" i="16"/>
  <c r="AA11" i="16"/>
  <c r="AJ22" i="14"/>
  <c r="AV7" i="14"/>
  <c r="AV8" i="14"/>
  <c r="AU7" i="14"/>
  <c r="AU8" i="14"/>
  <c r="AR9" i="14"/>
  <c r="AO10" i="14"/>
  <c r="AP9" i="14"/>
  <c r="AL10" i="14"/>
  <c r="AM9" i="14"/>
  <c r="P169" i="14"/>
  <c r="AI137" i="14"/>
  <c r="M169" i="14"/>
  <c r="AI134" i="14"/>
  <c r="AI140" i="14"/>
  <c r="AI138" i="14"/>
  <c r="N169" i="14"/>
  <c r="AI135" i="14"/>
  <c r="R169" i="14"/>
  <c r="AI139" i="14"/>
  <c r="O169" i="14"/>
  <c r="AI136" i="14"/>
  <c r="AG140" i="14"/>
  <c r="V140" i="14"/>
  <c r="AG134" i="14"/>
  <c r="V137" i="14"/>
  <c r="AG138" i="14"/>
  <c r="V136" i="14"/>
  <c r="AG136" i="14"/>
  <c r="V139" i="14"/>
  <c r="V134" i="14"/>
  <c r="AG137" i="14"/>
  <c r="V135" i="14"/>
  <c r="AG135" i="14"/>
  <c r="AG139" i="14"/>
  <c r="V138" i="14"/>
  <c r="AD11" i="16" l="1"/>
  <c r="AE10" i="16"/>
  <c r="V136" i="16"/>
  <c r="Y11" i="16"/>
  <c r="X12" i="16"/>
  <c r="AB11" i="16"/>
  <c r="AA12" i="16"/>
  <c r="V103" i="16"/>
  <c r="V104" i="16" s="1"/>
  <c r="V105" i="16" s="1"/>
  <c r="V106" i="16" s="1"/>
  <c r="V107" i="16" s="1"/>
  <c r="AV9" i="14"/>
  <c r="AU9" i="14"/>
  <c r="AR10" i="14"/>
  <c r="AS10" i="14"/>
  <c r="AO11" i="14"/>
  <c r="AP10" i="14"/>
  <c r="AM10" i="14"/>
  <c r="AL11" i="14"/>
  <c r="AD12" i="16" l="1"/>
  <c r="AE11" i="16"/>
  <c r="Y12" i="16"/>
  <c r="X13" i="16"/>
  <c r="V108" i="16"/>
  <c r="V109" i="16" s="1"/>
  <c r="V110" i="16" s="1"/>
  <c r="V111" i="16" s="1"/>
  <c r="V112" i="16" s="1"/>
  <c r="V137" i="16"/>
  <c r="AB12" i="16"/>
  <c r="AA13" i="16"/>
  <c r="AS11" i="14"/>
  <c r="AR11" i="14"/>
  <c r="AV10" i="14"/>
  <c r="AU10" i="14"/>
  <c r="AP11" i="14"/>
  <c r="AO12" i="14"/>
  <c r="AL12" i="14"/>
  <c r="AM11" i="14"/>
  <c r="AE12" i="16" l="1"/>
  <c r="AD13" i="16"/>
  <c r="V138" i="16"/>
  <c r="Y13" i="16"/>
  <c r="X14" i="16"/>
  <c r="AA14" i="16"/>
  <c r="AB13" i="16"/>
  <c r="V113" i="16"/>
  <c r="V114" i="16" s="1"/>
  <c r="V115" i="16" s="1"/>
  <c r="V116" i="16" s="1"/>
  <c r="V117" i="16" s="1"/>
  <c r="AV11" i="14"/>
  <c r="AU11" i="14"/>
  <c r="AS12" i="14"/>
  <c r="AR12" i="14"/>
  <c r="AO13" i="14"/>
  <c r="AP12" i="14"/>
  <c r="AL13" i="14"/>
  <c r="AM12" i="14"/>
  <c r="AE13" i="16" l="1"/>
  <c r="AD14" i="16"/>
  <c r="Y14" i="16"/>
  <c r="X15" i="16"/>
  <c r="V118" i="16"/>
  <c r="V119" i="16" s="1"/>
  <c r="V120" i="16" s="1"/>
  <c r="V121" i="16" s="1"/>
  <c r="V122" i="16" s="1"/>
  <c r="V123" i="16" s="1"/>
  <c r="V124" i="16" s="1"/>
  <c r="V125" i="16" s="1"/>
  <c r="V126" i="16" s="1"/>
  <c r="V127" i="16" s="1"/>
  <c r="V128" i="16" s="1"/>
  <c r="V129" i="16" s="1"/>
  <c r="V130" i="16" s="1"/>
  <c r="V131" i="16" s="1"/>
  <c r="V139" i="16"/>
  <c r="AB14" i="16"/>
  <c r="AE14" i="16" s="1"/>
  <c r="AA15" i="16"/>
  <c r="AD15" i="16" s="1"/>
  <c r="AV12" i="14"/>
  <c r="AU12" i="14"/>
  <c r="AS13" i="14"/>
  <c r="AR13" i="14"/>
  <c r="AO14" i="14"/>
  <c r="AP13" i="14"/>
  <c r="AL14" i="14"/>
  <c r="AM13" i="14"/>
  <c r="X16" i="16" l="1"/>
  <c r="Y15" i="16"/>
  <c r="AB15" i="16"/>
  <c r="AA16" i="16"/>
  <c r="V140" i="16"/>
  <c r="AR14" i="14"/>
  <c r="AS14" i="14"/>
  <c r="AV13" i="14"/>
  <c r="AU13" i="14"/>
  <c r="AO15" i="14"/>
  <c r="AP14" i="14"/>
  <c r="AL15" i="14"/>
  <c r="AM14" i="14"/>
  <c r="AD16" i="16" l="1"/>
  <c r="AE15" i="16"/>
  <c r="Y16" i="16"/>
  <c r="X17" i="16"/>
  <c r="AA17" i="16"/>
  <c r="AD17" i="16" s="1"/>
  <c r="AB16" i="16"/>
  <c r="AV14" i="14"/>
  <c r="AU14" i="14"/>
  <c r="AS15" i="14"/>
  <c r="AR15" i="14"/>
  <c r="AO16" i="14"/>
  <c r="AP15" i="14"/>
  <c r="AL16" i="14"/>
  <c r="AM15" i="14"/>
  <c r="AE16" i="16" l="1"/>
  <c r="X18" i="16"/>
  <c r="Y17" i="16"/>
  <c r="AA18" i="16"/>
  <c r="AB17" i="16"/>
  <c r="AE17" i="16" s="1"/>
  <c r="AV15" i="14"/>
  <c r="AU15" i="14"/>
  <c r="AS16" i="14"/>
  <c r="AR16" i="14"/>
  <c r="AO17" i="14"/>
  <c r="AP16" i="14"/>
  <c r="AL17" i="14"/>
  <c r="AM16" i="14"/>
  <c r="AD18" i="16" l="1"/>
  <c r="X19" i="16"/>
  <c r="Y18" i="16"/>
  <c r="AA19" i="16"/>
  <c r="AB18" i="16"/>
  <c r="AV16" i="14"/>
  <c r="AU16" i="14"/>
  <c r="AS17" i="14"/>
  <c r="AR17" i="14"/>
  <c r="AO18" i="14"/>
  <c r="AP17" i="14"/>
  <c r="AL18" i="14"/>
  <c r="AM17" i="14"/>
  <c r="AE18" i="16" l="1"/>
  <c r="AD19" i="16"/>
  <c r="Y19" i="16"/>
  <c r="X20" i="16"/>
  <c r="AA20" i="16"/>
  <c r="AB19" i="16"/>
  <c r="AE19" i="16" s="1"/>
  <c r="AV17" i="14"/>
  <c r="AU17" i="14"/>
  <c r="AS18" i="14"/>
  <c r="AR18" i="14"/>
  <c r="AP18" i="14"/>
  <c r="AO19" i="14"/>
  <c r="AM18" i="14"/>
  <c r="AL19" i="14"/>
  <c r="AD20" i="16" l="1"/>
  <c r="X21" i="16"/>
  <c r="Y20" i="16"/>
  <c r="AB20" i="16"/>
  <c r="AA21" i="16"/>
  <c r="AD21" i="16" s="1"/>
  <c r="AV18" i="14"/>
  <c r="AU18" i="14"/>
  <c r="AS19" i="14"/>
  <c r="AR19" i="14"/>
  <c r="AP19" i="14"/>
  <c r="AO20" i="14"/>
  <c r="AL20" i="14"/>
  <c r="AM19" i="14"/>
  <c r="AE20" i="16" l="1"/>
  <c r="X22" i="16"/>
  <c r="Y21" i="16"/>
  <c r="AB21" i="16"/>
  <c r="AA22" i="16"/>
  <c r="AV19" i="14"/>
  <c r="AU19" i="14"/>
  <c r="AS20" i="14"/>
  <c r="AR20" i="14"/>
  <c r="AO21" i="14"/>
  <c r="AP20" i="14"/>
  <c r="AL21" i="14"/>
  <c r="AM20" i="14"/>
  <c r="AD22" i="16" l="1"/>
  <c r="AE21" i="16"/>
  <c r="X23" i="16"/>
  <c r="Y22" i="16"/>
  <c r="AB22" i="16"/>
  <c r="AE22" i="16" s="1"/>
  <c r="AA23" i="16"/>
  <c r="AD23" i="16" s="1"/>
  <c r="AV20" i="14"/>
  <c r="AU20" i="14"/>
  <c r="AS21" i="14"/>
  <c r="AR21" i="14"/>
  <c r="AO22" i="14"/>
  <c r="AP21" i="14"/>
  <c r="AL22" i="14"/>
  <c r="AM21" i="14"/>
  <c r="X24" i="16" l="1"/>
  <c r="Y23" i="16"/>
  <c r="AA24" i="16"/>
  <c r="AD24" i="16" s="1"/>
  <c r="AB23" i="16"/>
  <c r="AE23" i="16" s="1"/>
  <c r="AV21" i="14"/>
  <c r="AU21" i="14"/>
  <c r="AR22" i="14"/>
  <c r="AS22" i="14"/>
  <c r="AO23" i="14"/>
  <c r="AP22" i="14"/>
  <c r="AL23" i="14"/>
  <c r="AM22" i="14"/>
  <c r="X25" i="16" l="1"/>
  <c r="Y24" i="16"/>
  <c r="AB24" i="16"/>
  <c r="AE24" i="16" s="1"/>
  <c r="AA25" i="16"/>
  <c r="AD25" i="16" s="1"/>
  <c r="AS23" i="14"/>
  <c r="AR23" i="14"/>
  <c r="AV22" i="14"/>
  <c r="AU22" i="14"/>
  <c r="AO24" i="14"/>
  <c r="AP23" i="14"/>
  <c r="AL24" i="14"/>
  <c r="AM23" i="14"/>
  <c r="Y25" i="16" l="1"/>
  <c r="X26" i="16"/>
  <c r="AB25" i="16"/>
  <c r="AA26" i="16"/>
  <c r="AD26" i="16" s="1"/>
  <c r="AV23" i="14"/>
  <c r="AU23" i="14"/>
  <c r="AS24" i="14"/>
  <c r="AR24" i="14"/>
  <c r="AO25" i="14"/>
  <c r="AP24" i="14"/>
  <c r="AL25" i="14"/>
  <c r="AM24" i="14"/>
  <c r="AE25" i="16" l="1"/>
  <c r="Y26" i="16"/>
  <c r="X27" i="16"/>
  <c r="AA27" i="16"/>
  <c r="AB26" i="16"/>
  <c r="AE26" i="16" s="1"/>
  <c r="AS25" i="14"/>
  <c r="AR25" i="14"/>
  <c r="AV24" i="14"/>
  <c r="AU24" i="14"/>
  <c r="AO26" i="14"/>
  <c r="AP25" i="14"/>
  <c r="AL26" i="14"/>
  <c r="AM25" i="14"/>
  <c r="AD27" i="16" l="1"/>
  <c r="X28" i="16"/>
  <c r="Y27" i="16"/>
  <c r="AA28" i="16"/>
  <c r="AD28" i="16" s="1"/>
  <c r="AB27" i="16"/>
  <c r="AE27" i="16" s="1"/>
  <c r="AV25" i="14"/>
  <c r="AU25" i="14"/>
  <c r="AS26" i="14"/>
  <c r="AR26" i="14"/>
  <c r="AO27" i="14"/>
  <c r="AP26" i="14"/>
  <c r="AM26" i="14"/>
  <c r="AL27" i="14"/>
  <c r="Y28" i="16" l="1"/>
  <c r="X29" i="16"/>
  <c r="AB28" i="16"/>
  <c r="AA29" i="16"/>
  <c r="AS27" i="14"/>
  <c r="AR27" i="14"/>
  <c r="AV26" i="14"/>
  <c r="AU26" i="14"/>
  <c r="AO28" i="14"/>
  <c r="AP27" i="14"/>
  <c r="AM27" i="14"/>
  <c r="AL28" i="14"/>
  <c r="AE28" i="16" l="1"/>
  <c r="AD29" i="16"/>
  <c r="X30" i="16"/>
  <c r="Y29" i="16"/>
  <c r="AA30" i="16"/>
  <c r="AB29" i="16"/>
  <c r="AS28" i="14"/>
  <c r="AR28" i="14"/>
  <c r="AV27" i="14"/>
  <c r="AU27" i="14"/>
  <c r="AO29" i="14"/>
  <c r="AP28" i="14"/>
  <c r="AL29" i="14"/>
  <c r="AM28" i="14"/>
  <c r="AE29" i="16" l="1"/>
  <c r="AD30" i="16"/>
  <c r="X31" i="16"/>
  <c r="Y30" i="16"/>
  <c r="AB30" i="16"/>
  <c r="AA31" i="16"/>
  <c r="AD31" i="16" s="1"/>
  <c r="AV28" i="14"/>
  <c r="AU28" i="14"/>
  <c r="AS29" i="14"/>
  <c r="AR29" i="14"/>
  <c r="AO30" i="14"/>
  <c r="AP29" i="14"/>
  <c r="AL30" i="14"/>
  <c r="AM29" i="14"/>
  <c r="AE30" i="16" l="1"/>
  <c r="X32" i="16"/>
  <c r="Y31" i="16"/>
  <c r="AB31" i="16"/>
  <c r="AE31" i="16" s="1"/>
  <c r="AA32" i="16"/>
  <c r="AV29" i="14"/>
  <c r="AU29" i="14"/>
  <c r="AR30" i="14"/>
  <c r="AS30" i="14"/>
  <c r="AO31" i="14"/>
  <c r="AP30" i="14"/>
  <c r="AL31" i="14"/>
  <c r="AM30" i="14"/>
  <c r="AD32" i="16" l="1"/>
  <c r="Y32" i="16"/>
  <c r="X33" i="16"/>
  <c r="AA33" i="16"/>
  <c r="AD33" i="16" s="1"/>
  <c r="AB32" i="16"/>
  <c r="AV30" i="14"/>
  <c r="AU30" i="14"/>
  <c r="AS31" i="14"/>
  <c r="AR31" i="14"/>
  <c r="AO32" i="14"/>
  <c r="AP31" i="14"/>
  <c r="AL32" i="14"/>
  <c r="AM31" i="14"/>
  <c r="AE32" i="16" l="1"/>
  <c r="X34" i="16"/>
  <c r="Y33" i="16"/>
  <c r="AA34" i="16"/>
  <c r="AD34" i="16" s="1"/>
  <c r="AB33" i="16"/>
  <c r="AV31" i="14"/>
  <c r="AU31" i="14"/>
  <c r="AS32" i="14"/>
  <c r="AR32" i="14"/>
  <c r="AO33" i="14"/>
  <c r="AP32" i="14"/>
  <c r="AL33" i="14"/>
  <c r="AM32" i="14"/>
  <c r="AE33" i="16" l="1"/>
  <c r="X35" i="16"/>
  <c r="Y34" i="16"/>
  <c r="AA35" i="16"/>
  <c r="AB34" i="16"/>
  <c r="AV32" i="14"/>
  <c r="AU32" i="14"/>
  <c r="AS33" i="14"/>
  <c r="AR33" i="14"/>
  <c r="AO34" i="14"/>
  <c r="AP33" i="14"/>
  <c r="AL34" i="14"/>
  <c r="AM33" i="14"/>
  <c r="AD35" i="16" l="1"/>
  <c r="AE34" i="16"/>
  <c r="Y35" i="16"/>
  <c r="X36" i="16"/>
  <c r="AA36" i="16"/>
  <c r="AD36" i="16" s="1"/>
  <c r="AB35" i="16"/>
  <c r="AE35" i="16" s="1"/>
  <c r="AV33" i="14"/>
  <c r="AU33" i="14"/>
  <c r="AR34" i="14"/>
  <c r="AS34" i="14"/>
  <c r="AO35" i="14"/>
  <c r="AP34" i="14"/>
  <c r="AM34" i="14"/>
  <c r="AL35" i="14"/>
  <c r="X37" i="16" l="1"/>
  <c r="Y36" i="16"/>
  <c r="AA37" i="16"/>
  <c r="AD37" i="16" s="1"/>
  <c r="AB36" i="16"/>
  <c r="AE36" i="16" s="1"/>
  <c r="AV34" i="14"/>
  <c r="AU34" i="14"/>
  <c r="AS35" i="14"/>
  <c r="AR35" i="14"/>
  <c r="AP35" i="14"/>
  <c r="AO36" i="14"/>
  <c r="AM35" i="14"/>
  <c r="AL36" i="14"/>
  <c r="Y37" i="16" l="1"/>
  <c r="X38" i="16"/>
  <c r="AB37" i="16"/>
  <c r="AA38" i="16"/>
  <c r="AS36" i="14"/>
  <c r="AR36" i="14"/>
  <c r="AV35" i="14"/>
  <c r="AU35" i="14"/>
  <c r="AO37" i="14"/>
  <c r="AP36" i="14"/>
  <c r="AL37" i="14"/>
  <c r="AM36" i="14"/>
  <c r="AD38" i="16" l="1"/>
  <c r="AE37" i="16"/>
  <c r="X39" i="16"/>
  <c r="Y38" i="16"/>
  <c r="AB38" i="16"/>
  <c r="AA39" i="16"/>
  <c r="AD39" i="16" s="1"/>
  <c r="AV36" i="14"/>
  <c r="AU36" i="14"/>
  <c r="AS37" i="14"/>
  <c r="AR37" i="14"/>
  <c r="AO38" i="14"/>
  <c r="AP37" i="14"/>
  <c r="AL38" i="14"/>
  <c r="AM37" i="14"/>
  <c r="AE38" i="16" l="1"/>
  <c r="X40" i="16"/>
  <c r="Y39" i="16"/>
  <c r="AA40" i="16"/>
  <c r="AB39" i="16"/>
  <c r="AV37" i="14"/>
  <c r="AU37" i="14"/>
  <c r="AR38" i="14"/>
  <c r="AS38" i="14"/>
  <c r="AO39" i="14"/>
  <c r="AP38" i="14"/>
  <c r="AL39" i="14"/>
  <c r="AM38" i="14"/>
  <c r="AE39" i="16" l="1"/>
  <c r="AD40" i="16"/>
  <c r="X41" i="16"/>
  <c r="Y40" i="16"/>
  <c r="AA41" i="16"/>
  <c r="AB40" i="16"/>
  <c r="AE40" i="16" s="1"/>
  <c r="AV38" i="14"/>
  <c r="AU38" i="14"/>
  <c r="AS39" i="14"/>
  <c r="AR39" i="14"/>
  <c r="AO40" i="14"/>
  <c r="AP39" i="14"/>
  <c r="AL40" i="14"/>
  <c r="AM39" i="14"/>
  <c r="AD41" i="16" l="1"/>
  <c r="Y41" i="16"/>
  <c r="X42" i="16"/>
  <c r="AB41" i="16"/>
  <c r="AE41" i="16" s="1"/>
  <c r="AA42" i="16"/>
  <c r="AV39" i="14"/>
  <c r="AU39" i="14"/>
  <c r="AS40" i="14"/>
  <c r="AR40" i="14"/>
  <c r="AO41" i="14"/>
  <c r="AP40" i="14"/>
  <c r="AL41" i="14"/>
  <c r="AM40" i="14"/>
  <c r="AD42" i="16" l="1"/>
  <c r="Y42" i="16"/>
  <c r="X43" i="16"/>
  <c r="AA43" i="16"/>
  <c r="AB42" i="16"/>
  <c r="AE42" i="16" s="1"/>
  <c r="AV40" i="14"/>
  <c r="AU40" i="14"/>
  <c r="AS41" i="14"/>
  <c r="AR41" i="14"/>
  <c r="AO42" i="14"/>
  <c r="AP41" i="14"/>
  <c r="AL42" i="14"/>
  <c r="AM41" i="14"/>
  <c r="AD43" i="16" l="1"/>
  <c r="X44" i="16"/>
  <c r="Y43" i="16"/>
  <c r="AA44" i="16"/>
  <c r="AD44" i="16" s="1"/>
  <c r="AB43" i="16"/>
  <c r="AE43" i="16" s="1"/>
  <c r="AV41" i="14"/>
  <c r="AU41" i="14"/>
  <c r="AR42" i="14"/>
  <c r="AS42" i="14"/>
  <c r="AO43" i="14"/>
  <c r="AP42" i="14"/>
  <c r="AM42" i="14"/>
  <c r="AL43" i="14"/>
  <c r="Y44" i="16" l="1"/>
  <c r="X45" i="16"/>
  <c r="AB44" i="16"/>
  <c r="AA45" i="16"/>
  <c r="AS43" i="14"/>
  <c r="AR43" i="14"/>
  <c r="AV42" i="14"/>
  <c r="AU42" i="14"/>
  <c r="AO44" i="14"/>
  <c r="AP43" i="14"/>
  <c r="AL44" i="14"/>
  <c r="AM43" i="14"/>
  <c r="AE44" i="16" l="1"/>
  <c r="AD45" i="16"/>
  <c r="X46" i="16"/>
  <c r="Y45" i="16"/>
  <c r="AA46" i="16"/>
  <c r="AD46" i="16" s="1"/>
  <c r="AB45" i="16"/>
  <c r="AE45" i="16" s="1"/>
  <c r="AV43" i="14"/>
  <c r="AU43" i="14"/>
  <c r="AS44" i="14"/>
  <c r="AR44" i="14"/>
  <c r="AO45" i="14"/>
  <c r="AP44" i="14"/>
  <c r="AL45" i="14"/>
  <c r="AM44" i="14"/>
  <c r="X47" i="16" l="1"/>
  <c r="Y46" i="16"/>
  <c r="AB46" i="16"/>
  <c r="AE46" i="16" s="1"/>
  <c r="AA47" i="16"/>
  <c r="AV44" i="14"/>
  <c r="AU44" i="14"/>
  <c r="AS45" i="14"/>
  <c r="AR45" i="14"/>
  <c r="AO46" i="14"/>
  <c r="AP45" i="14"/>
  <c r="AL46" i="14"/>
  <c r="AM45" i="14"/>
  <c r="AD47" i="16" l="1"/>
  <c r="X48" i="16"/>
  <c r="Y47" i="16"/>
  <c r="AB47" i="16"/>
  <c r="AA48" i="16"/>
  <c r="AD48" i="16" s="1"/>
  <c r="AV45" i="14"/>
  <c r="AU45" i="14"/>
  <c r="AR46" i="14"/>
  <c r="AS46" i="14"/>
  <c r="AO47" i="14"/>
  <c r="AP46" i="14"/>
  <c r="AL47" i="14"/>
  <c r="AM46" i="14"/>
  <c r="AE47" i="16" l="1"/>
  <c r="Y48" i="16"/>
  <c r="X49" i="16"/>
  <c r="AA49" i="16"/>
  <c r="AD49" i="16" s="1"/>
  <c r="AB48" i="16"/>
  <c r="AE48" i="16" s="1"/>
  <c r="AV46" i="14"/>
  <c r="AU46" i="14"/>
  <c r="AS47" i="14"/>
  <c r="AR47" i="14"/>
  <c r="AO48" i="14"/>
  <c r="AP47" i="14"/>
  <c r="AL48" i="14"/>
  <c r="AM47" i="14"/>
  <c r="X50" i="16" l="1"/>
  <c r="Y49" i="16"/>
  <c r="AA50" i="16"/>
  <c r="AD50" i="16" s="1"/>
  <c r="AB49" i="16"/>
  <c r="AE49" i="16" s="1"/>
  <c r="AV47" i="14"/>
  <c r="AU47" i="14"/>
  <c r="AS48" i="14"/>
  <c r="AR48" i="14"/>
  <c r="AO49" i="14"/>
  <c r="AP48" i="14"/>
  <c r="AL49" i="14"/>
  <c r="AM48" i="14"/>
  <c r="Y50" i="16" l="1"/>
  <c r="X51" i="16"/>
  <c r="AA51" i="16"/>
  <c r="AD51" i="16" s="1"/>
  <c r="AB50" i="16"/>
  <c r="AE50" i="16" s="1"/>
  <c r="AV48" i="14"/>
  <c r="AU48" i="14"/>
  <c r="AS49" i="14"/>
  <c r="AR49" i="14"/>
  <c r="AO50" i="14"/>
  <c r="AP49" i="14"/>
  <c r="AL50" i="14"/>
  <c r="AM49" i="14"/>
  <c r="Y51" i="16" l="1"/>
  <c r="X52" i="16"/>
  <c r="AA52" i="16"/>
  <c r="AD52" i="16" s="1"/>
  <c r="AB51" i="16"/>
  <c r="AV49" i="14"/>
  <c r="AU49" i="14"/>
  <c r="AR50" i="14"/>
  <c r="AS50" i="14"/>
  <c r="AP50" i="14"/>
  <c r="AO51" i="14"/>
  <c r="AL51" i="14"/>
  <c r="AM50" i="14"/>
  <c r="AE51" i="16" l="1"/>
  <c r="Y52" i="16"/>
  <c r="X53" i="16"/>
  <c r="AA53" i="16"/>
  <c r="AD53" i="16" s="1"/>
  <c r="AB52" i="16"/>
  <c r="AE52" i="16" s="1"/>
  <c r="AV50" i="14"/>
  <c r="AU50" i="14"/>
  <c r="AS51" i="14"/>
  <c r="AR51" i="14"/>
  <c r="AO52" i="14"/>
  <c r="AP51" i="14"/>
  <c r="AL52" i="14"/>
  <c r="AM51" i="14"/>
  <c r="X54" i="16" l="1"/>
  <c r="Y53" i="16"/>
  <c r="AB53" i="16"/>
  <c r="AA54" i="16"/>
  <c r="AD54" i="16" s="1"/>
  <c r="AV51" i="14"/>
  <c r="AU51" i="14"/>
  <c r="AS52" i="14"/>
  <c r="AR52" i="14"/>
  <c r="AO53" i="14"/>
  <c r="AP52" i="14"/>
  <c r="AL53" i="14"/>
  <c r="AM52" i="14"/>
  <c r="AE53" i="16" l="1"/>
  <c r="X55" i="16"/>
  <c r="Y54" i="16"/>
  <c r="AB54" i="16"/>
  <c r="AE54" i="16" s="1"/>
  <c r="AA55" i="16"/>
  <c r="AD55" i="16" s="1"/>
  <c r="AS53" i="14"/>
  <c r="AR53" i="14"/>
  <c r="AV52" i="14"/>
  <c r="AU52" i="14"/>
  <c r="AO54" i="14"/>
  <c r="AP53" i="14"/>
  <c r="AL54" i="14"/>
  <c r="AM53" i="14"/>
  <c r="X56" i="16" l="1"/>
  <c r="Y55" i="16"/>
  <c r="AB55" i="16"/>
  <c r="AA56" i="16"/>
  <c r="AV53" i="14"/>
  <c r="AU53" i="14"/>
  <c r="AS54" i="14"/>
  <c r="AR54" i="14"/>
  <c r="AO55" i="14"/>
  <c r="AP54" i="14"/>
  <c r="AL55" i="14"/>
  <c r="AM54" i="14"/>
  <c r="AE55" i="16" l="1"/>
  <c r="AD56" i="16"/>
  <c r="X57" i="16"/>
  <c r="Y56" i="16"/>
  <c r="AA57" i="16"/>
  <c r="AD57" i="16" s="1"/>
  <c r="AB56" i="16"/>
  <c r="AE56" i="16" s="1"/>
  <c r="AV54" i="14"/>
  <c r="AU54" i="14"/>
  <c r="AS55" i="14"/>
  <c r="AR55" i="14"/>
  <c r="AO56" i="14"/>
  <c r="AP55" i="14"/>
  <c r="AL56" i="14"/>
  <c r="AM55" i="14"/>
  <c r="Y57" i="16" l="1"/>
  <c r="X58" i="16"/>
  <c r="AB57" i="16"/>
  <c r="AE57" i="16" s="1"/>
  <c r="AA58" i="16"/>
  <c r="AD58" i="16" s="1"/>
  <c r="AV55" i="14"/>
  <c r="AU55" i="14"/>
  <c r="AS56" i="14"/>
  <c r="AR56" i="14"/>
  <c r="AO57" i="14"/>
  <c r="AP56" i="14"/>
  <c r="AL57" i="14"/>
  <c r="AM56" i="14"/>
  <c r="Y58" i="16" l="1"/>
  <c r="X59" i="16"/>
  <c r="AA59" i="16"/>
  <c r="AB58" i="16"/>
  <c r="AV56" i="14"/>
  <c r="AU56" i="14"/>
  <c r="AS57" i="14"/>
  <c r="AR57" i="14"/>
  <c r="AO58" i="14"/>
  <c r="AP57" i="14"/>
  <c r="AL58" i="14"/>
  <c r="AM57" i="14"/>
  <c r="AE58" i="16" l="1"/>
  <c r="AD59" i="16"/>
  <c r="Y59" i="16"/>
  <c r="X60" i="16"/>
  <c r="AB59" i="16"/>
  <c r="AE59" i="16" s="1"/>
  <c r="AA60" i="16"/>
  <c r="AD60" i="16" s="1"/>
  <c r="AV57" i="14"/>
  <c r="AU57" i="14"/>
  <c r="AR58" i="14"/>
  <c r="AS58" i="14"/>
  <c r="AO59" i="14"/>
  <c r="AP58" i="14"/>
  <c r="AL59" i="14"/>
  <c r="AM58" i="14"/>
  <c r="X61" i="16" l="1"/>
  <c r="Y60" i="16"/>
  <c r="AB60" i="16"/>
  <c r="AA61" i="16"/>
  <c r="AD61" i="16" s="1"/>
  <c r="AV58" i="14"/>
  <c r="AU58" i="14"/>
  <c r="AS59" i="14"/>
  <c r="AR59" i="14"/>
  <c r="AO60" i="14"/>
  <c r="AP59" i="14"/>
  <c r="AL60" i="14"/>
  <c r="AM59" i="14"/>
  <c r="AE60" i="16" l="1"/>
  <c r="Y61" i="16"/>
  <c r="X62" i="16"/>
  <c r="AA62" i="16"/>
  <c r="AB61" i="16"/>
  <c r="AE61" i="16" s="1"/>
  <c r="AV59" i="14"/>
  <c r="AU59" i="14"/>
  <c r="AS60" i="14"/>
  <c r="AR60" i="14"/>
  <c r="AO61" i="14"/>
  <c r="AP60" i="14"/>
  <c r="AL61" i="14"/>
  <c r="AM60" i="14"/>
  <c r="AD62" i="16" l="1"/>
  <c r="Y62" i="16"/>
  <c r="X63" i="16"/>
  <c r="AA63" i="16"/>
  <c r="AB62" i="16"/>
  <c r="AE62" i="16" s="1"/>
  <c r="AV60" i="14"/>
  <c r="AU60" i="14"/>
  <c r="AS61" i="14"/>
  <c r="AR61" i="14"/>
  <c r="AO62" i="14"/>
  <c r="AP61" i="14"/>
  <c r="AL62" i="14"/>
  <c r="AM61" i="14"/>
  <c r="AD63" i="16" l="1"/>
  <c r="Y63" i="16"/>
  <c r="X64" i="16"/>
  <c r="AB63" i="16"/>
  <c r="AE63" i="16" s="1"/>
  <c r="AA64" i="16"/>
  <c r="AD64" i="16" s="1"/>
  <c r="AV61" i="14"/>
  <c r="AU61" i="14"/>
  <c r="AS62" i="14"/>
  <c r="AR62" i="14"/>
  <c r="AO63" i="14"/>
  <c r="AP62" i="14"/>
  <c r="AL63" i="14"/>
  <c r="AM62" i="14"/>
  <c r="Y64" i="16" l="1"/>
  <c r="X65" i="16"/>
  <c r="AB64" i="16"/>
  <c r="AA65" i="16"/>
  <c r="AD65" i="16" s="1"/>
  <c r="AV62" i="14"/>
  <c r="AU62" i="14"/>
  <c r="AS63" i="14"/>
  <c r="AR63" i="14"/>
  <c r="AO64" i="14"/>
  <c r="AP63" i="14"/>
  <c r="AL64" i="14"/>
  <c r="AM63" i="14"/>
  <c r="AE64" i="16" l="1"/>
  <c r="X66" i="16"/>
  <c r="Y65" i="16"/>
  <c r="AA66" i="16"/>
  <c r="AB65" i="16"/>
  <c r="AS64" i="14"/>
  <c r="AR64" i="14"/>
  <c r="AV63" i="14"/>
  <c r="AU63" i="14"/>
  <c r="AO65" i="14"/>
  <c r="AP64" i="14"/>
  <c r="AL65" i="14"/>
  <c r="AM64" i="14"/>
  <c r="AE65" i="16" l="1"/>
  <c r="AV64" i="14"/>
  <c r="AU64" i="14"/>
  <c r="AS65" i="14"/>
  <c r="AR65" i="14"/>
  <c r="AO66" i="14"/>
  <c r="AP65" i="14"/>
  <c r="AL66" i="14"/>
  <c r="AM65" i="14"/>
  <c r="AV65" i="14" l="1"/>
  <c r="AU6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C3" authorId="0" shapeId="0" xr:uid="{67DA089A-97D6-44B4-B342-DB03E2A60C31}">
      <text>
        <r>
          <rPr>
            <b/>
            <sz val="9"/>
            <color indexed="81"/>
            <rFont val="Tahoma"/>
            <family val="2"/>
          </rPr>
          <t>Justin van de Ven:</t>
        </r>
        <r>
          <rPr>
            <sz val="9"/>
            <color indexed="81"/>
            <rFont val="Tahoma"/>
            <family val="2"/>
          </rPr>
          <t xml:space="preserve">
see block a, first loop
</t>
        </r>
      </text>
    </comment>
    <comment ref="M3" authorId="0" shapeId="0" xr:uid="{8E4AABF9-9166-401F-81B2-EEA3834DE9EB}">
      <text>
        <r>
          <rPr>
            <b/>
            <sz val="9"/>
            <color indexed="81"/>
            <rFont val="Tahoma"/>
            <family val="2"/>
          </rPr>
          <t>Justin van de Ven:</t>
        </r>
        <r>
          <rPr>
            <sz val="9"/>
            <color indexed="81"/>
            <rFont val="Tahoma"/>
            <family val="2"/>
          </rPr>
          <t xml:space="preserve">
see block a, third loop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C3" authorId="0" shapeId="0" xr:uid="{96BDD73D-A2C0-424D-96BB-9948155BAE1B}">
      <text>
        <r>
          <rPr>
            <b/>
            <sz val="9"/>
            <color indexed="81"/>
            <rFont val="Tahoma"/>
            <family val="2"/>
          </rPr>
          <t>Justin van de Ven:</t>
        </r>
        <r>
          <rPr>
            <sz val="9"/>
            <color indexed="81"/>
            <rFont val="Tahoma"/>
            <family val="2"/>
          </rPr>
          <t xml:space="preserve">
see block a, first loop
</t>
        </r>
      </text>
    </comment>
    <comment ref="M3" authorId="0" shapeId="0" xr:uid="{50DA5806-1AB6-472D-A3E4-31FFC985827A}">
      <text>
        <r>
          <rPr>
            <b/>
            <sz val="9"/>
            <color indexed="81"/>
            <rFont val="Tahoma"/>
            <family val="2"/>
          </rPr>
          <t>Justin van de Ven:</t>
        </r>
        <r>
          <rPr>
            <sz val="9"/>
            <color indexed="81"/>
            <rFont val="Tahoma"/>
            <family val="2"/>
          </rPr>
          <t xml:space="preserve">
see block a, second loop
</t>
        </r>
      </text>
    </comment>
    <comment ref="X3" authorId="0" shapeId="0" xr:uid="{5A1BB10A-90D2-41A5-B620-0756BA6D307B}">
      <text>
        <r>
          <rPr>
            <b/>
            <sz val="9"/>
            <color indexed="81"/>
            <rFont val="Tahoma"/>
            <family val="2"/>
          </rPr>
          <t>Justin van de Ven:</t>
        </r>
        <r>
          <rPr>
            <sz val="9"/>
            <color indexed="81"/>
            <rFont val="Tahoma"/>
            <family val="2"/>
          </rPr>
          <t xml:space="preserve">
see block a, third loop
</t>
        </r>
      </text>
    </comment>
  </commentList>
</comments>
</file>

<file path=xl/sharedStrings.xml><?xml version="1.0" encoding="utf-8"?>
<sst xmlns="http://schemas.openxmlformats.org/spreadsheetml/2006/main" count="277" uniqueCount="50">
  <si>
    <t>zero</t>
  </si>
  <si>
    <t>base</t>
  </si>
  <si>
    <t>disabled</t>
  </si>
  <si>
    <t xml:space="preserve">. </t>
  </si>
  <si>
    <t>age</t>
  </si>
  <si>
    <t>disposable income</t>
  </si>
  <si>
    <t>consumption</t>
  </si>
  <si>
    <t>wealth</t>
  </si>
  <si>
    <t>formal care expenditure</t>
  </si>
  <si>
    <t>carers</t>
  </si>
  <si>
    <t>workers</t>
  </si>
  <si>
    <t>work hours</t>
  </si>
  <si>
    <t>discretionary consumption</t>
  </si>
  <si>
    <t>.</t>
  </si>
  <si>
    <t>need care</t>
  </si>
  <si>
    <t>41-50</t>
  </si>
  <si>
    <t>saving</t>
  </si>
  <si>
    <t>employed</t>
  </si>
  <si>
    <t>income</t>
  </si>
  <si>
    <t>care expenditure</t>
  </si>
  <si>
    <t>Source: Author's calculations on simulated data.</t>
  </si>
  <si>
    <t>social carers</t>
  </si>
  <si>
    <t>51-55</t>
  </si>
  <si>
    <t>56-60</t>
  </si>
  <si>
    <t>61-65</t>
  </si>
  <si>
    <t>29-35</t>
  </si>
  <si>
    <t>36-40</t>
  </si>
  <si>
    <t>rational expecations</t>
  </si>
  <si>
    <t>zero costs scenario</t>
  </si>
  <si>
    <t>ignore costs</t>
  </si>
  <si>
    <t>ignore costs expectations</t>
  </si>
  <si>
    <t>ignore costs - zero</t>
  </si>
  <si>
    <t>base - ignore costs</t>
  </si>
  <si>
    <t>cells in grey indicate those evaluated by stata file</t>
  </si>
  <si>
    <t>see comments in top left for further detail</t>
  </si>
  <si>
    <t>66-71</t>
  </si>
  <si>
    <t>marriage</t>
  </si>
  <si>
    <t>ignore</t>
  </si>
  <si>
    <t>ignore - saving</t>
  </si>
  <si>
    <t>base - ignore</t>
  </si>
  <si>
    <t>all</t>
  </si>
  <si>
    <t>base - zero</t>
  </si>
  <si>
    <t>precaution statistics generated by stata file "care analysis4.do"</t>
  </si>
  <si>
    <t>lifecourse statistics generated by stata file "care analysis5.do"</t>
  </si>
  <si>
    <t>restricted social care scenario less zero costs scenario</t>
  </si>
  <si>
    <t>Notes: See Table 4.1. "Base childcare scenario" imposes (non-zero) statistical estimates for time and financial costs of childcare. "Naive childcare scenario" projects the population using the same processes as the "base childcare scenario", except for behaviour which is projected as described under the "zero costs scenario". Samples limited to balanced panels of women born between 2001 and 2010 who had their first child at age 29 and were unaffected by disability. Samples also screened to include benefit units comprised of the same sample of simulated individuals across simulated scenarios. All statistics evaluated on simulated data for 91 observations.</t>
  </si>
  <si>
    <t>ignore social care costs scenario less zero costs scenario</t>
  </si>
  <si>
    <t>base social care scenario less ignore social care costs scenario</t>
  </si>
  <si>
    <t>Notes: See Table 4.1. "Base social care scenario" imposes (non-zero) statistical estimates for time and financial costs of social care. "ignore social care costs scenario" projects the population using the same processes as the "base social care scenario", except for behaviour which is projected as described under the "zero costs scenario". Samples limited to balanced panels of simulated individuals born between 1990 and 1999. Samples also screened to include benefit units comprised of the same sample of simulated individuals across simulated scenarios. All statistics evaluated on simulated data for 9,874 observations.</t>
  </si>
  <si>
    <t>Notes: See Table 4.1. "Restricted social care scenario" projects savings and employment behaviour that takes into account possibility of social care costs but omits those costs from arising in the simulated population. Samples limited to balanced panels of people born between 1991 and 1999 in benefit units with no members affected by disability. Samples also screened to include benefit units comprised of the same sample of simulated individuals across simulated scenarios. All statistics evaluated on simulated data for 4,839 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</si>
</sst>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Aptos Narrow"/>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3">
    <xf numFmtId="0" fontId="0" fillId="0" borderId="0" xfId="0"/>
    <xf numFmtId="3" fontId="0" fillId="0" borderId="0" xfId="0" applyNumberFormat="1"/>
    <xf numFmtId="164" fontId="0" fillId="0" borderId="0" xfId="0" applyNumberFormat="1"/>
    <xf numFmtId="0" fontId="0" fillId="0" borderId="1" xfId="0" applyBorder="1"/>
    <xf numFmtId="0" fontId="0" fillId="0" borderId="1" xfId="0" applyBorder="1" applyAlignment="1">
      <alignment horizontal="centerContinuous"/>
    </xf>
    <xf numFmtId="1" fontId="0" fillId="0" borderId="0" xfId="0" applyNumberFormat="1"/>
    <xf numFmtId="0" fontId="0" fillId="0" borderId="1" xfId="0" applyBorder="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0" fillId="0" borderId="2" xfId="0" applyBorder="1"/>
    <xf numFmtId="1" fontId="0" fillId="0" borderId="2" xfId="0" applyNumberFormat="1" applyBorder="1" applyAlignment="1">
      <alignment horizontal="right"/>
    </xf>
    <xf numFmtId="0" fontId="0" fillId="0" borderId="0" xfId="0" applyAlignment="1">
      <alignment horizontal="righ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precaution!$AD$6:$AD$61</c:f>
              <c:numCache>
                <c:formatCode>General</c:formatCode>
                <c:ptCount val="56"/>
                <c:pt idx="0">
                  <c:v>-62.610000000000582</c:v>
                </c:pt>
                <c:pt idx="1">
                  <c:v>171.20999999999913</c:v>
                </c:pt>
                <c:pt idx="2">
                  <c:v>59.319999999996071</c:v>
                </c:pt>
                <c:pt idx="3">
                  <c:v>112.96999999999753</c:v>
                </c:pt>
                <c:pt idx="4">
                  <c:v>378.77000000000044</c:v>
                </c:pt>
                <c:pt idx="5">
                  <c:v>658.88000000000829</c:v>
                </c:pt>
                <c:pt idx="6">
                  <c:v>962.73000000000684</c:v>
                </c:pt>
                <c:pt idx="7">
                  <c:v>1168.3700000000026</c:v>
                </c:pt>
                <c:pt idx="8">
                  <c:v>1197.0399999999936</c:v>
                </c:pt>
                <c:pt idx="9">
                  <c:v>1237.0099999999948</c:v>
                </c:pt>
                <c:pt idx="10">
                  <c:v>1410.7099999999919</c:v>
                </c:pt>
                <c:pt idx="11">
                  <c:v>1675.9699999999793</c:v>
                </c:pt>
                <c:pt idx="12">
                  <c:v>2228.0199999999604</c:v>
                </c:pt>
                <c:pt idx="13">
                  <c:v>2150.6999999999534</c:v>
                </c:pt>
                <c:pt idx="14">
                  <c:v>2293.8899999999267</c:v>
                </c:pt>
                <c:pt idx="15">
                  <c:v>1989.9999999999272</c:v>
                </c:pt>
                <c:pt idx="16">
                  <c:v>1761.4199999999255</c:v>
                </c:pt>
                <c:pt idx="17">
                  <c:v>1495.9999999999418</c:v>
                </c:pt>
                <c:pt idx="18">
                  <c:v>1323.4799999999523</c:v>
                </c:pt>
                <c:pt idx="19">
                  <c:v>890.69999999998254</c:v>
                </c:pt>
                <c:pt idx="20">
                  <c:v>1016.3800000000338</c:v>
                </c:pt>
                <c:pt idx="21">
                  <c:v>957.00000000008731</c:v>
                </c:pt>
                <c:pt idx="22">
                  <c:v>1214.9400000000605</c:v>
                </c:pt>
                <c:pt idx="23">
                  <c:v>1677.7000000000116</c:v>
                </c:pt>
                <c:pt idx="24">
                  <c:v>1528.1599999999744</c:v>
                </c:pt>
                <c:pt idx="25">
                  <c:v>1692.4199999999255</c:v>
                </c:pt>
                <c:pt idx="26">
                  <c:v>2219.6599999999744</c:v>
                </c:pt>
                <c:pt idx="27">
                  <c:v>2316.6699999999255</c:v>
                </c:pt>
                <c:pt idx="28">
                  <c:v>2174.6999999999534</c:v>
                </c:pt>
                <c:pt idx="29">
                  <c:v>2176.3899999999558</c:v>
                </c:pt>
                <c:pt idx="30">
                  <c:v>2484.1099999999278</c:v>
                </c:pt>
                <c:pt idx="31">
                  <c:v>2356.1899999998277</c:v>
                </c:pt>
                <c:pt idx="32">
                  <c:v>2259.0199999997858</c:v>
                </c:pt>
                <c:pt idx="33">
                  <c:v>3315.3399999997346</c:v>
                </c:pt>
                <c:pt idx="34">
                  <c:v>4535.1599999996834</c:v>
                </c:pt>
                <c:pt idx="35">
                  <c:v>5437.3099999995902</c:v>
                </c:pt>
                <c:pt idx="36">
                  <c:v>6211.149999999674</c:v>
                </c:pt>
                <c:pt idx="37">
                  <c:v>6066.1299999997718</c:v>
                </c:pt>
                <c:pt idx="38">
                  <c:v>6182.6399999997811</c:v>
                </c:pt>
                <c:pt idx="39">
                  <c:v>6534.7199999998556</c:v>
                </c:pt>
                <c:pt idx="40">
                  <c:v>6197.3699999998789</c:v>
                </c:pt>
                <c:pt idx="41">
                  <c:v>6271.2899999999208</c:v>
                </c:pt>
                <c:pt idx="42">
                  <c:v>6783.0099999998929</c:v>
                </c:pt>
                <c:pt idx="43">
                  <c:v>6862.059999999823</c:v>
                </c:pt>
                <c:pt idx="44">
                  <c:v>7565.3099999995902</c:v>
                </c:pt>
                <c:pt idx="45">
                  <c:v>8700.609999999404</c:v>
                </c:pt>
                <c:pt idx="46">
                  <c:v>9754.2299999992829</c:v>
                </c:pt>
                <c:pt idx="47">
                  <c:v>10540.849999999162</c:v>
                </c:pt>
                <c:pt idx="48">
                  <c:v>10908.309999999357</c:v>
                </c:pt>
                <c:pt idx="49">
                  <c:v>11338.279999999329</c:v>
                </c:pt>
                <c:pt idx="50">
                  <c:v>11613.339999999385</c:v>
                </c:pt>
                <c:pt idx="51">
                  <c:v>12346.639999999432</c:v>
                </c:pt>
                <c:pt idx="52">
                  <c:v>12605.769999999553</c:v>
                </c:pt>
                <c:pt idx="53">
                  <c:v>13007.789999999572</c:v>
                </c:pt>
                <c:pt idx="54">
                  <c:v>13773.599999999627</c:v>
                </c:pt>
                <c:pt idx="55">
                  <c:v>11528.199999999488</c:v>
                </c:pt>
              </c:numCache>
            </c:numRef>
          </c:val>
          <c:smooth val="0"/>
          <c:extLst>
            <c:ext xmlns:c16="http://schemas.microsoft.com/office/drawing/2014/chart" uri="{C3380CC4-5D6E-409C-BE32-E72D297353CC}">
              <c16:uniqueId val="{00000000-F03A-471A-9585-5A410F17CAE0}"/>
            </c:ext>
          </c:extLst>
        </c:ser>
        <c:ser>
          <c:idx val="1"/>
          <c:order val="1"/>
          <c:spPr>
            <a:ln w="28575" cap="rnd">
              <a:solidFill>
                <a:schemeClr val="accent2"/>
              </a:solidFill>
              <a:round/>
            </a:ln>
            <a:effectLst/>
          </c:spPr>
          <c:marker>
            <c:symbol val="none"/>
          </c:marker>
          <c:val>
            <c:numRef>
              <c:f>precaution!$AE$6:$AE$61</c:f>
              <c:numCache>
                <c:formatCode>General</c:formatCode>
                <c:ptCount val="56"/>
                <c:pt idx="0">
                  <c:v>-542.26199999999972</c:v>
                </c:pt>
                <c:pt idx="1">
                  <c:v>-435.83799999999883</c:v>
                </c:pt>
                <c:pt idx="2">
                  <c:v>-397.37799999999606</c:v>
                </c:pt>
                <c:pt idx="3">
                  <c:v>-202.2699999999968</c:v>
                </c:pt>
                <c:pt idx="4">
                  <c:v>-216.62999999999738</c:v>
                </c:pt>
                <c:pt idx="5">
                  <c:v>-156.02000000000771</c:v>
                </c:pt>
                <c:pt idx="6">
                  <c:v>-301.80000000000655</c:v>
                </c:pt>
                <c:pt idx="7">
                  <c:v>-937.20000000000437</c:v>
                </c:pt>
                <c:pt idx="8">
                  <c:v>-1258.0799999999945</c:v>
                </c:pt>
                <c:pt idx="9">
                  <c:v>-1257.9999999999927</c:v>
                </c:pt>
                <c:pt idx="10">
                  <c:v>-1186.3699999999808</c:v>
                </c:pt>
                <c:pt idx="11">
                  <c:v>-946.77999999997701</c:v>
                </c:pt>
                <c:pt idx="12">
                  <c:v>-937.31999999996333</c:v>
                </c:pt>
                <c:pt idx="13">
                  <c:v>-933.89999999995052</c:v>
                </c:pt>
                <c:pt idx="14">
                  <c:v>-858.38999999994121</c:v>
                </c:pt>
                <c:pt idx="15">
                  <c:v>-682.99999999992724</c:v>
                </c:pt>
                <c:pt idx="16">
                  <c:v>-597.41999999992549</c:v>
                </c:pt>
                <c:pt idx="17">
                  <c:v>-271.99999999994179</c:v>
                </c:pt>
                <c:pt idx="18">
                  <c:v>-564.57999999995809</c:v>
                </c:pt>
                <c:pt idx="19">
                  <c:v>-605.79999999998836</c:v>
                </c:pt>
                <c:pt idx="20">
                  <c:v>-573.78000000005704</c:v>
                </c:pt>
                <c:pt idx="21">
                  <c:v>-689.40000000005239</c:v>
                </c:pt>
                <c:pt idx="22">
                  <c:v>-424.94000000006054</c:v>
                </c:pt>
                <c:pt idx="23">
                  <c:v>-1228.7000000000116</c:v>
                </c:pt>
                <c:pt idx="24">
                  <c:v>-1327.460000000021</c:v>
                </c:pt>
                <c:pt idx="25">
                  <c:v>-1346.2199999999139</c:v>
                </c:pt>
                <c:pt idx="26">
                  <c:v>-1448.1599999999744</c:v>
                </c:pt>
                <c:pt idx="27">
                  <c:v>-1426.2699999999604</c:v>
                </c:pt>
                <c:pt idx="28">
                  <c:v>-1439.0999999999767</c:v>
                </c:pt>
                <c:pt idx="29">
                  <c:v>-1363.4899999999325</c:v>
                </c:pt>
                <c:pt idx="30">
                  <c:v>-977.10999999992782</c:v>
                </c:pt>
                <c:pt idx="31">
                  <c:v>-1009.4899999997579</c:v>
                </c:pt>
                <c:pt idx="32">
                  <c:v>-1245.0199999997858</c:v>
                </c:pt>
                <c:pt idx="33">
                  <c:v>-1287.3399999997346</c:v>
                </c:pt>
                <c:pt idx="34">
                  <c:v>-1174.4599999997299</c:v>
                </c:pt>
                <c:pt idx="35">
                  <c:v>-929.10999999952037</c:v>
                </c:pt>
                <c:pt idx="36">
                  <c:v>-764.74999999965075</c:v>
                </c:pt>
                <c:pt idx="37">
                  <c:v>-612.02999999979511</c:v>
                </c:pt>
                <c:pt idx="38">
                  <c:v>-903.03999999980442</c:v>
                </c:pt>
                <c:pt idx="39">
                  <c:v>-1256.7199999998556</c:v>
                </c:pt>
                <c:pt idx="40">
                  <c:v>-1179.4699999998556</c:v>
                </c:pt>
                <c:pt idx="41">
                  <c:v>-1270.0899999999674</c:v>
                </c:pt>
                <c:pt idx="42">
                  <c:v>-517.0099999998929</c:v>
                </c:pt>
                <c:pt idx="43">
                  <c:v>-959.05999999982305</c:v>
                </c:pt>
                <c:pt idx="44">
                  <c:v>-775.30999999959022</c:v>
                </c:pt>
                <c:pt idx="45">
                  <c:v>-773.60999999940395</c:v>
                </c:pt>
                <c:pt idx="46">
                  <c:v>-1435.2299999992829</c:v>
                </c:pt>
                <c:pt idx="47">
                  <c:v>-103.84999999916181</c:v>
                </c:pt>
                <c:pt idx="48">
                  <c:v>-304.30999999935739</c:v>
                </c:pt>
                <c:pt idx="49">
                  <c:v>-834.27999999932945</c:v>
                </c:pt>
                <c:pt idx="50">
                  <c:v>-1534.3399999993853</c:v>
                </c:pt>
                <c:pt idx="51">
                  <c:v>-3708.6399999994319</c:v>
                </c:pt>
                <c:pt idx="52">
                  <c:v>355.23000000044703</c:v>
                </c:pt>
                <c:pt idx="53">
                  <c:v>-957.78999999957159</c:v>
                </c:pt>
                <c:pt idx="54">
                  <c:v>-2431.5999999996275</c:v>
                </c:pt>
                <c:pt idx="55">
                  <c:v>-6813.1999999994878</c:v>
                </c:pt>
              </c:numCache>
            </c:numRef>
          </c:val>
          <c:smooth val="0"/>
          <c:extLst>
            <c:ext xmlns:c16="http://schemas.microsoft.com/office/drawing/2014/chart" uri="{C3380CC4-5D6E-409C-BE32-E72D297353CC}">
              <c16:uniqueId val="{00000001-F03A-471A-9585-5A410F17CAE0}"/>
            </c:ext>
          </c:extLst>
        </c:ser>
        <c:dLbls>
          <c:showLegendKey val="0"/>
          <c:showVal val="0"/>
          <c:showCatName val="0"/>
          <c:showSerName val="0"/>
          <c:showPercent val="0"/>
          <c:showBubbleSize val="0"/>
        </c:dLbls>
        <c:smooth val="0"/>
        <c:axId val="1572689775"/>
        <c:axId val="1572691215"/>
      </c:lineChart>
      <c:catAx>
        <c:axId val="1572689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1215"/>
        <c:crosses val="autoZero"/>
        <c:auto val="1"/>
        <c:lblAlgn val="ctr"/>
        <c:lblOffset val="100"/>
        <c:noMultiLvlLbl val="0"/>
      </c:catAx>
      <c:valAx>
        <c:axId val="157269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8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'lifecourse 1990-99'!$U$1</c:f>
              <c:strCache>
                <c:ptCount val="1"/>
                <c:pt idx="0">
                  <c:v>ignore costs expectations</c:v>
                </c:pt>
              </c:strCache>
            </c:strRef>
          </c:tx>
          <c:spPr>
            <a:ln w="19050" cap="rnd">
              <a:solidFill>
                <a:schemeClr val="accent1"/>
              </a:solidFill>
              <a:round/>
            </a:ln>
            <a:effectLst/>
          </c:spPr>
          <c:marker>
            <c:symbol val="none"/>
          </c:marker>
          <c:xVal>
            <c:numRef>
              <c:f>'lifecourse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'lifecourse 1990-99'!$U$71:$U$121</c:f>
              <c:numCache>
                <c:formatCode>General</c:formatCode>
                <c:ptCount val="51"/>
                <c:pt idx="0">
                  <c:v>0</c:v>
                </c:pt>
                <c:pt idx="1">
                  <c:v>6.6080000000001746</c:v>
                </c:pt>
                <c:pt idx="2">
                  <c:v>-16.679999999999836</c:v>
                </c:pt>
                <c:pt idx="3">
                  <c:v>40.382999999999811</c:v>
                </c:pt>
                <c:pt idx="4">
                  <c:v>-23.920000000000073</c:v>
                </c:pt>
                <c:pt idx="5">
                  <c:v>-25</c:v>
                </c:pt>
                <c:pt idx="6">
                  <c:v>-17.790000000000873</c:v>
                </c:pt>
                <c:pt idx="7">
                  <c:v>-50.270000000000437</c:v>
                </c:pt>
                <c:pt idx="8">
                  <c:v>-47.099999999998545</c:v>
                </c:pt>
                <c:pt idx="9">
                  <c:v>-15.410000000003492</c:v>
                </c:pt>
                <c:pt idx="10">
                  <c:v>-63.720000000001164</c:v>
                </c:pt>
                <c:pt idx="11">
                  <c:v>-13.099999999998545</c:v>
                </c:pt>
                <c:pt idx="12">
                  <c:v>-3.8600000000005821</c:v>
                </c:pt>
                <c:pt idx="13">
                  <c:v>3.9999999993597157E-2</c:v>
                </c:pt>
                <c:pt idx="14">
                  <c:v>59.450000000011642</c:v>
                </c:pt>
                <c:pt idx="15">
                  <c:v>24.700000000011642</c:v>
                </c:pt>
                <c:pt idx="16">
                  <c:v>204.69999999999709</c:v>
                </c:pt>
                <c:pt idx="17">
                  <c:v>325</c:v>
                </c:pt>
                <c:pt idx="18">
                  <c:v>361.59999999997672</c:v>
                </c:pt>
                <c:pt idx="19">
                  <c:v>225</c:v>
                </c:pt>
                <c:pt idx="20">
                  <c:v>251.5</c:v>
                </c:pt>
                <c:pt idx="21">
                  <c:v>195.29999999998836</c:v>
                </c:pt>
                <c:pt idx="22">
                  <c:v>370.20000000001164</c:v>
                </c:pt>
                <c:pt idx="23">
                  <c:v>526.70000000001164</c:v>
                </c:pt>
                <c:pt idx="24">
                  <c:v>440</c:v>
                </c:pt>
                <c:pt idx="25">
                  <c:v>507.29999999998836</c:v>
                </c:pt>
                <c:pt idx="26">
                  <c:v>505.29999999998836</c:v>
                </c:pt>
                <c:pt idx="27">
                  <c:v>652.40000000002328</c:v>
                </c:pt>
                <c:pt idx="28">
                  <c:v>860.79999999998836</c:v>
                </c:pt>
                <c:pt idx="29">
                  <c:v>1083.2999999999884</c:v>
                </c:pt>
                <c:pt idx="30">
                  <c:v>1385.2999999999884</c:v>
                </c:pt>
                <c:pt idx="31">
                  <c:v>1862.6000000000349</c:v>
                </c:pt>
                <c:pt idx="32">
                  <c:v>1922.2000000000116</c:v>
                </c:pt>
                <c:pt idx="33">
                  <c:v>2257.2000000000116</c:v>
                </c:pt>
                <c:pt idx="34">
                  <c:v>2493.6999999999534</c:v>
                </c:pt>
                <c:pt idx="35">
                  <c:v>2986.1999999999534</c:v>
                </c:pt>
                <c:pt idx="36">
                  <c:v>3372.7999999999302</c:v>
                </c:pt>
                <c:pt idx="37">
                  <c:v>3518</c:v>
                </c:pt>
                <c:pt idx="38">
                  <c:v>3829.1999999999534</c:v>
                </c:pt>
                <c:pt idx="39">
                  <c:v>3953</c:v>
                </c:pt>
                <c:pt idx="40">
                  <c:v>4500.9000000000233</c:v>
                </c:pt>
                <c:pt idx="41">
                  <c:v>4736</c:v>
                </c:pt>
                <c:pt idx="42">
                  <c:v>5210.5</c:v>
                </c:pt>
                <c:pt idx="43">
                  <c:v>5949</c:v>
                </c:pt>
                <c:pt idx="44">
                  <c:v>6278.5</c:v>
                </c:pt>
                <c:pt idx="45">
                  <c:v>6646</c:v>
                </c:pt>
                <c:pt idx="46">
                  <c:v>6684.0999999999767</c:v>
                </c:pt>
                <c:pt idx="47">
                  <c:v>6598.3999999999069</c:v>
                </c:pt>
                <c:pt idx="48">
                  <c:v>6503</c:v>
                </c:pt>
                <c:pt idx="49">
                  <c:v>6544</c:v>
                </c:pt>
                <c:pt idx="50">
                  <c:v>6187</c:v>
                </c:pt>
              </c:numCache>
            </c:numRef>
          </c:yVal>
          <c:smooth val="0"/>
          <c:extLst>
            <c:ext xmlns:c16="http://schemas.microsoft.com/office/drawing/2014/chart" uri="{C3380CC4-5D6E-409C-BE32-E72D297353CC}">
              <c16:uniqueId val="{00000000-F08D-47FE-98E8-B597F9CEDD52}"/>
            </c:ext>
          </c:extLst>
        </c:ser>
        <c:ser>
          <c:idx val="1"/>
          <c:order val="1"/>
          <c:tx>
            <c:strRef>
              <c:f>'lifecourse 1990-99'!$AF$1</c:f>
              <c:strCache>
                <c:ptCount val="1"/>
                <c:pt idx="0">
                  <c:v>rational expecations</c:v>
                </c:pt>
              </c:strCache>
            </c:strRef>
          </c:tx>
          <c:spPr>
            <a:ln w="19050" cap="rnd">
              <a:solidFill>
                <a:schemeClr val="accent2"/>
              </a:solidFill>
              <a:round/>
            </a:ln>
            <a:effectLst/>
          </c:spPr>
          <c:marker>
            <c:symbol val="none"/>
          </c:marker>
          <c:xVal>
            <c:numRef>
              <c:f>'lifecourse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'lifecourse 1990-99'!$AF$71:$AF$121</c:f>
              <c:numCache>
                <c:formatCode>General</c:formatCode>
                <c:ptCount val="51"/>
                <c:pt idx="0">
                  <c:v>0</c:v>
                </c:pt>
                <c:pt idx="1">
                  <c:v>-58.159000000000106</c:v>
                </c:pt>
                <c:pt idx="2">
                  <c:v>-13.777000000000044</c:v>
                </c:pt>
                <c:pt idx="3">
                  <c:v>27.971999999999753</c:v>
                </c:pt>
                <c:pt idx="4">
                  <c:v>69.389999999999418</c:v>
                </c:pt>
                <c:pt idx="5">
                  <c:v>-11.5</c:v>
                </c:pt>
                <c:pt idx="6">
                  <c:v>230.96000000000276</c:v>
                </c:pt>
                <c:pt idx="7">
                  <c:v>469.97999999999956</c:v>
                </c:pt>
                <c:pt idx="8">
                  <c:v>369.12999999999738</c:v>
                </c:pt>
                <c:pt idx="9">
                  <c:v>270.76000000000204</c:v>
                </c:pt>
                <c:pt idx="10">
                  <c:v>525.81000000000495</c:v>
                </c:pt>
                <c:pt idx="11">
                  <c:v>450.72000000000116</c:v>
                </c:pt>
                <c:pt idx="12">
                  <c:v>422.54999999998836</c:v>
                </c:pt>
                <c:pt idx="13">
                  <c:v>684.63999999999942</c:v>
                </c:pt>
                <c:pt idx="14">
                  <c:v>850.60999999998603</c:v>
                </c:pt>
                <c:pt idx="15">
                  <c:v>1391.5999999999913</c:v>
                </c:pt>
                <c:pt idx="16">
                  <c:v>1273.3000000000029</c:v>
                </c:pt>
                <c:pt idx="17">
                  <c:v>1186.3999999999942</c:v>
                </c:pt>
                <c:pt idx="18">
                  <c:v>1308.1000000000058</c:v>
                </c:pt>
                <c:pt idx="19">
                  <c:v>1554.7999999999884</c:v>
                </c:pt>
                <c:pt idx="20">
                  <c:v>1555</c:v>
                </c:pt>
                <c:pt idx="21">
                  <c:v>2011.7000000000116</c:v>
                </c:pt>
                <c:pt idx="22">
                  <c:v>2388.8999999999942</c:v>
                </c:pt>
                <c:pt idx="23">
                  <c:v>2949.2999999999884</c:v>
                </c:pt>
                <c:pt idx="24">
                  <c:v>3480.6999999999825</c:v>
                </c:pt>
                <c:pt idx="25">
                  <c:v>3631.5</c:v>
                </c:pt>
                <c:pt idx="26">
                  <c:v>3841.0999999999767</c:v>
                </c:pt>
                <c:pt idx="27">
                  <c:v>4042.9000000000233</c:v>
                </c:pt>
                <c:pt idx="28">
                  <c:v>4071.7000000000116</c:v>
                </c:pt>
                <c:pt idx="29">
                  <c:v>3965.2000000000116</c:v>
                </c:pt>
                <c:pt idx="30">
                  <c:v>3485.2999999999884</c:v>
                </c:pt>
                <c:pt idx="31">
                  <c:v>3003</c:v>
                </c:pt>
                <c:pt idx="32">
                  <c:v>3064.5999999999767</c:v>
                </c:pt>
                <c:pt idx="33">
                  <c:v>2939.9000000000233</c:v>
                </c:pt>
                <c:pt idx="34">
                  <c:v>2959.8000000000466</c:v>
                </c:pt>
                <c:pt idx="35">
                  <c:v>3177.8000000000466</c:v>
                </c:pt>
                <c:pt idx="36">
                  <c:v>3570.6000000000931</c:v>
                </c:pt>
                <c:pt idx="37">
                  <c:v>3598.5</c:v>
                </c:pt>
                <c:pt idx="38">
                  <c:v>2954.5</c:v>
                </c:pt>
                <c:pt idx="39">
                  <c:v>2575.9000000000233</c:v>
                </c:pt>
                <c:pt idx="40">
                  <c:v>1781</c:v>
                </c:pt>
                <c:pt idx="41">
                  <c:v>909</c:v>
                </c:pt>
                <c:pt idx="42">
                  <c:v>136.40000000002328</c:v>
                </c:pt>
                <c:pt idx="43">
                  <c:v>-1066.5</c:v>
                </c:pt>
                <c:pt idx="44">
                  <c:v>-2169.4000000000233</c:v>
                </c:pt>
                <c:pt idx="45">
                  <c:v>-3054.5</c:v>
                </c:pt>
                <c:pt idx="46">
                  <c:v>-4698.0999999999767</c:v>
                </c:pt>
                <c:pt idx="47">
                  <c:v>-6929.5999999999767</c:v>
                </c:pt>
                <c:pt idx="48">
                  <c:v>-9755</c:v>
                </c:pt>
                <c:pt idx="49">
                  <c:v>-12110</c:v>
                </c:pt>
                <c:pt idx="50">
                  <c:v>-14805</c:v>
                </c:pt>
              </c:numCache>
            </c:numRef>
          </c:yVal>
          <c:smooth val="0"/>
          <c:extLst>
            <c:ext xmlns:c16="http://schemas.microsoft.com/office/drawing/2014/chart" uri="{C3380CC4-5D6E-409C-BE32-E72D297353CC}">
              <c16:uniqueId val="{00000001-F08D-47FE-98E8-B597F9CEDD52}"/>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8176592153438384"/>
          <c:y val="0.79544237688960218"/>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'lifecourse 1990-99'!$I$80:$I$131</c:f>
              <c:numCache>
                <c:formatCode>General</c:formatCode>
                <c:ptCount val="52"/>
                <c:pt idx="0">
                  <c:v>37226.97</c:v>
                </c:pt>
                <c:pt idx="1">
                  <c:v>38635.17</c:v>
                </c:pt>
                <c:pt idx="2">
                  <c:v>39466.769999999997</c:v>
                </c:pt>
                <c:pt idx="3">
                  <c:v>40958.129999999997</c:v>
                </c:pt>
                <c:pt idx="4">
                  <c:v>43757.85</c:v>
                </c:pt>
                <c:pt idx="5">
                  <c:v>46551.43</c:v>
                </c:pt>
                <c:pt idx="6">
                  <c:v>49559.99</c:v>
                </c:pt>
                <c:pt idx="7">
                  <c:v>41688.699999999997</c:v>
                </c:pt>
                <c:pt idx="8">
                  <c:v>41136.120000000003</c:v>
                </c:pt>
                <c:pt idx="9">
                  <c:v>41311.18</c:v>
                </c:pt>
                <c:pt idx="10">
                  <c:v>41726.46</c:v>
                </c:pt>
                <c:pt idx="11">
                  <c:v>42193.03</c:v>
                </c:pt>
                <c:pt idx="12">
                  <c:v>42360.78</c:v>
                </c:pt>
                <c:pt idx="13">
                  <c:v>42369.85</c:v>
                </c:pt>
                <c:pt idx="14">
                  <c:v>42350.55</c:v>
                </c:pt>
                <c:pt idx="15">
                  <c:v>42699.13</c:v>
                </c:pt>
                <c:pt idx="16">
                  <c:v>43132.6</c:v>
                </c:pt>
                <c:pt idx="17">
                  <c:v>43569.97</c:v>
                </c:pt>
                <c:pt idx="18">
                  <c:v>43632.02</c:v>
                </c:pt>
                <c:pt idx="19">
                  <c:v>43763.1</c:v>
                </c:pt>
                <c:pt idx="20">
                  <c:v>44031.14</c:v>
                </c:pt>
                <c:pt idx="21">
                  <c:v>44243.79</c:v>
                </c:pt>
                <c:pt idx="22">
                  <c:v>44247.42</c:v>
                </c:pt>
                <c:pt idx="23">
                  <c:v>44413.61</c:v>
                </c:pt>
                <c:pt idx="24">
                  <c:v>44580.11</c:v>
                </c:pt>
                <c:pt idx="25">
                  <c:v>44471.71</c:v>
                </c:pt>
                <c:pt idx="26">
                  <c:v>44652.42</c:v>
                </c:pt>
                <c:pt idx="27">
                  <c:v>44649.37</c:v>
                </c:pt>
                <c:pt idx="28">
                  <c:v>44698.2</c:v>
                </c:pt>
                <c:pt idx="29">
                  <c:v>44653.95</c:v>
                </c:pt>
                <c:pt idx="30">
                  <c:v>44616.12</c:v>
                </c:pt>
                <c:pt idx="31">
                  <c:v>44528.95</c:v>
                </c:pt>
                <c:pt idx="32">
                  <c:v>44400</c:v>
                </c:pt>
                <c:pt idx="33">
                  <c:v>44281.85</c:v>
                </c:pt>
                <c:pt idx="34">
                  <c:v>44084.74</c:v>
                </c:pt>
                <c:pt idx="35">
                  <c:v>43846.95</c:v>
                </c:pt>
                <c:pt idx="36">
                  <c:v>43750.01</c:v>
                </c:pt>
                <c:pt idx="37">
                  <c:v>43567.12</c:v>
                </c:pt>
                <c:pt idx="38">
                  <c:v>42676.27</c:v>
                </c:pt>
                <c:pt idx="39">
                  <c:v>42712.89</c:v>
                </c:pt>
                <c:pt idx="40">
                  <c:v>42378.64</c:v>
                </c:pt>
                <c:pt idx="41">
                  <c:v>41708.21</c:v>
                </c:pt>
                <c:pt idx="42">
                  <c:v>40880.67</c:v>
                </c:pt>
                <c:pt idx="43">
                  <c:v>40711.22</c:v>
                </c:pt>
                <c:pt idx="44">
                  <c:v>40603.85</c:v>
                </c:pt>
                <c:pt idx="45">
                  <c:v>40462.559999999998</c:v>
                </c:pt>
                <c:pt idx="46">
                  <c:v>40845.440000000002</c:v>
                </c:pt>
                <c:pt idx="47">
                  <c:v>42439.97</c:v>
                </c:pt>
                <c:pt idx="48">
                  <c:v>42149.35</c:v>
                </c:pt>
                <c:pt idx="49">
                  <c:v>42319.03</c:v>
                </c:pt>
                <c:pt idx="50">
                  <c:v>41959.31</c:v>
                </c:pt>
                <c:pt idx="51">
                  <c:v>42253.21</c:v>
                </c:pt>
              </c:numCache>
            </c:numRef>
          </c:val>
          <c:smooth val="0"/>
          <c:extLst>
            <c:ext xmlns:c16="http://schemas.microsoft.com/office/drawing/2014/chart" uri="{C3380CC4-5D6E-409C-BE32-E72D297353CC}">
              <c16:uniqueId val="{00000000-ED74-4DD5-A1B4-F0A0329EDE02}"/>
            </c:ext>
          </c:extLst>
        </c:ser>
        <c:ser>
          <c:idx val="1"/>
          <c:order val="1"/>
          <c:spPr>
            <a:ln w="28575" cap="rnd">
              <a:solidFill>
                <a:schemeClr val="accent2"/>
              </a:solidFill>
              <a:round/>
            </a:ln>
            <a:effectLst/>
          </c:spPr>
          <c:marker>
            <c:symbol val="none"/>
          </c:marker>
          <c:val>
            <c:numRef>
              <c:f>'lifecourse 1990-99'!$S$80:$S$131</c:f>
              <c:numCache>
                <c:formatCode>General</c:formatCode>
                <c:ptCount val="52"/>
                <c:pt idx="0">
                  <c:v>-35.770000000004075</c:v>
                </c:pt>
                <c:pt idx="1">
                  <c:v>35.130000000004657</c:v>
                </c:pt>
                <c:pt idx="2">
                  <c:v>13.830000000001746</c:v>
                </c:pt>
                <c:pt idx="3">
                  <c:v>-70.5</c:v>
                </c:pt>
                <c:pt idx="4">
                  <c:v>-40.529999999998836</c:v>
                </c:pt>
                <c:pt idx="5">
                  <c:v>52.80000000000291</c:v>
                </c:pt>
                <c:pt idx="6">
                  <c:v>-79.659999999996217</c:v>
                </c:pt>
                <c:pt idx="7">
                  <c:v>135.97000000000116</c:v>
                </c:pt>
                <c:pt idx="8">
                  <c:v>77.299999999995634</c:v>
                </c:pt>
                <c:pt idx="9">
                  <c:v>66.529999999998836</c:v>
                </c:pt>
                <c:pt idx="10">
                  <c:v>94.639999999999418</c:v>
                </c:pt>
                <c:pt idx="11">
                  <c:v>79.980000000003201</c:v>
                </c:pt>
                <c:pt idx="12">
                  <c:v>-5.4599999999991269</c:v>
                </c:pt>
                <c:pt idx="13">
                  <c:v>56.989999999997963</c:v>
                </c:pt>
                <c:pt idx="14">
                  <c:v>109.63999999999942</c:v>
                </c:pt>
                <c:pt idx="15">
                  <c:v>62.660000000003492</c:v>
                </c:pt>
                <c:pt idx="16">
                  <c:v>32.180000000000291</c:v>
                </c:pt>
                <c:pt idx="17">
                  <c:v>148.18000000000029</c:v>
                </c:pt>
                <c:pt idx="18">
                  <c:v>98</c:v>
                </c:pt>
                <c:pt idx="19">
                  <c:v>48.620000000002619</c:v>
                </c:pt>
                <c:pt idx="20">
                  <c:v>55.349999999998545</c:v>
                </c:pt>
                <c:pt idx="21">
                  <c:v>57.330000000001746</c:v>
                </c:pt>
                <c:pt idx="22">
                  <c:v>93.470000000001164</c:v>
                </c:pt>
                <c:pt idx="23">
                  <c:v>51.959999999999127</c:v>
                </c:pt>
                <c:pt idx="24">
                  <c:v>60.790000000000873</c:v>
                </c:pt>
                <c:pt idx="25">
                  <c:v>55.309999999997672</c:v>
                </c:pt>
                <c:pt idx="26">
                  <c:v>37.900000000001455</c:v>
                </c:pt>
                <c:pt idx="27">
                  <c:v>20.25</c:v>
                </c:pt>
                <c:pt idx="28">
                  <c:v>99.139999999999418</c:v>
                </c:pt>
                <c:pt idx="29">
                  <c:v>87.530000000006112</c:v>
                </c:pt>
                <c:pt idx="30">
                  <c:v>51.689999999995052</c:v>
                </c:pt>
                <c:pt idx="31">
                  <c:v>14.430000000000291</c:v>
                </c:pt>
                <c:pt idx="32">
                  <c:v>19.790000000000873</c:v>
                </c:pt>
                <c:pt idx="33">
                  <c:v>76.950000000004366</c:v>
                </c:pt>
                <c:pt idx="34">
                  <c:v>45.67000000000553</c:v>
                </c:pt>
                <c:pt idx="35">
                  <c:v>79.960000000006403</c:v>
                </c:pt>
                <c:pt idx="36">
                  <c:v>5.4399999999950523</c:v>
                </c:pt>
                <c:pt idx="37">
                  <c:v>-13.690000000002328</c:v>
                </c:pt>
                <c:pt idx="38">
                  <c:v>72.780000000006112</c:v>
                </c:pt>
                <c:pt idx="39">
                  <c:v>52.819999999999709</c:v>
                </c:pt>
                <c:pt idx="40">
                  <c:v>12.849999999998545</c:v>
                </c:pt>
                <c:pt idx="41">
                  <c:v>40.870000000002619</c:v>
                </c:pt>
                <c:pt idx="42">
                  <c:v>12.380000000004657</c:v>
                </c:pt>
                <c:pt idx="43">
                  <c:v>3.9700000000011642</c:v>
                </c:pt>
                <c:pt idx="44">
                  <c:v>-41.889999999999418</c:v>
                </c:pt>
                <c:pt idx="45">
                  <c:v>-191.08999999999651</c:v>
                </c:pt>
                <c:pt idx="46">
                  <c:v>-225.15000000000146</c:v>
                </c:pt>
                <c:pt idx="47">
                  <c:v>-69.010000000002037</c:v>
                </c:pt>
                <c:pt idx="48">
                  <c:v>8.7099999999991269</c:v>
                </c:pt>
                <c:pt idx="49">
                  <c:v>30.440000000002328</c:v>
                </c:pt>
                <c:pt idx="50">
                  <c:v>204.92000000000553</c:v>
                </c:pt>
                <c:pt idx="51">
                  <c:v>448.41999999999825</c:v>
                </c:pt>
              </c:numCache>
            </c:numRef>
          </c:val>
          <c:smooth val="0"/>
          <c:extLst>
            <c:ext xmlns:c16="http://schemas.microsoft.com/office/drawing/2014/chart" uri="{C3380CC4-5D6E-409C-BE32-E72D297353CC}">
              <c16:uniqueId val="{00000001-ED74-4DD5-A1B4-F0A0329EDE02}"/>
            </c:ext>
          </c:extLst>
        </c:ser>
        <c:dLbls>
          <c:showLegendKey val="0"/>
          <c:showVal val="0"/>
          <c:showCatName val="0"/>
          <c:showSerName val="0"/>
          <c:showPercent val="0"/>
          <c:showBubbleSize val="0"/>
        </c:dLbls>
        <c:smooth val="0"/>
        <c:axId val="698475296"/>
        <c:axId val="698477216"/>
      </c:lineChart>
      <c:catAx>
        <c:axId val="698475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77216"/>
        <c:crosses val="autoZero"/>
        <c:auto val="1"/>
        <c:lblAlgn val="ctr"/>
        <c:lblOffset val="100"/>
        <c:noMultiLvlLbl val="0"/>
      </c:catAx>
      <c:valAx>
        <c:axId val="6984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'lifecourse 1990-99'!$AX$6:$AX$61</c:f>
              <c:numCache>
                <c:formatCode>General</c:formatCode>
                <c:ptCount val="56"/>
                <c:pt idx="0">
                  <c:v>6.6080000000001746</c:v>
                </c:pt>
                <c:pt idx="1">
                  <c:v>-16.679999999999836</c:v>
                </c:pt>
                <c:pt idx="2">
                  <c:v>40.382999999999811</c:v>
                </c:pt>
                <c:pt idx="3">
                  <c:v>-23.920000000000073</c:v>
                </c:pt>
                <c:pt idx="4">
                  <c:v>-25</c:v>
                </c:pt>
                <c:pt idx="5">
                  <c:v>-17.790000000000873</c:v>
                </c:pt>
                <c:pt idx="6">
                  <c:v>-50.270000000000437</c:v>
                </c:pt>
                <c:pt idx="7">
                  <c:v>-47.099999999998545</c:v>
                </c:pt>
                <c:pt idx="8">
                  <c:v>-15.410000000003492</c:v>
                </c:pt>
                <c:pt idx="9">
                  <c:v>-63.720000000001164</c:v>
                </c:pt>
                <c:pt idx="10">
                  <c:v>-13.099999999998545</c:v>
                </c:pt>
                <c:pt idx="11">
                  <c:v>-3.8600000000005821</c:v>
                </c:pt>
                <c:pt idx="12">
                  <c:v>3.9999999993597157E-2</c:v>
                </c:pt>
                <c:pt idx="13">
                  <c:v>59.450000000011642</c:v>
                </c:pt>
                <c:pt idx="14">
                  <c:v>24.700000000011642</c:v>
                </c:pt>
                <c:pt idx="15">
                  <c:v>204.69999999999709</c:v>
                </c:pt>
                <c:pt idx="16">
                  <c:v>325</c:v>
                </c:pt>
                <c:pt idx="17">
                  <c:v>361.59999999997672</c:v>
                </c:pt>
                <c:pt idx="18">
                  <c:v>225</c:v>
                </c:pt>
                <c:pt idx="19">
                  <c:v>251.5</c:v>
                </c:pt>
                <c:pt idx="20">
                  <c:v>195.29999999998836</c:v>
                </c:pt>
                <c:pt idx="21">
                  <c:v>370.20000000001164</c:v>
                </c:pt>
                <c:pt idx="22">
                  <c:v>526.70000000001164</c:v>
                </c:pt>
                <c:pt idx="23">
                  <c:v>440</c:v>
                </c:pt>
                <c:pt idx="24">
                  <c:v>507.29999999998836</c:v>
                </c:pt>
                <c:pt idx="25">
                  <c:v>505.29999999998836</c:v>
                </c:pt>
                <c:pt idx="26">
                  <c:v>652.40000000002328</c:v>
                </c:pt>
                <c:pt idx="27">
                  <c:v>860.79999999998836</c:v>
                </c:pt>
                <c:pt idx="28">
                  <c:v>1083.2999999999884</c:v>
                </c:pt>
                <c:pt idx="29">
                  <c:v>1385.2999999999884</c:v>
                </c:pt>
                <c:pt idx="30">
                  <c:v>1862.6000000000349</c:v>
                </c:pt>
                <c:pt idx="31">
                  <c:v>1922.2000000000116</c:v>
                </c:pt>
                <c:pt idx="32">
                  <c:v>2257.2000000000116</c:v>
                </c:pt>
                <c:pt idx="33">
                  <c:v>2493.6999999999534</c:v>
                </c:pt>
                <c:pt idx="34">
                  <c:v>2986.1999999999534</c:v>
                </c:pt>
                <c:pt idx="35">
                  <c:v>3372.7999999999302</c:v>
                </c:pt>
                <c:pt idx="36">
                  <c:v>3518</c:v>
                </c:pt>
                <c:pt idx="37">
                  <c:v>3829.1999999999534</c:v>
                </c:pt>
                <c:pt idx="38">
                  <c:v>3953</c:v>
                </c:pt>
                <c:pt idx="39">
                  <c:v>4500.9000000000233</c:v>
                </c:pt>
                <c:pt idx="40">
                  <c:v>4736</c:v>
                </c:pt>
                <c:pt idx="41">
                  <c:v>5210.5</c:v>
                </c:pt>
                <c:pt idx="42">
                  <c:v>5949</c:v>
                </c:pt>
                <c:pt idx="43">
                  <c:v>6278.5</c:v>
                </c:pt>
                <c:pt idx="44">
                  <c:v>6646</c:v>
                </c:pt>
                <c:pt idx="45">
                  <c:v>6684.0999999999767</c:v>
                </c:pt>
                <c:pt idx="46">
                  <c:v>6598.3999999999069</c:v>
                </c:pt>
                <c:pt idx="47">
                  <c:v>6503</c:v>
                </c:pt>
                <c:pt idx="48">
                  <c:v>6544</c:v>
                </c:pt>
                <c:pt idx="49">
                  <c:v>6187</c:v>
                </c:pt>
                <c:pt idx="50">
                  <c:v>5921</c:v>
                </c:pt>
                <c:pt idx="51">
                  <c:v>5827</c:v>
                </c:pt>
                <c:pt idx="52">
                  <c:v>5500</c:v>
                </c:pt>
                <c:pt idx="53">
                  <c:v>5155</c:v>
                </c:pt>
                <c:pt idx="54">
                  <c:v>4953</c:v>
                </c:pt>
                <c:pt idx="55">
                  <c:v>2769</c:v>
                </c:pt>
              </c:numCache>
            </c:numRef>
          </c:val>
          <c:smooth val="0"/>
          <c:extLst>
            <c:ext xmlns:c16="http://schemas.microsoft.com/office/drawing/2014/chart" uri="{C3380CC4-5D6E-409C-BE32-E72D297353CC}">
              <c16:uniqueId val="{00000000-F002-431F-9468-07FE0F386AC6}"/>
            </c:ext>
          </c:extLst>
        </c:ser>
        <c:ser>
          <c:idx val="1"/>
          <c:order val="1"/>
          <c:spPr>
            <a:ln w="28575" cap="rnd">
              <a:solidFill>
                <a:schemeClr val="accent2"/>
              </a:solidFill>
              <a:round/>
            </a:ln>
            <a:effectLst/>
          </c:spPr>
          <c:marker>
            <c:symbol val="none"/>
          </c:marker>
          <c:val>
            <c:numRef>
              <c:f>'lifecourse 1990-99'!$AY$6:$AY$61</c:f>
              <c:numCache>
                <c:formatCode>General</c:formatCode>
                <c:ptCount val="56"/>
                <c:pt idx="0">
                  <c:v>-58.159000000000106</c:v>
                </c:pt>
                <c:pt idx="1">
                  <c:v>-13.777000000000044</c:v>
                </c:pt>
                <c:pt idx="2">
                  <c:v>27.971999999999753</c:v>
                </c:pt>
                <c:pt idx="3">
                  <c:v>69.389999999999418</c:v>
                </c:pt>
                <c:pt idx="4">
                  <c:v>-11.5</c:v>
                </c:pt>
                <c:pt idx="5">
                  <c:v>230.96000000000276</c:v>
                </c:pt>
                <c:pt idx="6">
                  <c:v>469.97999999999956</c:v>
                </c:pt>
                <c:pt idx="7">
                  <c:v>369.12999999999738</c:v>
                </c:pt>
                <c:pt idx="8">
                  <c:v>270.76000000000204</c:v>
                </c:pt>
                <c:pt idx="9">
                  <c:v>525.81000000000495</c:v>
                </c:pt>
                <c:pt idx="10">
                  <c:v>450.72000000000116</c:v>
                </c:pt>
                <c:pt idx="11">
                  <c:v>422.54999999998836</c:v>
                </c:pt>
                <c:pt idx="12">
                  <c:v>684.63999999999942</c:v>
                </c:pt>
                <c:pt idx="13">
                  <c:v>850.60999999998603</c:v>
                </c:pt>
                <c:pt idx="14">
                  <c:v>1391.5999999999913</c:v>
                </c:pt>
                <c:pt idx="15">
                  <c:v>1273.3000000000029</c:v>
                </c:pt>
                <c:pt idx="16">
                  <c:v>1186.3999999999942</c:v>
                </c:pt>
                <c:pt idx="17">
                  <c:v>1308.1000000000058</c:v>
                </c:pt>
                <c:pt idx="18">
                  <c:v>1554.7999999999884</c:v>
                </c:pt>
                <c:pt idx="19">
                  <c:v>1555</c:v>
                </c:pt>
                <c:pt idx="20">
                  <c:v>2011.7000000000116</c:v>
                </c:pt>
                <c:pt idx="21">
                  <c:v>2388.8999999999942</c:v>
                </c:pt>
                <c:pt idx="22">
                  <c:v>2949.2999999999884</c:v>
                </c:pt>
                <c:pt idx="23">
                  <c:v>3480.6999999999825</c:v>
                </c:pt>
                <c:pt idx="24">
                  <c:v>3631.5</c:v>
                </c:pt>
                <c:pt idx="25">
                  <c:v>3841.0999999999767</c:v>
                </c:pt>
                <c:pt idx="26">
                  <c:v>4042.9000000000233</c:v>
                </c:pt>
                <c:pt idx="27">
                  <c:v>4071.7000000000116</c:v>
                </c:pt>
                <c:pt idx="28">
                  <c:v>3965.2000000000116</c:v>
                </c:pt>
                <c:pt idx="29">
                  <c:v>3485.2999999999884</c:v>
                </c:pt>
                <c:pt idx="30">
                  <c:v>3003</c:v>
                </c:pt>
                <c:pt idx="31">
                  <c:v>3064.5999999999767</c:v>
                </c:pt>
                <c:pt idx="32">
                  <c:v>2939.9000000000233</c:v>
                </c:pt>
                <c:pt idx="33">
                  <c:v>2959.8000000000466</c:v>
                </c:pt>
                <c:pt idx="34">
                  <c:v>3177.8000000000466</c:v>
                </c:pt>
                <c:pt idx="35">
                  <c:v>3570.6000000000931</c:v>
                </c:pt>
                <c:pt idx="36">
                  <c:v>3598.5</c:v>
                </c:pt>
                <c:pt idx="37">
                  <c:v>2954.5</c:v>
                </c:pt>
                <c:pt idx="38">
                  <c:v>2575.9000000000233</c:v>
                </c:pt>
                <c:pt idx="39">
                  <c:v>1781</c:v>
                </c:pt>
                <c:pt idx="40">
                  <c:v>909</c:v>
                </c:pt>
                <c:pt idx="41">
                  <c:v>136.40000000002328</c:v>
                </c:pt>
                <c:pt idx="42">
                  <c:v>-1066.5</c:v>
                </c:pt>
                <c:pt idx="43">
                  <c:v>-2169.4000000000233</c:v>
                </c:pt>
                <c:pt idx="44">
                  <c:v>-3054.5</c:v>
                </c:pt>
                <c:pt idx="45">
                  <c:v>-4698.0999999999767</c:v>
                </c:pt>
                <c:pt idx="46">
                  <c:v>-6929.5999999999767</c:v>
                </c:pt>
                <c:pt idx="47">
                  <c:v>-9755</c:v>
                </c:pt>
                <c:pt idx="48">
                  <c:v>-12110</c:v>
                </c:pt>
                <c:pt idx="49">
                  <c:v>-14805</c:v>
                </c:pt>
                <c:pt idx="50">
                  <c:v>-17370</c:v>
                </c:pt>
                <c:pt idx="51">
                  <c:v>-20787</c:v>
                </c:pt>
                <c:pt idx="52">
                  <c:v>-25399</c:v>
                </c:pt>
                <c:pt idx="53">
                  <c:v>-28791</c:v>
                </c:pt>
                <c:pt idx="54">
                  <c:v>-31183</c:v>
                </c:pt>
                <c:pt idx="55">
                  <c:v>-36536</c:v>
                </c:pt>
              </c:numCache>
            </c:numRef>
          </c:val>
          <c:smooth val="0"/>
          <c:extLst>
            <c:ext xmlns:c16="http://schemas.microsoft.com/office/drawing/2014/chart" uri="{C3380CC4-5D6E-409C-BE32-E72D297353CC}">
              <c16:uniqueId val="{00000000-30F7-43C9-B721-970EE3BED2BB}"/>
            </c:ext>
          </c:extLst>
        </c:ser>
        <c:dLbls>
          <c:showLegendKey val="0"/>
          <c:showVal val="0"/>
          <c:showCatName val="0"/>
          <c:showSerName val="0"/>
          <c:showPercent val="0"/>
          <c:showBubbleSize val="0"/>
        </c:dLbls>
        <c:smooth val="0"/>
        <c:axId val="1572689775"/>
        <c:axId val="1572691215"/>
      </c:lineChart>
      <c:catAx>
        <c:axId val="1572689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1215"/>
        <c:crosses val="autoZero"/>
        <c:auto val="1"/>
        <c:lblAlgn val="ctr"/>
        <c:lblOffset val="100"/>
        <c:noMultiLvlLbl val="0"/>
      </c:catAx>
      <c:valAx>
        <c:axId val="157269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8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'lifecourse 1990-99'!$AU$6:$AU$62</c:f>
              <c:numCache>
                <c:formatCode>General</c:formatCode>
                <c:ptCount val="57"/>
                <c:pt idx="0">
                  <c:v>-13.812000000001717</c:v>
                </c:pt>
                <c:pt idx="1">
                  <c:v>-3.7800000000020191</c:v>
                </c:pt>
                <c:pt idx="2">
                  <c:v>-9.3670000000001892</c:v>
                </c:pt>
                <c:pt idx="3">
                  <c:v>18.150000000003274</c:v>
                </c:pt>
                <c:pt idx="4">
                  <c:v>21.270000000000437</c:v>
                </c:pt>
                <c:pt idx="5">
                  <c:v>22.470000000001164</c:v>
                </c:pt>
                <c:pt idx="6">
                  <c:v>34.420000000001892</c:v>
                </c:pt>
                <c:pt idx="7">
                  <c:v>40.040000000000873</c:v>
                </c:pt>
                <c:pt idx="8">
                  <c:v>43.060000000004948</c:v>
                </c:pt>
                <c:pt idx="9">
                  <c:v>44.120000000009895</c:v>
                </c:pt>
                <c:pt idx="10">
                  <c:v>51.830000000009022</c:v>
                </c:pt>
                <c:pt idx="11">
                  <c:v>47.380000000004657</c:v>
                </c:pt>
                <c:pt idx="12">
                  <c:v>52.030000000013388</c:v>
                </c:pt>
                <c:pt idx="13">
                  <c:v>58.050000000046566</c:v>
                </c:pt>
                <c:pt idx="14">
                  <c:v>62.230000000039581</c:v>
                </c:pt>
                <c:pt idx="15">
                  <c:v>154.89000000001397</c:v>
                </c:pt>
                <c:pt idx="16">
                  <c:v>148.82000000000698</c:v>
                </c:pt>
                <c:pt idx="17">
                  <c:v>130.48999999997613</c:v>
                </c:pt>
                <c:pt idx="18">
                  <c:v>141.71999999997206</c:v>
                </c:pt>
                <c:pt idx="19">
                  <c:v>138.59999999997672</c:v>
                </c:pt>
                <c:pt idx="20">
                  <c:v>114.14999999996508</c:v>
                </c:pt>
                <c:pt idx="21">
                  <c:v>73.739999999990687</c:v>
                </c:pt>
                <c:pt idx="22">
                  <c:v>75.769999999989523</c:v>
                </c:pt>
                <c:pt idx="23">
                  <c:v>39.289999999979045</c:v>
                </c:pt>
                <c:pt idx="24">
                  <c:v>21.289999999949941</c:v>
                </c:pt>
                <c:pt idx="25">
                  <c:v>25.499999999941792</c:v>
                </c:pt>
                <c:pt idx="26">
                  <c:v>44.260000000009313</c:v>
                </c:pt>
                <c:pt idx="27">
                  <c:v>47.659999999974389</c:v>
                </c:pt>
                <c:pt idx="28">
                  <c:v>15.039999999920838</c:v>
                </c:pt>
                <c:pt idx="29">
                  <c:v>-5.4600000000791624</c:v>
                </c:pt>
                <c:pt idx="30">
                  <c:v>33.130000000004657</c:v>
                </c:pt>
                <c:pt idx="31">
                  <c:v>66.560000000055879</c:v>
                </c:pt>
                <c:pt idx="32">
                  <c:v>43.290000000095461</c:v>
                </c:pt>
                <c:pt idx="33">
                  <c:v>72.850000000093132</c:v>
                </c:pt>
                <c:pt idx="34">
                  <c:v>88.220000000030268</c:v>
                </c:pt>
                <c:pt idx="35">
                  <c:v>109.80999999982305</c:v>
                </c:pt>
                <c:pt idx="36">
                  <c:v>153.37999999988824</c:v>
                </c:pt>
                <c:pt idx="37">
                  <c:v>329.88999999989755</c:v>
                </c:pt>
                <c:pt idx="38">
                  <c:v>300.13000000000466</c:v>
                </c:pt>
                <c:pt idx="39">
                  <c:v>234.40999999991618</c:v>
                </c:pt>
                <c:pt idx="40">
                  <c:v>214.64000000001397</c:v>
                </c:pt>
                <c:pt idx="41">
                  <c:v>206.89000000001397</c:v>
                </c:pt>
                <c:pt idx="42">
                  <c:v>217.68000000005122</c:v>
                </c:pt>
                <c:pt idx="43">
                  <c:v>201.05000000004657</c:v>
                </c:pt>
                <c:pt idx="44">
                  <c:v>104.2400000001071</c:v>
                </c:pt>
                <c:pt idx="45">
                  <c:v>52.003800000064075</c:v>
                </c:pt>
                <c:pt idx="46">
                  <c:v>-115.32699999993201</c:v>
                </c:pt>
                <c:pt idx="47">
                  <c:v>-186.95579999987967</c:v>
                </c:pt>
                <c:pt idx="48">
                  <c:v>-558.99089999985881</c:v>
                </c:pt>
                <c:pt idx="49">
                  <c:v>-957.83769999979995</c:v>
                </c:pt>
                <c:pt idx="50">
                  <c:v>-1400.5606999997981</c:v>
                </c:pt>
                <c:pt idx="51">
                  <c:v>-1517.900099999737</c:v>
                </c:pt>
                <c:pt idx="52">
                  <c:v>-1546.1953000000212</c:v>
                </c:pt>
                <c:pt idx="53">
                  <c:v>-1421.1384999998845</c:v>
                </c:pt>
                <c:pt idx="54">
                  <c:v>8.4432999999262393</c:v>
                </c:pt>
                <c:pt idx="55">
                  <c:v>949.67240000003949</c:v>
                </c:pt>
                <c:pt idx="56">
                  <c:v>378.65600000019185</c:v>
                </c:pt>
              </c:numCache>
            </c:numRef>
          </c:val>
          <c:smooth val="0"/>
          <c:extLst>
            <c:ext xmlns:c16="http://schemas.microsoft.com/office/drawing/2014/chart" uri="{C3380CC4-5D6E-409C-BE32-E72D297353CC}">
              <c16:uniqueId val="{00000000-FF86-4AC7-99CD-73C06ED98EC5}"/>
            </c:ext>
          </c:extLst>
        </c:ser>
        <c:ser>
          <c:idx val="1"/>
          <c:order val="1"/>
          <c:spPr>
            <a:ln w="28575" cap="rnd">
              <a:solidFill>
                <a:schemeClr val="accent2"/>
              </a:solidFill>
              <a:round/>
            </a:ln>
            <a:effectLst/>
          </c:spPr>
          <c:marker>
            <c:symbol val="none"/>
          </c:marker>
          <c:val>
            <c:numRef>
              <c:f>'lifecourse 1990-99'!$AV$6:$AV$62</c:f>
              <c:numCache>
                <c:formatCode>General</c:formatCode>
                <c:ptCount val="57"/>
                <c:pt idx="0">
                  <c:v>82.600999999998294</c:v>
                </c:pt>
                <c:pt idx="1">
                  <c:v>101.65300000000025</c:v>
                </c:pt>
                <c:pt idx="2">
                  <c:v>50.301999999997861</c:v>
                </c:pt>
                <c:pt idx="3">
                  <c:v>37.869999999995343</c:v>
                </c:pt>
                <c:pt idx="4">
                  <c:v>53.139999999999418</c:v>
                </c:pt>
                <c:pt idx="5">
                  <c:v>6.75</c:v>
                </c:pt>
                <c:pt idx="6">
                  <c:v>-130.44000000000597</c:v>
                </c:pt>
                <c:pt idx="7">
                  <c:v>-225.47000000001572</c:v>
                </c:pt>
                <c:pt idx="8">
                  <c:v>-301.04000000001543</c:v>
                </c:pt>
                <c:pt idx="9">
                  <c:v>-305.8500000000131</c:v>
                </c:pt>
                <c:pt idx="10">
                  <c:v>-309.98000000001775</c:v>
                </c:pt>
                <c:pt idx="11">
                  <c:v>-303.96000000003551</c:v>
                </c:pt>
                <c:pt idx="12">
                  <c:v>-240.02000000003318</c:v>
                </c:pt>
                <c:pt idx="13">
                  <c:v>-255.58000000005995</c:v>
                </c:pt>
                <c:pt idx="14">
                  <c:v>-259.6200000000681</c:v>
                </c:pt>
                <c:pt idx="15">
                  <c:v>-367.67000000004191</c:v>
                </c:pt>
                <c:pt idx="16">
                  <c:v>-318.2900000000518</c:v>
                </c:pt>
                <c:pt idx="17">
                  <c:v>-307.49000000003434</c:v>
                </c:pt>
                <c:pt idx="18">
                  <c:v>-323.61000000004424</c:v>
                </c:pt>
                <c:pt idx="19">
                  <c:v>-322.51000000000931</c:v>
                </c:pt>
                <c:pt idx="20">
                  <c:v>-269.80999999999767</c:v>
                </c:pt>
                <c:pt idx="21">
                  <c:v>-75.13000000003376</c:v>
                </c:pt>
                <c:pt idx="22">
                  <c:v>-13.53000000002794</c:v>
                </c:pt>
                <c:pt idx="23">
                  <c:v>-33.470000000030268</c:v>
                </c:pt>
                <c:pt idx="24">
                  <c:v>-20.060000000026776</c:v>
                </c:pt>
                <c:pt idx="25">
                  <c:v>2.7699999999604188</c:v>
                </c:pt>
                <c:pt idx="26">
                  <c:v>41.339999999909196</c:v>
                </c:pt>
                <c:pt idx="27">
                  <c:v>121.40999999991618</c:v>
                </c:pt>
                <c:pt idx="28">
                  <c:v>128.14999999996508</c:v>
                </c:pt>
                <c:pt idx="29">
                  <c:v>107.02999999991152</c:v>
                </c:pt>
                <c:pt idx="30">
                  <c:v>48.629999999946449</c:v>
                </c:pt>
                <c:pt idx="31">
                  <c:v>67.229999999923166</c:v>
                </c:pt>
                <c:pt idx="32">
                  <c:v>62.759999999951106</c:v>
                </c:pt>
                <c:pt idx="33">
                  <c:v>93.230000000039581</c:v>
                </c:pt>
                <c:pt idx="34">
                  <c:v>182.34000000008382</c:v>
                </c:pt>
                <c:pt idx="35">
                  <c:v>281.04000000027008</c:v>
                </c:pt>
                <c:pt idx="36">
                  <c:v>174.17000000027474</c:v>
                </c:pt>
                <c:pt idx="37">
                  <c:v>2.6600000002654269</c:v>
                </c:pt>
                <c:pt idx="38">
                  <c:v>-46.419999999692664</c:v>
                </c:pt>
                <c:pt idx="39">
                  <c:v>-37.239999999641441</c:v>
                </c:pt>
                <c:pt idx="40">
                  <c:v>28.330000000307336</c:v>
                </c:pt>
                <c:pt idx="41">
                  <c:v>-40.619999999646097</c:v>
                </c:pt>
                <c:pt idx="42">
                  <c:v>-141.6099999997532</c:v>
                </c:pt>
                <c:pt idx="43">
                  <c:v>-318.3599999997532</c:v>
                </c:pt>
                <c:pt idx="44">
                  <c:v>-342.63999999966472</c:v>
                </c:pt>
                <c:pt idx="45">
                  <c:v>-405.98129999963567</c:v>
                </c:pt>
                <c:pt idx="46">
                  <c:v>-459.63719999964815</c:v>
                </c:pt>
                <c:pt idx="47">
                  <c:v>-385.4503999997396</c:v>
                </c:pt>
                <c:pt idx="48">
                  <c:v>-102.68909999961033</c:v>
                </c:pt>
                <c:pt idx="49">
                  <c:v>406.98230000049807</c:v>
                </c:pt>
                <c:pt idx="50">
                  <c:v>572.24290000041947</c:v>
                </c:pt>
                <c:pt idx="51">
                  <c:v>396.18110000062734</c:v>
                </c:pt>
                <c:pt idx="52">
                  <c:v>-1042.8679999990854</c:v>
                </c:pt>
                <c:pt idx="53">
                  <c:v>-1390.1809999994002</c:v>
                </c:pt>
                <c:pt idx="54">
                  <c:v>-623.47669999930076</c:v>
                </c:pt>
                <c:pt idx="55">
                  <c:v>-1217.1783999991603</c:v>
                </c:pt>
                <c:pt idx="56">
                  <c:v>239.42320000077598</c:v>
                </c:pt>
              </c:numCache>
            </c:numRef>
          </c:val>
          <c:smooth val="0"/>
          <c:extLst>
            <c:ext xmlns:c16="http://schemas.microsoft.com/office/drawing/2014/chart" uri="{C3380CC4-5D6E-409C-BE32-E72D297353CC}">
              <c16:uniqueId val="{00000001-FF86-4AC7-99CD-73C06ED98EC5}"/>
            </c:ext>
          </c:extLst>
        </c:ser>
        <c:dLbls>
          <c:showLegendKey val="0"/>
          <c:showVal val="0"/>
          <c:showCatName val="0"/>
          <c:showSerName val="0"/>
          <c:showPercent val="0"/>
          <c:showBubbleSize val="0"/>
        </c:dLbls>
        <c:smooth val="0"/>
        <c:axId val="1572689775"/>
        <c:axId val="1572691215"/>
      </c:lineChart>
      <c:catAx>
        <c:axId val="15726897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1215"/>
        <c:crosses val="autoZero"/>
        <c:auto val="1"/>
        <c:lblAlgn val="ctr"/>
        <c:lblOffset val="100"/>
        <c:noMultiLvlLbl val="0"/>
      </c:catAx>
      <c:valAx>
        <c:axId val="157269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8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'lifecourse 1990-99'!$U$1</c:f>
              <c:strCache>
                <c:ptCount val="1"/>
                <c:pt idx="0">
                  <c:v>ignore costs expectations</c:v>
                </c:pt>
              </c:strCache>
            </c:strRef>
          </c:tx>
          <c:spPr>
            <a:ln w="19050" cap="rnd">
              <a:solidFill>
                <a:schemeClr val="accent1"/>
              </a:solidFill>
              <a:round/>
            </a:ln>
            <a:effectLst/>
          </c:spPr>
          <c:marker>
            <c:symbol val="none"/>
          </c:marker>
          <c:xVal>
            <c:numRef>
              <c:f>'lifecourse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'lifecourse 1990-99'!$V$71:$V$121</c:f>
              <c:numCache>
                <c:formatCode>General</c:formatCode>
                <c:ptCount val="51"/>
                <c:pt idx="0">
                  <c:v>20.420000000001892</c:v>
                </c:pt>
                <c:pt idx="1">
                  <c:v>-12.899999999997817</c:v>
                </c:pt>
                <c:pt idx="2">
                  <c:v>49.75</c:v>
                </c:pt>
                <c:pt idx="3">
                  <c:v>-42.070000000003347</c:v>
                </c:pt>
                <c:pt idx="4">
                  <c:v>-46.270000000000437</c:v>
                </c:pt>
                <c:pt idx="5">
                  <c:v>-40.259999999998399</c:v>
                </c:pt>
                <c:pt idx="6">
                  <c:v>-84.68999999999869</c:v>
                </c:pt>
                <c:pt idx="7">
                  <c:v>-87.13999999999578</c:v>
                </c:pt>
                <c:pt idx="8">
                  <c:v>-58.470000000004802</c:v>
                </c:pt>
                <c:pt idx="9">
                  <c:v>-107.84000000000015</c:v>
                </c:pt>
                <c:pt idx="10">
                  <c:v>-64.930000000003929</c:v>
                </c:pt>
                <c:pt idx="11">
                  <c:v>-51.240000000001601</c:v>
                </c:pt>
                <c:pt idx="12">
                  <c:v>-51.990000000001601</c:v>
                </c:pt>
                <c:pt idx="13">
                  <c:v>1.3999999999905413</c:v>
                </c:pt>
                <c:pt idx="14">
                  <c:v>-37.53000000000975</c:v>
                </c:pt>
                <c:pt idx="15">
                  <c:v>49.809999999986758</c:v>
                </c:pt>
                <c:pt idx="16">
                  <c:v>176.17999999998938</c:v>
                </c:pt>
                <c:pt idx="17">
                  <c:v>231.10999999998967</c:v>
                </c:pt>
                <c:pt idx="18">
                  <c:v>83.279999999995198</c:v>
                </c:pt>
                <c:pt idx="19">
                  <c:v>112.89999999999782</c:v>
                </c:pt>
                <c:pt idx="20">
                  <c:v>81.149999999997817</c:v>
                </c:pt>
                <c:pt idx="21">
                  <c:v>296.45999999999549</c:v>
                </c:pt>
                <c:pt idx="22">
                  <c:v>450.92999999999665</c:v>
                </c:pt>
                <c:pt idx="23">
                  <c:v>400.71000000000276</c:v>
                </c:pt>
                <c:pt idx="24">
                  <c:v>486.0099999999984</c:v>
                </c:pt>
                <c:pt idx="25">
                  <c:v>479.79999999999927</c:v>
                </c:pt>
                <c:pt idx="26">
                  <c:v>608.1399999999885</c:v>
                </c:pt>
                <c:pt idx="27">
                  <c:v>813.1399999999885</c:v>
                </c:pt>
                <c:pt idx="28">
                  <c:v>1068.2599999999911</c:v>
                </c:pt>
                <c:pt idx="29">
                  <c:v>1390.7599999999838</c:v>
                </c:pt>
                <c:pt idx="30">
                  <c:v>1829.4699999999903</c:v>
                </c:pt>
                <c:pt idx="31">
                  <c:v>1855.6399999999885</c:v>
                </c:pt>
                <c:pt idx="32">
                  <c:v>2213.91</c:v>
                </c:pt>
                <c:pt idx="33">
                  <c:v>2420.8499999999949</c:v>
                </c:pt>
                <c:pt idx="34">
                  <c:v>2897.9799999999996</c:v>
                </c:pt>
                <c:pt idx="35">
                  <c:v>3262.9900000000016</c:v>
                </c:pt>
                <c:pt idx="36">
                  <c:v>3364.6199999999917</c:v>
                </c:pt>
                <c:pt idx="37">
                  <c:v>3499.309999999994</c:v>
                </c:pt>
                <c:pt idx="38">
                  <c:v>3652.8699999999844</c:v>
                </c:pt>
                <c:pt idx="39">
                  <c:v>4266.489999999987</c:v>
                </c:pt>
                <c:pt idx="40">
                  <c:v>4521.3599999999897</c:v>
                </c:pt>
                <c:pt idx="41">
                  <c:v>5003.6099999999824</c:v>
                </c:pt>
                <c:pt idx="42">
                  <c:v>5731.319999999967</c:v>
                </c:pt>
                <c:pt idx="43">
                  <c:v>6077.4499999999643</c:v>
                </c:pt>
                <c:pt idx="44">
                  <c:v>6541.759999999962</c:v>
                </c:pt>
                <c:pt idx="45">
                  <c:v>6632.0961999999618</c:v>
                </c:pt>
                <c:pt idx="46">
                  <c:v>6713.7269999999626</c:v>
                </c:pt>
                <c:pt idx="47">
                  <c:v>6689.9557999999652</c:v>
                </c:pt>
                <c:pt idx="48">
                  <c:v>7102.9908999999561</c:v>
                </c:pt>
                <c:pt idx="49">
                  <c:v>7144.8376999999555</c:v>
                </c:pt>
                <c:pt idx="50">
                  <c:v>7321.5606999999463</c:v>
                </c:pt>
              </c:numCache>
            </c:numRef>
          </c:yVal>
          <c:smooth val="0"/>
          <c:extLst>
            <c:ext xmlns:c16="http://schemas.microsoft.com/office/drawing/2014/chart" uri="{C3380CC4-5D6E-409C-BE32-E72D297353CC}">
              <c16:uniqueId val="{00000000-BAB3-4B35-B6FD-3544B3CB8267}"/>
            </c:ext>
          </c:extLst>
        </c:ser>
        <c:ser>
          <c:idx val="1"/>
          <c:order val="1"/>
          <c:tx>
            <c:strRef>
              <c:f>'lifecourse 1990-99'!$AF$1</c:f>
              <c:strCache>
                <c:ptCount val="1"/>
                <c:pt idx="0">
                  <c:v>rational expecations</c:v>
                </c:pt>
              </c:strCache>
            </c:strRef>
          </c:tx>
          <c:spPr>
            <a:ln w="19050" cap="rnd">
              <a:solidFill>
                <a:schemeClr val="accent2"/>
              </a:solidFill>
              <a:round/>
            </a:ln>
            <a:effectLst/>
          </c:spPr>
          <c:marker>
            <c:symbol val="none"/>
          </c:marker>
          <c:xVal>
            <c:numRef>
              <c:f>'lifecourse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'lifecourse 1990-99'!$AG$71:$AG$121</c:f>
              <c:numCache>
                <c:formatCode>General</c:formatCode>
                <c:ptCount val="51"/>
                <c:pt idx="0">
                  <c:v>-140.7599999999984</c:v>
                </c:pt>
                <c:pt idx="1">
                  <c:v>-115.43000000000029</c:v>
                </c:pt>
                <c:pt idx="2">
                  <c:v>-22.329999999998108</c:v>
                </c:pt>
                <c:pt idx="3">
                  <c:v>31.520000000004075</c:v>
                </c:pt>
                <c:pt idx="4">
                  <c:v>-64.639999999999418</c:v>
                </c:pt>
                <c:pt idx="5">
                  <c:v>224.21000000000276</c:v>
                </c:pt>
                <c:pt idx="6">
                  <c:v>600.42000000000189</c:v>
                </c:pt>
                <c:pt idx="7">
                  <c:v>594.60000000000946</c:v>
                </c:pt>
                <c:pt idx="8">
                  <c:v>571.80000000001382</c:v>
                </c:pt>
                <c:pt idx="9">
                  <c:v>831.66000000000713</c:v>
                </c:pt>
                <c:pt idx="10">
                  <c:v>760.700000000008</c:v>
                </c:pt>
                <c:pt idx="11">
                  <c:v>726.5099999999984</c:v>
                </c:pt>
                <c:pt idx="12">
                  <c:v>924.65999999999258</c:v>
                </c:pt>
                <c:pt idx="13">
                  <c:v>1106.1899999999987</c:v>
                </c:pt>
                <c:pt idx="14">
                  <c:v>1651.2199999999975</c:v>
                </c:pt>
                <c:pt idx="15">
                  <c:v>1640.9699999999975</c:v>
                </c:pt>
                <c:pt idx="16">
                  <c:v>1504.6899999999987</c:v>
                </c:pt>
                <c:pt idx="17">
                  <c:v>1615.5900000000001</c:v>
                </c:pt>
                <c:pt idx="18">
                  <c:v>1878.4099999999999</c:v>
                </c:pt>
                <c:pt idx="19">
                  <c:v>1877.5099999999984</c:v>
                </c:pt>
                <c:pt idx="20">
                  <c:v>2281.5099999999984</c:v>
                </c:pt>
                <c:pt idx="21">
                  <c:v>2464.0300000000025</c:v>
                </c:pt>
                <c:pt idx="22">
                  <c:v>2962.8299999999981</c:v>
                </c:pt>
                <c:pt idx="23">
                  <c:v>3514.1700000000019</c:v>
                </c:pt>
                <c:pt idx="24">
                  <c:v>3651.5600000000013</c:v>
                </c:pt>
                <c:pt idx="25">
                  <c:v>3838.3300000000054</c:v>
                </c:pt>
                <c:pt idx="26">
                  <c:v>4001.5600000000159</c:v>
                </c:pt>
                <c:pt idx="27">
                  <c:v>3950.2900000000191</c:v>
                </c:pt>
                <c:pt idx="28">
                  <c:v>3837.0500000000211</c:v>
                </c:pt>
                <c:pt idx="29">
                  <c:v>3378.2700000000295</c:v>
                </c:pt>
                <c:pt idx="30">
                  <c:v>2954.3700000000208</c:v>
                </c:pt>
                <c:pt idx="31">
                  <c:v>2997.3700000000135</c:v>
                </c:pt>
                <c:pt idx="32">
                  <c:v>2877.1400000000103</c:v>
                </c:pt>
                <c:pt idx="33">
                  <c:v>2866.5700000000106</c:v>
                </c:pt>
                <c:pt idx="34">
                  <c:v>2995.4600000000028</c:v>
                </c:pt>
                <c:pt idx="35">
                  <c:v>3289.559999999994</c:v>
                </c:pt>
                <c:pt idx="36">
                  <c:v>3424.3299999999981</c:v>
                </c:pt>
                <c:pt idx="37">
                  <c:v>2951.8399999999856</c:v>
                </c:pt>
                <c:pt idx="38">
                  <c:v>2622.3200000000033</c:v>
                </c:pt>
                <c:pt idx="39">
                  <c:v>1818.2400000000089</c:v>
                </c:pt>
                <c:pt idx="40">
                  <c:v>880.67000000000189</c:v>
                </c:pt>
                <c:pt idx="41">
                  <c:v>177.02000000000771</c:v>
                </c:pt>
                <c:pt idx="42">
                  <c:v>-924.8899999999885</c:v>
                </c:pt>
                <c:pt idx="43">
                  <c:v>-1851.0399999999827</c:v>
                </c:pt>
                <c:pt idx="44">
                  <c:v>-2711.8599999999751</c:v>
                </c:pt>
                <c:pt idx="45">
                  <c:v>-4292.1186999999773</c:v>
                </c:pt>
                <c:pt idx="46">
                  <c:v>-6469.9627999999848</c:v>
                </c:pt>
                <c:pt idx="47">
                  <c:v>-9369.5495999999875</c:v>
                </c:pt>
                <c:pt idx="48">
                  <c:v>-12007.310899999984</c:v>
                </c:pt>
                <c:pt idx="49">
                  <c:v>-15211.982299999985</c:v>
                </c:pt>
                <c:pt idx="50">
                  <c:v>-17942.242899999987</c:v>
                </c:pt>
              </c:numCache>
            </c:numRef>
          </c:yVal>
          <c:smooth val="0"/>
          <c:extLst>
            <c:ext xmlns:c16="http://schemas.microsoft.com/office/drawing/2014/chart" uri="{C3380CC4-5D6E-409C-BE32-E72D297353CC}">
              <c16:uniqueId val="{00000001-BAB3-4B35-B6FD-3544B3CB8267}"/>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8176592153438384"/>
          <c:y val="0.79544237688960218"/>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22</xdr:col>
      <xdr:colOff>410765</xdr:colOff>
      <xdr:row>14</xdr:row>
      <xdr:rowOff>39289</xdr:rowOff>
    </xdr:from>
    <xdr:to>
      <xdr:col>30</xdr:col>
      <xdr:colOff>125015</xdr:colOff>
      <xdr:row>28</xdr:row>
      <xdr:rowOff>115489</xdr:rowOff>
    </xdr:to>
    <xdr:graphicFrame macro="">
      <xdr:nvGraphicFramePr>
        <xdr:cNvPr id="4" name="Chart 3">
          <a:extLst>
            <a:ext uri="{FF2B5EF4-FFF2-40B4-BE49-F238E27FC236}">
              <a16:creationId xmlns:a16="http://schemas.microsoft.com/office/drawing/2014/main" id="{552995AB-7FF1-415F-B53F-6CC3EEF61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459581</xdr:colOff>
      <xdr:row>100</xdr:row>
      <xdr:rowOff>130969</xdr:rowOff>
    </xdr:from>
    <xdr:to>
      <xdr:col>32</xdr:col>
      <xdr:colOff>307181</xdr:colOff>
      <xdr:row>116</xdr:row>
      <xdr:rowOff>183357</xdr:rowOff>
    </xdr:to>
    <xdr:graphicFrame macro="">
      <xdr:nvGraphicFramePr>
        <xdr:cNvPr id="2" name="Chart 1">
          <a:extLst>
            <a:ext uri="{FF2B5EF4-FFF2-40B4-BE49-F238E27FC236}">
              <a16:creationId xmlns:a16="http://schemas.microsoft.com/office/drawing/2014/main" id="{AEADAA20-3F3A-4763-B95E-08C5D6151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339327</xdr:colOff>
      <xdr:row>89</xdr:row>
      <xdr:rowOff>63102</xdr:rowOff>
    </xdr:from>
    <xdr:to>
      <xdr:col>11</xdr:col>
      <xdr:colOff>619124</xdr:colOff>
      <xdr:row>109</xdr:row>
      <xdr:rowOff>107155</xdr:rowOff>
    </xdr:to>
    <xdr:graphicFrame macro="">
      <xdr:nvGraphicFramePr>
        <xdr:cNvPr id="3" name="Chart 2">
          <a:extLst>
            <a:ext uri="{FF2B5EF4-FFF2-40B4-BE49-F238E27FC236}">
              <a16:creationId xmlns:a16="http://schemas.microsoft.com/office/drawing/2014/main" id="{AA31B562-7F98-427C-9F4C-6623BFA5E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375046</xdr:colOff>
      <xdr:row>11</xdr:row>
      <xdr:rowOff>15477</xdr:rowOff>
    </xdr:from>
    <xdr:to>
      <xdr:col>41</xdr:col>
      <xdr:colOff>89296</xdr:colOff>
      <xdr:row>25</xdr:row>
      <xdr:rowOff>91677</xdr:rowOff>
    </xdr:to>
    <xdr:graphicFrame macro="">
      <xdr:nvGraphicFramePr>
        <xdr:cNvPr id="4" name="Chart 3">
          <a:extLst>
            <a:ext uri="{FF2B5EF4-FFF2-40B4-BE49-F238E27FC236}">
              <a16:creationId xmlns:a16="http://schemas.microsoft.com/office/drawing/2014/main" id="{FF50BC17-5343-2734-B90A-359D0CD99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392906</xdr:colOff>
      <xdr:row>11</xdr:row>
      <xdr:rowOff>0</xdr:rowOff>
    </xdr:from>
    <xdr:to>
      <xdr:col>49</xdr:col>
      <xdr:colOff>107156</xdr:colOff>
      <xdr:row>25</xdr:row>
      <xdr:rowOff>76200</xdr:rowOff>
    </xdr:to>
    <xdr:graphicFrame macro="">
      <xdr:nvGraphicFramePr>
        <xdr:cNvPr id="5" name="Chart 4">
          <a:extLst>
            <a:ext uri="{FF2B5EF4-FFF2-40B4-BE49-F238E27FC236}">
              <a16:creationId xmlns:a16="http://schemas.microsoft.com/office/drawing/2014/main" id="{A5B9E1F5-377D-41F6-943E-7ECA6681E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0</xdr:colOff>
      <xdr:row>101</xdr:row>
      <xdr:rowOff>0</xdr:rowOff>
    </xdr:from>
    <xdr:to>
      <xdr:col>43</xdr:col>
      <xdr:colOff>454819</xdr:colOff>
      <xdr:row>117</xdr:row>
      <xdr:rowOff>52388</xdr:rowOff>
    </xdr:to>
    <xdr:graphicFrame macro="">
      <xdr:nvGraphicFramePr>
        <xdr:cNvPr id="6" name="Chart 5">
          <a:extLst>
            <a:ext uri="{FF2B5EF4-FFF2-40B4-BE49-F238E27FC236}">
              <a16:creationId xmlns:a16="http://schemas.microsoft.com/office/drawing/2014/main" id="{BE25CA36-2D52-4C98-ADD4-DFCBFC968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A465-F51F-446D-8A7C-F300E783682D}">
  <dimension ref="B1:B4"/>
  <sheetViews>
    <sheetView workbookViewId="0">
      <selection activeCell="B3" sqref="B3"/>
    </sheetView>
  </sheetViews>
  <sheetFormatPr defaultRowHeight="14.5" x14ac:dyDescent="0.35"/>
  <sheetData>
    <row r="1" spans="2:2" x14ac:dyDescent="0.35">
      <c r="B1" t="s">
        <v>42</v>
      </c>
    </row>
    <row r="2" spans="2:2" x14ac:dyDescent="0.35">
      <c r="B2" t="s">
        <v>43</v>
      </c>
    </row>
    <row r="3" spans="2:2" x14ac:dyDescent="0.35">
      <c r="B3" t="s">
        <v>33</v>
      </c>
    </row>
    <row r="4" spans="2:2" x14ac:dyDescent="0.35">
      <c r="B4"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F128-11A5-4CCE-9980-D7E2F1689AE8}">
  <dimension ref="B1:AF181"/>
  <sheetViews>
    <sheetView zoomScale="80" zoomScaleNormal="80" workbookViewId="0">
      <pane xSplit="2" ySplit="2" topLeftCell="I160" activePane="bottomRight" state="frozen"/>
      <selection pane="topRight" activeCell="C1" sqref="C1"/>
      <selection pane="bottomLeft" activeCell="A3" sqref="A3"/>
      <selection pane="bottomRight" activeCell="L175" sqref="L175"/>
    </sheetView>
  </sheetViews>
  <sheetFormatPr defaultRowHeight="14.5" x14ac:dyDescent="0.35"/>
  <cols>
    <col min="12" max="12" width="16.26953125" customWidth="1"/>
  </cols>
  <sheetData>
    <row r="1" spans="2:32" x14ac:dyDescent="0.35">
      <c r="C1" t="s">
        <v>0</v>
      </c>
      <c r="M1" t="s">
        <v>1</v>
      </c>
      <c r="U1" t="s">
        <v>27</v>
      </c>
      <c r="X1" t="s">
        <v>0</v>
      </c>
      <c r="AA1" t="s">
        <v>1</v>
      </c>
      <c r="AD1" t="s">
        <v>41</v>
      </c>
    </row>
    <row r="2" spans="2:32" x14ac:dyDescent="0.35">
      <c r="B2" t="s">
        <v>4</v>
      </c>
      <c r="C2" t="s">
        <v>2</v>
      </c>
      <c r="D2" t="s">
        <v>14</v>
      </c>
      <c r="E2" t="s">
        <v>9</v>
      </c>
      <c r="F2" t="s">
        <v>10</v>
      </c>
      <c r="G2" t="s">
        <v>11</v>
      </c>
      <c r="H2" t="s">
        <v>5</v>
      </c>
      <c r="I2" t="s">
        <v>12</v>
      </c>
      <c r="J2" t="s">
        <v>8</v>
      </c>
      <c r="K2" t="s">
        <v>7</v>
      </c>
      <c r="M2" t="s">
        <v>2</v>
      </c>
      <c r="N2" t="s">
        <v>14</v>
      </c>
      <c r="O2" t="s">
        <v>9</v>
      </c>
      <c r="P2" t="s">
        <v>10</v>
      </c>
      <c r="Q2" t="s">
        <v>11</v>
      </c>
      <c r="R2" t="s">
        <v>5</v>
      </c>
      <c r="S2" t="s">
        <v>12</v>
      </c>
      <c r="T2" t="s">
        <v>8</v>
      </c>
      <c r="U2" t="s">
        <v>7</v>
      </c>
      <c r="V2" t="s">
        <v>16</v>
      </c>
      <c r="X2" t="s">
        <v>16</v>
      </c>
      <c r="Y2" t="s">
        <v>36</v>
      </c>
      <c r="AA2" t="s">
        <v>16</v>
      </c>
      <c r="AB2" t="s">
        <v>36</v>
      </c>
      <c r="AD2" t="s">
        <v>16</v>
      </c>
      <c r="AE2" t="s">
        <v>36</v>
      </c>
      <c r="AF2" t="s">
        <v>40</v>
      </c>
    </row>
    <row r="3" spans="2:32" x14ac:dyDescent="0.35">
      <c r="B3">
        <v>18</v>
      </c>
      <c r="C3" s="12" t="s">
        <v>13</v>
      </c>
      <c r="D3" s="12" t="s">
        <v>13</v>
      </c>
      <c r="E3" s="12" t="s">
        <v>13</v>
      </c>
      <c r="F3" s="12" t="s">
        <v>13</v>
      </c>
      <c r="G3" s="12" t="s">
        <v>13</v>
      </c>
      <c r="H3" s="12" t="s">
        <v>13</v>
      </c>
      <c r="I3" s="12" t="s">
        <v>13</v>
      </c>
      <c r="J3" s="12" t="s">
        <v>13</v>
      </c>
      <c r="K3" s="12" t="s">
        <v>3</v>
      </c>
      <c r="M3" s="12" t="s">
        <v>13</v>
      </c>
      <c r="N3" s="12" t="s">
        <v>13</v>
      </c>
      <c r="O3" s="12" t="s">
        <v>13</v>
      </c>
      <c r="P3" s="12" t="s">
        <v>13</v>
      </c>
      <c r="Q3" s="12" t="s">
        <v>13</v>
      </c>
      <c r="R3" s="12" t="s">
        <v>13</v>
      </c>
      <c r="S3" s="12" t="s">
        <v>13</v>
      </c>
      <c r="T3" s="12" t="s">
        <v>13</v>
      </c>
      <c r="U3" s="12" t="s">
        <v>3</v>
      </c>
    </row>
    <row r="4" spans="2:32" x14ac:dyDescent="0.35">
      <c r="B4">
        <f>B3+1</f>
        <v>19</v>
      </c>
      <c r="C4" s="12" t="s">
        <v>13</v>
      </c>
      <c r="D4" s="12" t="s">
        <v>13</v>
      </c>
      <c r="E4" s="12" t="s">
        <v>13</v>
      </c>
      <c r="F4" s="12" t="s">
        <v>13</v>
      </c>
      <c r="G4" s="12" t="s">
        <v>13</v>
      </c>
      <c r="H4" s="12" t="s">
        <v>13</v>
      </c>
      <c r="I4" s="12" t="s">
        <v>13</v>
      </c>
      <c r="J4" s="12" t="s">
        <v>13</v>
      </c>
      <c r="K4" s="12" t="s">
        <v>3</v>
      </c>
      <c r="M4" s="12" t="s">
        <v>13</v>
      </c>
      <c r="N4" s="12" t="s">
        <v>13</v>
      </c>
      <c r="O4" s="12" t="s">
        <v>13</v>
      </c>
      <c r="P4" s="12" t="s">
        <v>13</v>
      </c>
      <c r="Q4" s="12" t="s">
        <v>13</v>
      </c>
      <c r="R4" s="12" t="s">
        <v>13</v>
      </c>
      <c r="S4" s="12" t="s">
        <v>13</v>
      </c>
      <c r="T4" s="12" t="s">
        <v>13</v>
      </c>
      <c r="U4" s="12" t="s">
        <v>3</v>
      </c>
    </row>
    <row r="5" spans="2:32" x14ac:dyDescent="0.35">
      <c r="B5">
        <f t="shared" ref="B5:B65" si="0">B4+1</f>
        <v>20</v>
      </c>
      <c r="C5" s="12">
        <v>0</v>
      </c>
      <c r="D5" s="12">
        <v>0</v>
      </c>
      <c r="E5" s="12">
        <v>6.4655199999999996E-2</v>
      </c>
      <c r="F5" s="12">
        <v>0.30603449999999999</v>
      </c>
      <c r="G5" s="12">
        <v>18.241379999999999</v>
      </c>
      <c r="H5" s="12">
        <v>18935.61</v>
      </c>
      <c r="I5" s="12">
        <v>17542.48</v>
      </c>
      <c r="J5" s="12">
        <v>0</v>
      </c>
      <c r="K5" s="12">
        <v>-628.55629999999996</v>
      </c>
      <c r="M5" s="12">
        <v>0</v>
      </c>
      <c r="N5" s="12">
        <v>0</v>
      </c>
      <c r="O5" s="12">
        <v>0</v>
      </c>
      <c r="P5" s="12">
        <v>0.30416670000000001</v>
      </c>
      <c r="Q5" s="12">
        <v>18.266670000000001</v>
      </c>
      <c r="R5" s="12">
        <v>18649.3</v>
      </c>
      <c r="S5" s="12">
        <v>17318.78</v>
      </c>
      <c r="T5" s="12">
        <v>0</v>
      </c>
      <c r="U5" s="12">
        <v>-1523.335</v>
      </c>
    </row>
    <row r="6" spans="2:32" x14ac:dyDescent="0.35">
      <c r="B6">
        <f t="shared" si="0"/>
        <v>21</v>
      </c>
      <c r="C6" s="12">
        <v>0</v>
      </c>
      <c r="D6" s="12">
        <v>0</v>
      </c>
      <c r="E6" s="12">
        <v>6.17761E-2</v>
      </c>
      <c r="F6" s="12">
        <v>0.44594590000000001</v>
      </c>
      <c r="G6" s="12">
        <v>19.868729999999999</v>
      </c>
      <c r="H6" s="12">
        <v>22190.35</v>
      </c>
      <c r="I6" s="12">
        <v>20686.759999999998</v>
      </c>
      <c r="J6" s="12">
        <v>0</v>
      </c>
      <c r="K6" s="12">
        <v>4783.5140000000001</v>
      </c>
      <c r="M6" s="12">
        <v>0</v>
      </c>
      <c r="N6" s="12">
        <v>0</v>
      </c>
      <c r="O6" s="12">
        <v>0</v>
      </c>
      <c r="P6" s="12">
        <v>0.45794390000000001</v>
      </c>
      <c r="Q6" s="12">
        <v>20.110279999999999</v>
      </c>
      <c r="R6" s="12">
        <v>22249.86</v>
      </c>
      <c r="S6" s="12">
        <v>20512.45</v>
      </c>
      <c r="T6" s="12">
        <v>0</v>
      </c>
      <c r="U6" s="12">
        <v>4178.6419999999998</v>
      </c>
      <c r="X6">
        <f>H5-SUM(I5:J5)</f>
        <v>1393.130000000001</v>
      </c>
      <c r="Y6">
        <f t="shared" ref="Y6:Y37" si="1">K6-X6</f>
        <v>3390.3839999999991</v>
      </c>
      <c r="AA6">
        <f>R5-SUM(S5:T5)</f>
        <v>1330.5200000000004</v>
      </c>
      <c r="AB6">
        <f t="shared" ref="AB6:AB37" si="2">U6-AA6</f>
        <v>2848.1219999999994</v>
      </c>
      <c r="AD6">
        <f>AA6-X6</f>
        <v>-62.610000000000582</v>
      </c>
      <c r="AE6">
        <f>AB6-Y6</f>
        <v>-542.26199999999972</v>
      </c>
      <c r="AF6">
        <f>U6-K6</f>
        <v>-604.8720000000003</v>
      </c>
    </row>
    <row r="7" spans="2:32" x14ac:dyDescent="0.35">
      <c r="B7">
        <f t="shared" si="0"/>
        <v>22</v>
      </c>
      <c r="C7" s="12">
        <v>0</v>
      </c>
      <c r="D7" s="12">
        <v>0</v>
      </c>
      <c r="E7" s="12">
        <v>6.9090899999999997E-2</v>
      </c>
      <c r="F7" s="12">
        <v>0.48242420000000003</v>
      </c>
      <c r="G7" s="12">
        <v>17.294550000000001</v>
      </c>
      <c r="H7" s="12">
        <v>23489.64</v>
      </c>
      <c r="I7" s="12">
        <v>21991.439999999999</v>
      </c>
      <c r="J7" s="12">
        <v>0</v>
      </c>
      <c r="K7" s="12">
        <v>5981.2659999999996</v>
      </c>
      <c r="M7" s="12">
        <v>0</v>
      </c>
      <c r="N7" s="12">
        <v>0</v>
      </c>
      <c r="O7" s="12">
        <v>0</v>
      </c>
      <c r="P7" s="12">
        <v>0.48488369999999997</v>
      </c>
      <c r="Q7" s="12">
        <v>17.389530000000001</v>
      </c>
      <c r="R7" s="12">
        <v>23274.12</v>
      </c>
      <c r="S7" s="12">
        <v>21887.81</v>
      </c>
      <c r="T7" s="12">
        <v>0</v>
      </c>
      <c r="U7" s="12">
        <v>5716.6379999999999</v>
      </c>
      <c r="X7">
        <f t="shared" ref="X7:X38" si="3">X6+H6-SUM(I6:J6)</f>
        <v>2896.7200000000012</v>
      </c>
      <c r="Y7">
        <f t="shared" si="1"/>
        <v>3084.5459999999985</v>
      </c>
      <c r="AA7">
        <f t="shared" ref="AA7:AA38" si="4">AA6+R6-SUM(S6:T6)</f>
        <v>3067.9300000000003</v>
      </c>
      <c r="AB7">
        <f t="shared" si="2"/>
        <v>2648.7079999999996</v>
      </c>
      <c r="AD7">
        <f t="shared" ref="AD7:AE65" si="5">AA7-X7</f>
        <v>171.20999999999913</v>
      </c>
      <c r="AE7">
        <f t="shared" si="5"/>
        <v>-435.83799999999883</v>
      </c>
      <c r="AF7">
        <f t="shared" ref="AF7:AF65" si="6">U7-K7</f>
        <v>-264.6279999999997</v>
      </c>
    </row>
    <row r="8" spans="2:32" x14ac:dyDescent="0.35">
      <c r="B8">
        <f t="shared" si="0"/>
        <v>23</v>
      </c>
      <c r="C8" s="12">
        <v>0</v>
      </c>
      <c r="D8" s="12">
        <v>0</v>
      </c>
      <c r="E8" s="12">
        <v>7.0190600000000006E-2</v>
      </c>
      <c r="F8" s="12">
        <v>0.57019059999999999</v>
      </c>
      <c r="G8" s="12">
        <v>16.22184</v>
      </c>
      <c r="H8" s="12">
        <v>24760.59</v>
      </c>
      <c r="I8" s="12">
        <v>24509.52</v>
      </c>
      <c r="J8" s="12">
        <v>0</v>
      </c>
      <c r="K8" s="12">
        <v>6628.1639999999998</v>
      </c>
      <c r="M8" s="12">
        <v>0</v>
      </c>
      <c r="N8" s="12">
        <v>0</v>
      </c>
      <c r="O8" s="12">
        <v>0</v>
      </c>
      <c r="P8" s="12">
        <v>0.56741109999999995</v>
      </c>
      <c r="Q8" s="12">
        <v>16.31514</v>
      </c>
      <c r="R8" s="12">
        <v>24784.720000000001</v>
      </c>
      <c r="S8" s="12">
        <v>24480</v>
      </c>
      <c r="T8" s="12">
        <v>0</v>
      </c>
      <c r="U8" s="12">
        <v>6290.1059999999998</v>
      </c>
      <c r="X8">
        <f t="shared" si="3"/>
        <v>4394.9200000000019</v>
      </c>
      <c r="Y8">
        <f t="shared" si="1"/>
        <v>2233.2439999999979</v>
      </c>
      <c r="AA8">
        <f t="shared" si="4"/>
        <v>4454.239999999998</v>
      </c>
      <c r="AB8">
        <f t="shared" si="2"/>
        <v>1835.8660000000018</v>
      </c>
      <c r="AD8">
        <f t="shared" si="5"/>
        <v>59.319999999996071</v>
      </c>
      <c r="AE8">
        <f t="shared" si="5"/>
        <v>-397.37799999999606</v>
      </c>
      <c r="AF8">
        <f t="shared" si="6"/>
        <v>-338.05799999999999</v>
      </c>
    </row>
    <row r="9" spans="2:32" x14ac:dyDescent="0.35">
      <c r="B9">
        <f t="shared" si="0"/>
        <v>24</v>
      </c>
      <c r="C9" s="12">
        <v>0</v>
      </c>
      <c r="D9" s="12">
        <v>0</v>
      </c>
      <c r="E9" s="12">
        <v>6.5781199999999998E-2</v>
      </c>
      <c r="F9" s="12">
        <v>0.66982920000000001</v>
      </c>
      <c r="G9" s="12">
        <v>17.54522</v>
      </c>
      <c r="H9" s="12">
        <v>28707.56</v>
      </c>
      <c r="I9" s="12">
        <v>27559.7</v>
      </c>
      <c r="J9" s="12">
        <v>0</v>
      </c>
      <c r="K9" s="12">
        <v>12302.58</v>
      </c>
      <c r="M9" s="12">
        <v>0</v>
      </c>
      <c r="N9" s="12">
        <v>0</v>
      </c>
      <c r="O9" s="12">
        <v>0</v>
      </c>
      <c r="P9" s="12">
        <v>0.66484520000000003</v>
      </c>
      <c r="Q9" s="12">
        <v>17.49605</v>
      </c>
      <c r="R9" s="12">
        <v>28859.73</v>
      </c>
      <c r="S9" s="12">
        <v>27446.07</v>
      </c>
      <c r="T9" s="12">
        <v>0</v>
      </c>
      <c r="U9" s="12">
        <v>12213.28</v>
      </c>
      <c r="X9">
        <f t="shared" si="3"/>
        <v>4645.9900000000016</v>
      </c>
      <c r="Y9">
        <f t="shared" si="1"/>
        <v>7656.5899999999983</v>
      </c>
      <c r="AA9">
        <f t="shared" si="4"/>
        <v>4758.9599999999991</v>
      </c>
      <c r="AB9">
        <f t="shared" si="2"/>
        <v>7454.3200000000015</v>
      </c>
      <c r="AD9">
        <f t="shared" si="5"/>
        <v>112.96999999999753</v>
      </c>
      <c r="AE9">
        <f t="shared" si="5"/>
        <v>-202.2699999999968</v>
      </c>
      <c r="AF9">
        <f t="shared" si="6"/>
        <v>-89.299999999999272</v>
      </c>
    </row>
    <row r="10" spans="2:32" x14ac:dyDescent="0.35">
      <c r="B10">
        <f t="shared" si="0"/>
        <v>25</v>
      </c>
      <c r="C10" s="12">
        <v>0</v>
      </c>
      <c r="D10" s="12">
        <v>0</v>
      </c>
      <c r="E10" s="12">
        <v>6.6571599999999995E-2</v>
      </c>
      <c r="F10" s="12">
        <v>0.70613409999999999</v>
      </c>
      <c r="G10" s="12">
        <v>17.258199999999999</v>
      </c>
      <c r="H10" s="12">
        <v>33026.99</v>
      </c>
      <c r="I10" s="12">
        <v>30330.66</v>
      </c>
      <c r="J10" s="12">
        <v>0</v>
      </c>
      <c r="K10" s="12">
        <v>16772.509999999998</v>
      </c>
      <c r="M10" s="12">
        <v>0</v>
      </c>
      <c r="N10" s="12">
        <v>0</v>
      </c>
      <c r="O10" s="12">
        <v>0</v>
      </c>
      <c r="P10" s="12">
        <v>0.70837119999999998</v>
      </c>
      <c r="Q10" s="12">
        <v>17.321200000000001</v>
      </c>
      <c r="R10" s="12">
        <v>33176.120000000003</v>
      </c>
      <c r="S10" s="12">
        <v>30199.68</v>
      </c>
      <c r="T10" s="12">
        <v>0</v>
      </c>
      <c r="U10" s="12">
        <v>16934.650000000001</v>
      </c>
      <c r="X10">
        <f t="shared" si="3"/>
        <v>5793.8500000000022</v>
      </c>
      <c r="Y10">
        <f t="shared" si="1"/>
        <v>10978.659999999996</v>
      </c>
      <c r="AA10">
        <f t="shared" si="4"/>
        <v>6172.6200000000026</v>
      </c>
      <c r="AB10">
        <f t="shared" si="2"/>
        <v>10762.029999999999</v>
      </c>
      <c r="AD10">
        <f t="shared" si="5"/>
        <v>378.77000000000044</v>
      </c>
      <c r="AE10">
        <f t="shared" si="5"/>
        <v>-216.62999999999738</v>
      </c>
      <c r="AF10">
        <f t="shared" si="6"/>
        <v>162.14000000000306</v>
      </c>
    </row>
    <row r="11" spans="2:32" x14ac:dyDescent="0.35">
      <c r="B11">
        <f t="shared" si="0"/>
        <v>26</v>
      </c>
      <c r="C11" s="12">
        <v>0</v>
      </c>
      <c r="D11" s="12">
        <v>0</v>
      </c>
      <c r="E11" s="12">
        <v>7.6982599999999998E-2</v>
      </c>
      <c r="F11" s="12">
        <v>0.75164410000000004</v>
      </c>
      <c r="G11" s="12">
        <v>17.87969</v>
      </c>
      <c r="H11" s="12">
        <v>36162.800000000003</v>
      </c>
      <c r="I11" s="12">
        <v>31816.32</v>
      </c>
      <c r="J11" s="12">
        <v>0</v>
      </c>
      <c r="K11" s="12">
        <v>18441.77</v>
      </c>
      <c r="M11" s="12">
        <v>0</v>
      </c>
      <c r="N11" s="12">
        <v>0</v>
      </c>
      <c r="O11" s="12">
        <v>0</v>
      </c>
      <c r="P11" s="12">
        <v>0.75027619999999995</v>
      </c>
      <c r="Q11" s="12">
        <v>17.938859999999998</v>
      </c>
      <c r="R11" s="12">
        <v>36337.629999999997</v>
      </c>
      <c r="S11" s="12">
        <v>31687.3</v>
      </c>
      <c r="T11" s="12">
        <v>0</v>
      </c>
      <c r="U11" s="12">
        <v>18944.63</v>
      </c>
      <c r="X11">
        <f t="shared" si="3"/>
        <v>8490.1799999999967</v>
      </c>
      <c r="Y11">
        <f t="shared" si="1"/>
        <v>9951.5900000000038</v>
      </c>
      <c r="AA11">
        <f t="shared" si="4"/>
        <v>9149.0600000000049</v>
      </c>
      <c r="AB11">
        <f t="shared" si="2"/>
        <v>9795.5699999999961</v>
      </c>
      <c r="AD11">
        <f t="shared" si="5"/>
        <v>658.88000000000829</v>
      </c>
      <c r="AE11">
        <f t="shared" si="5"/>
        <v>-156.02000000000771</v>
      </c>
      <c r="AF11">
        <f t="shared" si="6"/>
        <v>502.86000000000058</v>
      </c>
    </row>
    <row r="12" spans="2:32" x14ac:dyDescent="0.35">
      <c r="B12">
        <f t="shared" si="0"/>
        <v>27</v>
      </c>
      <c r="C12" s="12">
        <v>0</v>
      </c>
      <c r="D12" s="12">
        <v>0</v>
      </c>
      <c r="E12" s="12">
        <v>7.8212299999999998E-2</v>
      </c>
      <c r="F12" s="12">
        <v>0.78708880000000003</v>
      </c>
      <c r="G12" s="12">
        <v>18.8383</v>
      </c>
      <c r="H12" s="12">
        <v>40736.01</v>
      </c>
      <c r="I12" s="12">
        <v>34988.36</v>
      </c>
      <c r="J12" s="12">
        <v>0</v>
      </c>
      <c r="K12" s="12">
        <v>29984.73</v>
      </c>
      <c r="M12" s="12">
        <v>0</v>
      </c>
      <c r="N12" s="12">
        <v>0</v>
      </c>
      <c r="O12" s="12">
        <v>0</v>
      </c>
      <c r="P12" s="12">
        <v>0.78645679999999996</v>
      </c>
      <c r="Q12" s="12">
        <v>18.850909999999999</v>
      </c>
      <c r="R12" s="12">
        <v>40705.14</v>
      </c>
      <c r="S12" s="12">
        <v>34751.85</v>
      </c>
      <c r="T12" s="12">
        <v>0</v>
      </c>
      <c r="U12" s="12">
        <v>30645.66</v>
      </c>
      <c r="X12">
        <f t="shared" si="3"/>
        <v>12836.659999999996</v>
      </c>
      <c r="Y12">
        <f t="shared" si="1"/>
        <v>17148.070000000003</v>
      </c>
      <c r="AA12">
        <f t="shared" si="4"/>
        <v>13799.390000000003</v>
      </c>
      <c r="AB12">
        <f t="shared" si="2"/>
        <v>16846.269999999997</v>
      </c>
      <c r="AD12">
        <f t="shared" si="5"/>
        <v>962.73000000000684</v>
      </c>
      <c r="AE12">
        <f t="shared" si="5"/>
        <v>-301.80000000000655</v>
      </c>
      <c r="AF12">
        <f t="shared" si="6"/>
        <v>660.93000000000029</v>
      </c>
    </row>
    <row r="13" spans="2:32" x14ac:dyDescent="0.35">
      <c r="B13">
        <f t="shared" si="0"/>
        <v>28</v>
      </c>
      <c r="C13" s="12">
        <v>0</v>
      </c>
      <c r="D13" s="12">
        <v>0</v>
      </c>
      <c r="E13" s="12">
        <v>8.4922499999999998E-2</v>
      </c>
      <c r="F13" s="12">
        <v>0.80498349999999996</v>
      </c>
      <c r="G13" s="12">
        <v>19.739640000000001</v>
      </c>
      <c r="H13" s="12">
        <v>42655.66</v>
      </c>
      <c r="I13" s="12">
        <v>35279.599999999999</v>
      </c>
      <c r="J13" s="12">
        <v>0</v>
      </c>
      <c r="K13" s="12">
        <v>42117.04</v>
      </c>
      <c r="M13" s="12">
        <v>0</v>
      </c>
      <c r="N13" s="12">
        <v>0</v>
      </c>
      <c r="O13" s="12">
        <v>0</v>
      </c>
      <c r="P13" s="12">
        <v>0.80082790000000004</v>
      </c>
      <c r="Q13" s="12">
        <v>19.695640000000001</v>
      </c>
      <c r="R13" s="12">
        <v>42499.28</v>
      </c>
      <c r="S13" s="12">
        <v>35094.550000000003</v>
      </c>
      <c r="T13" s="12">
        <v>0</v>
      </c>
      <c r="U13" s="12">
        <v>42348.21</v>
      </c>
      <c r="X13">
        <f t="shared" si="3"/>
        <v>18584.309999999998</v>
      </c>
      <c r="Y13">
        <f t="shared" si="1"/>
        <v>23532.730000000003</v>
      </c>
      <c r="AA13">
        <f t="shared" si="4"/>
        <v>19752.68</v>
      </c>
      <c r="AB13">
        <f t="shared" si="2"/>
        <v>22595.53</v>
      </c>
      <c r="AD13">
        <f t="shared" si="5"/>
        <v>1168.3700000000026</v>
      </c>
      <c r="AE13">
        <f t="shared" si="5"/>
        <v>-937.20000000000437</v>
      </c>
      <c r="AF13">
        <f t="shared" si="6"/>
        <v>231.16999999999825</v>
      </c>
    </row>
    <row r="14" spans="2:32" x14ac:dyDescent="0.35">
      <c r="B14">
        <f t="shared" si="0"/>
        <v>29</v>
      </c>
      <c r="C14" s="12">
        <v>0</v>
      </c>
      <c r="D14" s="12">
        <v>0</v>
      </c>
      <c r="E14" s="12">
        <v>8.1382899999999994E-2</v>
      </c>
      <c r="F14" s="12">
        <v>0.75821340000000004</v>
      </c>
      <c r="G14" s="12">
        <v>17.999790000000001</v>
      </c>
      <c r="H14" s="12">
        <v>46151.72</v>
      </c>
      <c r="I14" s="12">
        <v>36996.400000000001</v>
      </c>
      <c r="J14" s="12">
        <v>0</v>
      </c>
      <c r="K14" s="12">
        <v>50033.91</v>
      </c>
      <c r="M14" s="12">
        <v>0</v>
      </c>
      <c r="N14" s="12">
        <v>0</v>
      </c>
      <c r="O14" s="12">
        <v>0</v>
      </c>
      <c r="P14" s="12">
        <v>0.75284150000000005</v>
      </c>
      <c r="Q14" s="12">
        <v>18.01219</v>
      </c>
      <c r="R14" s="12">
        <v>45957.58</v>
      </c>
      <c r="S14" s="12">
        <v>36762.29</v>
      </c>
      <c r="T14" s="12">
        <v>0</v>
      </c>
      <c r="U14" s="12">
        <v>49972.87</v>
      </c>
      <c r="X14">
        <f t="shared" si="3"/>
        <v>25960.370000000003</v>
      </c>
      <c r="Y14">
        <f t="shared" si="1"/>
        <v>24073.54</v>
      </c>
      <c r="AA14">
        <f t="shared" si="4"/>
        <v>27157.409999999996</v>
      </c>
      <c r="AB14">
        <f t="shared" si="2"/>
        <v>22815.460000000006</v>
      </c>
      <c r="AD14">
        <f t="shared" si="5"/>
        <v>1197.0399999999936</v>
      </c>
      <c r="AE14">
        <f t="shared" si="5"/>
        <v>-1258.0799999999945</v>
      </c>
      <c r="AF14">
        <f t="shared" si="6"/>
        <v>-61.040000000000873</v>
      </c>
    </row>
    <row r="15" spans="2:32" x14ac:dyDescent="0.35">
      <c r="B15">
        <f t="shared" si="0"/>
        <v>30</v>
      </c>
      <c r="C15" s="12">
        <v>0</v>
      </c>
      <c r="D15" s="12">
        <v>0</v>
      </c>
      <c r="E15" s="12">
        <v>8.1812300000000004E-2</v>
      </c>
      <c r="F15" s="12">
        <v>0.78569889999999998</v>
      </c>
      <c r="G15" s="12">
        <v>18.74898</v>
      </c>
      <c r="H15" s="12">
        <v>50260.89</v>
      </c>
      <c r="I15" s="12">
        <v>38505.22</v>
      </c>
      <c r="J15" s="12">
        <v>0</v>
      </c>
      <c r="K15" s="12">
        <v>60033.04</v>
      </c>
      <c r="M15" s="12">
        <v>0</v>
      </c>
      <c r="N15" s="12">
        <v>0</v>
      </c>
      <c r="O15" s="12">
        <v>0</v>
      </c>
      <c r="P15" s="12">
        <v>0.78073979999999998</v>
      </c>
      <c r="Q15" s="12">
        <v>18.69333</v>
      </c>
      <c r="R15" s="12">
        <v>50181.34</v>
      </c>
      <c r="S15" s="12">
        <v>38251.97</v>
      </c>
      <c r="T15" s="12">
        <v>0</v>
      </c>
      <c r="U15" s="12">
        <v>60012.05</v>
      </c>
      <c r="X15">
        <f t="shared" si="3"/>
        <v>35115.689999999995</v>
      </c>
      <c r="Y15">
        <f t="shared" si="1"/>
        <v>24917.350000000006</v>
      </c>
      <c r="AA15">
        <f t="shared" si="4"/>
        <v>36352.69999999999</v>
      </c>
      <c r="AB15">
        <f t="shared" si="2"/>
        <v>23659.350000000013</v>
      </c>
      <c r="AD15">
        <f t="shared" si="5"/>
        <v>1237.0099999999948</v>
      </c>
      <c r="AE15">
        <f t="shared" si="5"/>
        <v>-1257.9999999999927</v>
      </c>
      <c r="AF15">
        <f t="shared" si="6"/>
        <v>-20.989999999997963</v>
      </c>
    </row>
    <row r="16" spans="2:32" x14ac:dyDescent="0.35">
      <c r="B16">
        <f t="shared" si="0"/>
        <v>31</v>
      </c>
      <c r="C16" s="12">
        <v>0</v>
      </c>
      <c r="D16" s="12">
        <v>0</v>
      </c>
      <c r="E16" s="12">
        <v>8.7609999999999993E-2</v>
      </c>
      <c r="F16" s="12">
        <v>0.78569889999999998</v>
      </c>
      <c r="G16" s="12">
        <v>18.831869999999999</v>
      </c>
      <c r="H16" s="12">
        <v>53243.32</v>
      </c>
      <c r="I16" s="12">
        <v>39116.839999999997</v>
      </c>
      <c r="J16" s="12">
        <v>0</v>
      </c>
      <c r="K16" s="12">
        <v>73314.399999999994</v>
      </c>
      <c r="M16" s="12">
        <v>0</v>
      </c>
      <c r="N16" s="12">
        <v>0</v>
      </c>
      <c r="O16" s="12">
        <v>0</v>
      </c>
      <c r="P16" s="12">
        <v>0.78466630000000004</v>
      </c>
      <c r="Q16" s="12">
        <v>18.898330000000001</v>
      </c>
      <c r="R16" s="12">
        <v>53289.25</v>
      </c>
      <c r="S16" s="12">
        <v>38897.51</v>
      </c>
      <c r="T16" s="12">
        <v>0</v>
      </c>
      <c r="U16" s="12">
        <v>73538.740000000005</v>
      </c>
      <c r="X16">
        <f t="shared" si="3"/>
        <v>46871.359999999986</v>
      </c>
      <c r="Y16">
        <f t="shared" si="1"/>
        <v>26443.040000000008</v>
      </c>
      <c r="AA16">
        <f t="shared" si="4"/>
        <v>48282.069999999978</v>
      </c>
      <c r="AB16">
        <f t="shared" si="2"/>
        <v>25256.670000000027</v>
      </c>
      <c r="AD16">
        <f t="shared" si="5"/>
        <v>1410.7099999999919</v>
      </c>
      <c r="AE16">
        <f t="shared" si="5"/>
        <v>-1186.3699999999808</v>
      </c>
      <c r="AF16">
        <f t="shared" si="6"/>
        <v>224.34000000001106</v>
      </c>
    </row>
    <row r="17" spans="2:32" x14ac:dyDescent="0.35">
      <c r="B17">
        <f t="shared" si="0"/>
        <v>32</v>
      </c>
      <c r="C17" s="12">
        <v>0</v>
      </c>
      <c r="D17" s="12">
        <v>0</v>
      </c>
      <c r="E17" s="12">
        <v>8.8469000000000006E-2</v>
      </c>
      <c r="F17" s="12">
        <v>0.80459519999999995</v>
      </c>
      <c r="G17" s="12">
        <v>18.874379999999999</v>
      </c>
      <c r="H17" s="12">
        <v>56274.58</v>
      </c>
      <c r="I17" s="12">
        <v>40880.379999999997</v>
      </c>
      <c r="J17" s="12">
        <v>0</v>
      </c>
      <c r="K17" s="12">
        <v>88142.55</v>
      </c>
      <c r="M17" s="12">
        <v>0</v>
      </c>
      <c r="N17" s="12">
        <v>0</v>
      </c>
      <c r="O17" s="12">
        <v>0</v>
      </c>
      <c r="P17" s="12">
        <v>0.80863810000000003</v>
      </c>
      <c r="Q17" s="12">
        <v>19.152100000000001</v>
      </c>
      <c r="R17" s="12">
        <v>56472.160000000003</v>
      </c>
      <c r="S17" s="12">
        <v>40525.910000000003</v>
      </c>
      <c r="T17" s="12">
        <v>0</v>
      </c>
      <c r="U17" s="12">
        <v>88871.74</v>
      </c>
      <c r="X17">
        <f t="shared" si="3"/>
        <v>60997.84</v>
      </c>
      <c r="Y17">
        <f t="shared" si="1"/>
        <v>27144.710000000006</v>
      </c>
      <c r="AA17">
        <f t="shared" si="4"/>
        <v>62673.809999999976</v>
      </c>
      <c r="AB17">
        <f t="shared" si="2"/>
        <v>26197.930000000029</v>
      </c>
      <c r="AD17">
        <f t="shared" si="5"/>
        <v>1675.9699999999793</v>
      </c>
      <c r="AE17">
        <f t="shared" si="5"/>
        <v>-946.77999999997701</v>
      </c>
      <c r="AF17">
        <f t="shared" si="6"/>
        <v>729.19000000000233</v>
      </c>
    </row>
    <row r="18" spans="2:32" x14ac:dyDescent="0.35">
      <c r="B18">
        <f t="shared" si="0"/>
        <v>33</v>
      </c>
      <c r="C18" s="12">
        <v>0</v>
      </c>
      <c r="D18" s="12">
        <v>0</v>
      </c>
      <c r="E18" s="12">
        <v>8.4603800000000007E-2</v>
      </c>
      <c r="F18" s="12">
        <v>0.78677260000000004</v>
      </c>
      <c r="G18" s="12">
        <v>18.79214</v>
      </c>
      <c r="H18" s="12">
        <v>57936.88</v>
      </c>
      <c r="I18" s="12">
        <v>44155.68</v>
      </c>
      <c r="J18" s="12">
        <v>0</v>
      </c>
      <c r="K18" s="12">
        <v>104009.1</v>
      </c>
      <c r="M18" s="12">
        <v>0</v>
      </c>
      <c r="N18" s="12">
        <v>0</v>
      </c>
      <c r="O18" s="12">
        <v>0</v>
      </c>
      <c r="P18" s="12">
        <v>0.78466630000000004</v>
      </c>
      <c r="Q18" s="12">
        <v>18.760490000000001</v>
      </c>
      <c r="R18" s="12">
        <v>57497.07</v>
      </c>
      <c r="S18" s="12">
        <v>43793.19</v>
      </c>
      <c r="T18" s="12">
        <v>0</v>
      </c>
      <c r="U18" s="12">
        <v>105299.8</v>
      </c>
      <c r="X18">
        <f t="shared" si="3"/>
        <v>76392.040000000008</v>
      </c>
      <c r="Y18">
        <f t="shared" si="1"/>
        <v>27617.059999999998</v>
      </c>
      <c r="AA18">
        <f t="shared" si="4"/>
        <v>78620.059999999969</v>
      </c>
      <c r="AB18">
        <f t="shared" si="2"/>
        <v>26679.740000000034</v>
      </c>
      <c r="AD18">
        <f t="shared" si="5"/>
        <v>2228.0199999999604</v>
      </c>
      <c r="AE18">
        <f t="shared" si="5"/>
        <v>-937.31999999996333</v>
      </c>
      <c r="AF18">
        <f t="shared" si="6"/>
        <v>1290.6999999999971</v>
      </c>
    </row>
    <row r="19" spans="2:32" x14ac:dyDescent="0.35">
      <c r="B19">
        <f t="shared" si="0"/>
        <v>34</v>
      </c>
      <c r="C19" s="12">
        <v>0</v>
      </c>
      <c r="D19" s="12">
        <v>0</v>
      </c>
      <c r="E19" s="12">
        <v>8.2241800000000004E-2</v>
      </c>
      <c r="F19" s="12">
        <v>0.77023839999999999</v>
      </c>
      <c r="G19" s="12">
        <v>18.322949999999999</v>
      </c>
      <c r="H19" s="12">
        <v>57826.86</v>
      </c>
      <c r="I19" s="12">
        <v>47114.33</v>
      </c>
      <c r="J19" s="12">
        <v>0</v>
      </c>
      <c r="K19" s="12">
        <v>118350.5</v>
      </c>
      <c r="M19" s="12">
        <v>0</v>
      </c>
      <c r="N19" s="12">
        <v>0</v>
      </c>
      <c r="O19" s="12">
        <v>0</v>
      </c>
      <c r="P19" s="12">
        <v>0.76813390000000004</v>
      </c>
      <c r="Q19" s="12">
        <v>18.280840000000001</v>
      </c>
      <c r="R19" s="12">
        <v>57715.77</v>
      </c>
      <c r="S19" s="12">
        <v>46860.05</v>
      </c>
      <c r="T19" s="12">
        <v>0</v>
      </c>
      <c r="U19" s="12">
        <v>119567.3</v>
      </c>
      <c r="X19">
        <f t="shared" si="3"/>
        <v>90173.24000000002</v>
      </c>
      <c r="Y19">
        <f t="shared" si="1"/>
        <v>28177.25999999998</v>
      </c>
      <c r="AA19">
        <f t="shared" si="4"/>
        <v>92323.939999999973</v>
      </c>
      <c r="AB19">
        <f t="shared" si="2"/>
        <v>27243.36000000003</v>
      </c>
      <c r="AD19">
        <f t="shared" si="5"/>
        <v>2150.6999999999534</v>
      </c>
      <c r="AE19">
        <f t="shared" si="5"/>
        <v>-933.89999999995052</v>
      </c>
      <c r="AF19">
        <f t="shared" si="6"/>
        <v>1216.8000000000029</v>
      </c>
    </row>
    <row r="20" spans="2:32" x14ac:dyDescent="0.35">
      <c r="B20">
        <f t="shared" si="0"/>
        <v>35</v>
      </c>
      <c r="C20" s="12">
        <v>0</v>
      </c>
      <c r="D20" s="12">
        <v>0</v>
      </c>
      <c r="E20" s="12">
        <v>9.8346600000000006E-2</v>
      </c>
      <c r="F20" s="12">
        <v>0.76121970000000005</v>
      </c>
      <c r="G20" s="12">
        <v>18.42474</v>
      </c>
      <c r="H20" s="12">
        <v>58322.14</v>
      </c>
      <c r="I20" s="12">
        <v>51140.58</v>
      </c>
      <c r="J20" s="12">
        <v>0</v>
      </c>
      <c r="K20" s="12">
        <v>129737.3</v>
      </c>
      <c r="M20" s="12">
        <v>0</v>
      </c>
      <c r="N20" s="12">
        <v>0</v>
      </c>
      <c r="O20" s="12">
        <v>0</v>
      </c>
      <c r="P20" s="12">
        <v>0.76193429999999995</v>
      </c>
      <c r="Q20" s="12">
        <v>18.510850000000001</v>
      </c>
      <c r="R20" s="12">
        <v>58097.8</v>
      </c>
      <c r="S20" s="12">
        <v>51220.13</v>
      </c>
      <c r="T20" s="12">
        <v>0</v>
      </c>
      <c r="U20" s="12">
        <v>131172.79999999999</v>
      </c>
      <c r="X20">
        <f t="shared" si="3"/>
        <v>100885.77000000003</v>
      </c>
      <c r="Y20">
        <f t="shared" si="1"/>
        <v>28851.52999999997</v>
      </c>
      <c r="AA20">
        <f t="shared" si="4"/>
        <v>103179.65999999996</v>
      </c>
      <c r="AB20">
        <f t="shared" si="2"/>
        <v>27993.140000000029</v>
      </c>
      <c r="AD20">
        <f t="shared" si="5"/>
        <v>2293.8899999999267</v>
      </c>
      <c r="AE20">
        <f t="shared" si="5"/>
        <v>-858.38999999994121</v>
      </c>
      <c r="AF20">
        <f t="shared" si="6"/>
        <v>1435.4999999999854</v>
      </c>
    </row>
    <row r="21" spans="2:32" x14ac:dyDescent="0.35">
      <c r="B21">
        <f t="shared" si="0"/>
        <v>36</v>
      </c>
      <c r="C21" s="12">
        <v>0</v>
      </c>
      <c r="D21" s="12">
        <v>0</v>
      </c>
      <c r="E21" s="12">
        <v>0.11123039999999999</v>
      </c>
      <c r="F21" s="12">
        <v>0.81640539999999995</v>
      </c>
      <c r="G21" s="12">
        <v>21.711829999999999</v>
      </c>
      <c r="H21" s="12">
        <v>62729.23</v>
      </c>
      <c r="I21" s="12">
        <v>41805.019999999997</v>
      </c>
      <c r="J21" s="12">
        <v>0</v>
      </c>
      <c r="K21" s="12">
        <v>137068.70000000001</v>
      </c>
      <c r="M21" s="12">
        <v>0</v>
      </c>
      <c r="N21" s="12">
        <v>0</v>
      </c>
      <c r="O21" s="12">
        <v>0</v>
      </c>
      <c r="P21" s="12">
        <v>0.81380450000000004</v>
      </c>
      <c r="Q21" s="12">
        <v>21.631119999999999</v>
      </c>
      <c r="R21" s="12">
        <v>62463.64</v>
      </c>
      <c r="S21" s="12">
        <v>41768.01</v>
      </c>
      <c r="T21" s="12">
        <v>0</v>
      </c>
      <c r="U21" s="12">
        <v>138375.70000000001</v>
      </c>
      <c r="X21">
        <f t="shared" si="3"/>
        <v>108067.33000000003</v>
      </c>
      <c r="Y21">
        <f t="shared" si="1"/>
        <v>29001.369999999981</v>
      </c>
      <c r="AA21">
        <f t="shared" si="4"/>
        <v>110057.32999999996</v>
      </c>
      <c r="AB21">
        <f t="shared" si="2"/>
        <v>28318.370000000054</v>
      </c>
      <c r="AD21">
        <f t="shared" si="5"/>
        <v>1989.9999999999272</v>
      </c>
      <c r="AE21">
        <f t="shared" si="5"/>
        <v>-682.99999999992724</v>
      </c>
      <c r="AF21">
        <f t="shared" si="6"/>
        <v>1307</v>
      </c>
    </row>
    <row r="22" spans="2:32" x14ac:dyDescent="0.35">
      <c r="B22">
        <f t="shared" si="0"/>
        <v>37</v>
      </c>
      <c r="C22" s="12">
        <v>0</v>
      </c>
      <c r="D22" s="12">
        <v>0</v>
      </c>
      <c r="E22" s="12">
        <v>0.10800940000000001</v>
      </c>
      <c r="F22" s="12">
        <v>0.78269270000000002</v>
      </c>
      <c r="G22" s="12">
        <v>20.350439999999999</v>
      </c>
      <c r="H22" s="12">
        <v>64312.67</v>
      </c>
      <c r="I22" s="12">
        <v>41608.61</v>
      </c>
      <c r="J22" s="12">
        <v>0</v>
      </c>
      <c r="K22" s="12">
        <v>158668.29999999999</v>
      </c>
      <c r="M22" s="12">
        <v>0</v>
      </c>
      <c r="N22" s="12">
        <v>0</v>
      </c>
      <c r="O22" s="12">
        <v>0</v>
      </c>
      <c r="P22" s="12">
        <v>0.78383959999999997</v>
      </c>
      <c r="Q22" s="12">
        <v>20.384789999999999</v>
      </c>
      <c r="R22" s="12">
        <v>63862.29</v>
      </c>
      <c r="S22" s="12">
        <v>41423.65</v>
      </c>
      <c r="T22" s="12">
        <v>0</v>
      </c>
      <c r="U22" s="12">
        <v>159832.29999999999</v>
      </c>
      <c r="X22">
        <f t="shared" si="3"/>
        <v>128991.54000000004</v>
      </c>
      <c r="Y22">
        <f t="shared" si="1"/>
        <v>29676.759999999951</v>
      </c>
      <c r="AA22">
        <f t="shared" si="4"/>
        <v>130752.95999999996</v>
      </c>
      <c r="AB22">
        <f t="shared" si="2"/>
        <v>29079.340000000026</v>
      </c>
      <c r="AD22">
        <f t="shared" si="5"/>
        <v>1761.4199999999255</v>
      </c>
      <c r="AE22">
        <f t="shared" si="5"/>
        <v>-597.41999999992549</v>
      </c>
      <c r="AF22">
        <f t="shared" si="6"/>
        <v>1164</v>
      </c>
    </row>
    <row r="23" spans="2:32" x14ac:dyDescent="0.35">
      <c r="B23">
        <f t="shared" si="0"/>
        <v>38</v>
      </c>
      <c r="C23" s="12">
        <v>0</v>
      </c>
      <c r="D23" s="12">
        <v>0</v>
      </c>
      <c r="E23" s="12">
        <v>0.1090831</v>
      </c>
      <c r="F23" s="12">
        <v>0.7942882</v>
      </c>
      <c r="G23" s="12">
        <v>20.691220000000001</v>
      </c>
      <c r="H23" s="12">
        <v>65185.919999999998</v>
      </c>
      <c r="I23" s="12">
        <v>41960.28</v>
      </c>
      <c r="J23" s="12">
        <v>0</v>
      </c>
      <c r="K23" s="12">
        <v>181536.9</v>
      </c>
      <c r="M23" s="12">
        <v>0</v>
      </c>
      <c r="N23" s="12">
        <v>0</v>
      </c>
      <c r="O23" s="12">
        <v>0</v>
      </c>
      <c r="P23" s="12">
        <v>0.78404629999999997</v>
      </c>
      <c r="Q23" s="12">
        <v>20.69746</v>
      </c>
      <c r="R23" s="12">
        <v>64763.360000000001</v>
      </c>
      <c r="S23" s="12">
        <v>41710.239999999998</v>
      </c>
      <c r="T23" s="12">
        <v>0</v>
      </c>
      <c r="U23" s="12">
        <v>182760.9</v>
      </c>
      <c r="X23">
        <f t="shared" si="3"/>
        <v>151695.60000000003</v>
      </c>
      <c r="Y23">
        <f t="shared" si="1"/>
        <v>29841.299999999959</v>
      </c>
      <c r="AA23">
        <f t="shared" si="4"/>
        <v>153191.59999999998</v>
      </c>
      <c r="AB23">
        <f t="shared" si="2"/>
        <v>29569.300000000017</v>
      </c>
      <c r="AD23">
        <f t="shared" si="5"/>
        <v>1495.9999999999418</v>
      </c>
      <c r="AE23">
        <f t="shared" si="5"/>
        <v>-271.99999999994179</v>
      </c>
      <c r="AF23">
        <f t="shared" si="6"/>
        <v>1224</v>
      </c>
    </row>
    <row r="24" spans="2:32" x14ac:dyDescent="0.35">
      <c r="B24">
        <f t="shared" si="0"/>
        <v>39</v>
      </c>
      <c r="C24" s="12">
        <v>0</v>
      </c>
      <c r="D24" s="12">
        <v>0</v>
      </c>
      <c r="E24" s="12">
        <v>0.1095126</v>
      </c>
      <c r="F24" s="12">
        <v>0.76852050000000005</v>
      </c>
      <c r="G24" s="12">
        <v>20.476489999999998</v>
      </c>
      <c r="H24" s="12">
        <v>66318.559999999998</v>
      </c>
      <c r="I24" s="12">
        <v>42739.55</v>
      </c>
      <c r="J24" s="12">
        <v>0</v>
      </c>
      <c r="K24" s="12">
        <v>206261.4</v>
      </c>
      <c r="M24" s="12">
        <v>0</v>
      </c>
      <c r="N24" s="12">
        <v>0</v>
      </c>
      <c r="O24" s="12">
        <v>0</v>
      </c>
      <c r="P24" s="12">
        <v>0.76007440000000004</v>
      </c>
      <c r="Q24" s="12">
        <v>20.315770000000001</v>
      </c>
      <c r="R24" s="12">
        <v>65626.02</v>
      </c>
      <c r="S24" s="12">
        <v>42479.79</v>
      </c>
      <c r="T24" s="12">
        <v>0</v>
      </c>
      <c r="U24" s="12">
        <v>207020.3</v>
      </c>
      <c r="X24">
        <f t="shared" si="3"/>
        <v>174921.24000000002</v>
      </c>
      <c r="Y24">
        <f t="shared" si="1"/>
        <v>31340.159999999974</v>
      </c>
      <c r="AA24">
        <f t="shared" si="4"/>
        <v>176244.71999999997</v>
      </c>
      <c r="AB24">
        <f t="shared" si="2"/>
        <v>30775.580000000016</v>
      </c>
      <c r="AD24">
        <f t="shared" si="5"/>
        <v>1323.4799999999523</v>
      </c>
      <c r="AE24">
        <f t="shared" si="5"/>
        <v>-564.57999999995809</v>
      </c>
      <c r="AF24">
        <f t="shared" si="6"/>
        <v>758.89999999999418</v>
      </c>
    </row>
    <row r="25" spans="2:32" x14ac:dyDescent="0.35">
      <c r="B25">
        <f t="shared" si="0"/>
        <v>40</v>
      </c>
      <c r="C25" s="12">
        <v>0</v>
      </c>
      <c r="D25" s="12">
        <v>0</v>
      </c>
      <c r="E25" s="12">
        <v>0.11101569999999999</v>
      </c>
      <c r="F25" s="12">
        <v>0.75477780000000005</v>
      </c>
      <c r="G25" s="12">
        <v>20.249300000000002</v>
      </c>
      <c r="H25" s="12">
        <v>66848.72</v>
      </c>
      <c r="I25" s="12">
        <v>43237.41</v>
      </c>
      <c r="J25" s="12">
        <v>0</v>
      </c>
      <c r="K25" s="12">
        <v>230050.5</v>
      </c>
      <c r="M25" s="12">
        <v>0</v>
      </c>
      <c r="N25" s="12">
        <v>0</v>
      </c>
      <c r="O25" s="12">
        <v>0</v>
      </c>
      <c r="P25" s="12">
        <v>0.75552799999999998</v>
      </c>
      <c r="Q25" s="12">
        <v>20.31907</v>
      </c>
      <c r="R25" s="12">
        <v>66527.81</v>
      </c>
      <c r="S25" s="12">
        <v>42790.82</v>
      </c>
      <c r="T25" s="12">
        <v>0</v>
      </c>
      <c r="U25" s="12">
        <v>230335.4</v>
      </c>
      <c r="X25">
        <f t="shared" si="3"/>
        <v>198500.25</v>
      </c>
      <c r="Y25">
        <f t="shared" si="1"/>
        <v>31550.25</v>
      </c>
      <c r="AA25">
        <f t="shared" si="4"/>
        <v>199390.94999999998</v>
      </c>
      <c r="AB25">
        <f t="shared" si="2"/>
        <v>30944.450000000012</v>
      </c>
      <c r="AD25">
        <f t="shared" si="5"/>
        <v>890.69999999998254</v>
      </c>
      <c r="AE25">
        <f t="shared" si="5"/>
        <v>-605.79999999998836</v>
      </c>
      <c r="AF25">
        <f t="shared" si="6"/>
        <v>284.89999999999418</v>
      </c>
    </row>
    <row r="26" spans="2:32" x14ac:dyDescent="0.35">
      <c r="B26">
        <f t="shared" si="0"/>
        <v>41</v>
      </c>
      <c r="C26" s="12">
        <v>0</v>
      </c>
      <c r="D26" s="12">
        <v>0</v>
      </c>
      <c r="E26" s="12">
        <v>0.1183165</v>
      </c>
      <c r="F26" s="12">
        <v>0.741035</v>
      </c>
      <c r="G26" s="12">
        <v>20.290320000000001</v>
      </c>
      <c r="H26" s="12">
        <v>68537.2</v>
      </c>
      <c r="I26" s="12">
        <v>43461.01</v>
      </c>
      <c r="J26" s="12">
        <v>0</v>
      </c>
      <c r="K26" s="12">
        <v>253951.2</v>
      </c>
      <c r="M26" s="12">
        <v>0</v>
      </c>
      <c r="N26" s="12">
        <v>0</v>
      </c>
      <c r="O26" s="12">
        <v>0</v>
      </c>
      <c r="P26" s="12">
        <v>0.73506919999999998</v>
      </c>
      <c r="Q26" s="12">
        <v>20.239719999999998</v>
      </c>
      <c r="R26" s="12">
        <v>67998.210000000006</v>
      </c>
      <c r="S26" s="12">
        <v>42981.4</v>
      </c>
      <c r="T26" s="12">
        <v>0</v>
      </c>
      <c r="U26" s="12">
        <v>254393.8</v>
      </c>
      <c r="X26">
        <f t="shared" si="3"/>
        <v>222111.55999999997</v>
      </c>
      <c r="Y26">
        <f t="shared" si="1"/>
        <v>31839.640000000043</v>
      </c>
      <c r="AA26">
        <f t="shared" si="4"/>
        <v>223127.94</v>
      </c>
      <c r="AB26">
        <f t="shared" si="2"/>
        <v>31265.859999999986</v>
      </c>
      <c r="AD26">
        <f t="shared" si="5"/>
        <v>1016.3800000000338</v>
      </c>
      <c r="AE26">
        <f t="shared" si="5"/>
        <v>-573.78000000005704</v>
      </c>
      <c r="AF26">
        <f t="shared" si="6"/>
        <v>442.59999999997672</v>
      </c>
    </row>
    <row r="27" spans="2:32" x14ac:dyDescent="0.35">
      <c r="B27">
        <f t="shared" si="0"/>
        <v>42</v>
      </c>
      <c r="C27" s="12">
        <v>0</v>
      </c>
      <c r="D27" s="12">
        <v>0</v>
      </c>
      <c r="E27" s="12">
        <v>0.10758</v>
      </c>
      <c r="F27" s="12">
        <v>0.71462309999999996</v>
      </c>
      <c r="G27" s="12">
        <v>20.025549999999999</v>
      </c>
      <c r="H27" s="12">
        <v>69154.55</v>
      </c>
      <c r="I27" s="12">
        <v>43815.54</v>
      </c>
      <c r="J27" s="12">
        <v>0</v>
      </c>
      <c r="K27" s="12">
        <v>279532.3</v>
      </c>
      <c r="M27" s="12">
        <v>0</v>
      </c>
      <c r="N27" s="12">
        <v>0</v>
      </c>
      <c r="O27" s="12">
        <v>0</v>
      </c>
      <c r="P27" s="12">
        <v>0.70861750000000001</v>
      </c>
      <c r="Q27" s="12">
        <v>20.173590000000001</v>
      </c>
      <c r="R27" s="12">
        <v>69078.95</v>
      </c>
      <c r="S27" s="12">
        <v>43482</v>
      </c>
      <c r="T27" s="12">
        <v>0</v>
      </c>
      <c r="U27" s="12">
        <v>279799.90000000002</v>
      </c>
      <c r="X27">
        <f t="shared" si="3"/>
        <v>247187.74999999994</v>
      </c>
      <c r="Y27">
        <f t="shared" si="1"/>
        <v>32344.550000000047</v>
      </c>
      <c r="AA27">
        <f t="shared" si="4"/>
        <v>248144.75000000003</v>
      </c>
      <c r="AB27">
        <f t="shared" si="2"/>
        <v>31655.149999999994</v>
      </c>
      <c r="AD27">
        <f t="shared" si="5"/>
        <v>957.00000000008731</v>
      </c>
      <c r="AE27">
        <f t="shared" si="5"/>
        <v>-689.40000000005239</v>
      </c>
      <c r="AF27">
        <f t="shared" si="6"/>
        <v>267.60000000003492</v>
      </c>
    </row>
    <row r="28" spans="2:32" x14ac:dyDescent="0.35">
      <c r="B28">
        <f t="shared" si="0"/>
        <v>43</v>
      </c>
      <c r="C28" s="12">
        <v>0</v>
      </c>
      <c r="D28" s="12">
        <v>0</v>
      </c>
      <c r="E28" s="12">
        <v>0.12067849999999999</v>
      </c>
      <c r="F28" s="12">
        <v>0.69186170000000002</v>
      </c>
      <c r="G28" s="12">
        <v>20.525020000000001</v>
      </c>
      <c r="H28" s="12">
        <v>70137.23</v>
      </c>
      <c r="I28" s="12">
        <v>43727.16</v>
      </c>
      <c r="J28" s="12">
        <v>0</v>
      </c>
      <c r="K28" s="12">
        <v>304677.2</v>
      </c>
      <c r="M28" s="12">
        <v>0</v>
      </c>
      <c r="N28" s="12">
        <v>0</v>
      </c>
      <c r="O28" s="12">
        <v>0</v>
      </c>
      <c r="P28" s="12">
        <v>0.68567889999999998</v>
      </c>
      <c r="Q28" s="12">
        <v>20.577809999999999</v>
      </c>
      <c r="R28" s="12">
        <v>70207.98</v>
      </c>
      <c r="S28" s="12">
        <v>43335.15</v>
      </c>
      <c r="T28" s="12">
        <v>0</v>
      </c>
      <c r="U28" s="12">
        <v>305467.2</v>
      </c>
      <c r="X28">
        <f t="shared" si="3"/>
        <v>272526.75999999995</v>
      </c>
      <c r="Y28">
        <f t="shared" si="1"/>
        <v>32150.440000000061</v>
      </c>
      <c r="AA28">
        <f t="shared" si="4"/>
        <v>273741.7</v>
      </c>
      <c r="AB28">
        <f t="shared" si="2"/>
        <v>31725.5</v>
      </c>
      <c r="AD28">
        <f t="shared" si="5"/>
        <v>1214.9400000000605</v>
      </c>
      <c r="AE28">
        <f t="shared" si="5"/>
        <v>-424.94000000006054</v>
      </c>
      <c r="AF28">
        <f t="shared" si="6"/>
        <v>790</v>
      </c>
    </row>
    <row r="29" spans="2:32" x14ac:dyDescent="0.35">
      <c r="B29">
        <f t="shared" si="0"/>
        <v>44</v>
      </c>
      <c r="C29" s="12">
        <v>0</v>
      </c>
      <c r="D29" s="12">
        <v>0</v>
      </c>
      <c r="E29" s="12">
        <v>0.11445139999999999</v>
      </c>
      <c r="F29" s="12">
        <v>0.64505049999999997</v>
      </c>
      <c r="G29" s="12">
        <v>20.492159999999998</v>
      </c>
      <c r="H29" s="12">
        <v>72618.37</v>
      </c>
      <c r="I29" s="12">
        <v>44344.05</v>
      </c>
      <c r="J29" s="12">
        <v>0</v>
      </c>
      <c r="K29" s="12">
        <v>331602.09999999998</v>
      </c>
      <c r="M29" s="12">
        <v>0</v>
      </c>
      <c r="N29" s="12">
        <v>0</v>
      </c>
      <c r="O29" s="12">
        <v>0</v>
      </c>
      <c r="P29" s="12">
        <v>0.64062819999999998</v>
      </c>
      <c r="Q29" s="12">
        <v>20.506920000000001</v>
      </c>
      <c r="R29" s="12">
        <v>72110.69</v>
      </c>
      <c r="S29" s="12">
        <v>43985.91</v>
      </c>
      <c r="T29" s="12">
        <v>0</v>
      </c>
      <c r="U29" s="12">
        <v>332051.09999999998</v>
      </c>
      <c r="X29">
        <f t="shared" si="3"/>
        <v>298936.82999999996</v>
      </c>
      <c r="Y29">
        <f t="shared" si="1"/>
        <v>32665.270000000019</v>
      </c>
      <c r="AA29">
        <f t="shared" si="4"/>
        <v>300614.52999999997</v>
      </c>
      <c r="AB29">
        <f t="shared" si="2"/>
        <v>31436.570000000007</v>
      </c>
      <c r="AD29">
        <f t="shared" si="5"/>
        <v>1677.7000000000116</v>
      </c>
      <c r="AE29">
        <f t="shared" si="5"/>
        <v>-1228.7000000000116</v>
      </c>
      <c r="AF29">
        <f t="shared" si="6"/>
        <v>449</v>
      </c>
    </row>
    <row r="30" spans="2:32" x14ac:dyDescent="0.35">
      <c r="B30">
        <f t="shared" si="0"/>
        <v>45</v>
      </c>
      <c r="C30" s="12">
        <v>0</v>
      </c>
      <c r="D30" s="12">
        <v>0</v>
      </c>
      <c r="E30" s="12">
        <v>0.1286236</v>
      </c>
      <c r="F30" s="12">
        <v>0.5849259</v>
      </c>
      <c r="G30" s="12">
        <v>20.385660000000001</v>
      </c>
      <c r="H30" s="12">
        <v>73312.69</v>
      </c>
      <c r="I30" s="12">
        <v>44957.36</v>
      </c>
      <c r="J30" s="12">
        <v>0</v>
      </c>
      <c r="K30" s="12">
        <v>359780.9</v>
      </c>
      <c r="M30" s="12">
        <v>0</v>
      </c>
      <c r="N30" s="12">
        <v>0</v>
      </c>
      <c r="O30" s="12">
        <v>0</v>
      </c>
      <c r="P30" s="12">
        <v>0.58565820000000002</v>
      </c>
      <c r="Q30" s="12">
        <v>20.47241</v>
      </c>
      <c r="R30" s="12">
        <v>72894.8</v>
      </c>
      <c r="S30" s="12">
        <v>44375.21</v>
      </c>
      <c r="T30" s="12">
        <v>0</v>
      </c>
      <c r="U30" s="12">
        <v>359981.6</v>
      </c>
      <c r="X30">
        <f t="shared" si="3"/>
        <v>327211.14999999997</v>
      </c>
      <c r="Y30">
        <f t="shared" si="1"/>
        <v>32569.750000000058</v>
      </c>
      <c r="AA30">
        <f t="shared" si="4"/>
        <v>328739.30999999994</v>
      </c>
      <c r="AB30">
        <f t="shared" si="2"/>
        <v>31242.290000000037</v>
      </c>
      <c r="AD30">
        <f t="shared" si="5"/>
        <v>1528.1599999999744</v>
      </c>
      <c r="AE30">
        <f t="shared" si="5"/>
        <v>-1327.460000000021</v>
      </c>
      <c r="AF30">
        <f t="shared" si="6"/>
        <v>200.69999999995343</v>
      </c>
    </row>
    <row r="31" spans="2:32" x14ac:dyDescent="0.35">
      <c r="B31">
        <f t="shared" si="0"/>
        <v>46</v>
      </c>
      <c r="C31" s="12">
        <v>0</v>
      </c>
      <c r="D31" s="12">
        <v>0</v>
      </c>
      <c r="E31" s="12">
        <v>0.1359244</v>
      </c>
      <c r="F31" s="12">
        <v>0.5913678</v>
      </c>
      <c r="G31" s="12">
        <v>20.136140000000001</v>
      </c>
      <c r="H31" s="12">
        <v>74489.67</v>
      </c>
      <c r="I31" s="12">
        <v>45346.6</v>
      </c>
      <c r="J31" s="12">
        <v>0</v>
      </c>
      <c r="K31" s="12">
        <v>387918.1</v>
      </c>
      <c r="M31" s="12">
        <v>0</v>
      </c>
      <c r="N31" s="12">
        <v>0</v>
      </c>
      <c r="O31" s="12">
        <v>0</v>
      </c>
      <c r="P31" s="12">
        <v>0.59392440000000002</v>
      </c>
      <c r="Q31" s="12">
        <v>20.44782</v>
      </c>
      <c r="R31" s="12">
        <v>74353.53</v>
      </c>
      <c r="S31" s="12">
        <v>44683.22</v>
      </c>
      <c r="T31" s="12">
        <v>0</v>
      </c>
      <c r="U31" s="12">
        <v>388264.3</v>
      </c>
      <c r="X31">
        <f t="shared" si="3"/>
        <v>355566.48</v>
      </c>
      <c r="Y31">
        <f t="shared" si="1"/>
        <v>32351.619999999995</v>
      </c>
      <c r="AA31">
        <f t="shared" si="4"/>
        <v>357258.89999999991</v>
      </c>
      <c r="AB31">
        <f t="shared" si="2"/>
        <v>31005.400000000081</v>
      </c>
      <c r="AD31">
        <f t="shared" si="5"/>
        <v>1692.4199999999255</v>
      </c>
      <c r="AE31">
        <f t="shared" si="5"/>
        <v>-1346.2199999999139</v>
      </c>
      <c r="AF31">
        <f t="shared" si="6"/>
        <v>346.20000000001164</v>
      </c>
    </row>
    <row r="32" spans="2:32" x14ac:dyDescent="0.35">
      <c r="B32">
        <f t="shared" si="0"/>
        <v>47</v>
      </c>
      <c r="C32" s="12">
        <v>0</v>
      </c>
      <c r="D32" s="12">
        <v>0</v>
      </c>
      <c r="E32" s="12">
        <v>0.13463600000000001</v>
      </c>
      <c r="F32" s="12">
        <v>0.59566240000000004</v>
      </c>
      <c r="G32" s="12">
        <v>20.439769999999999</v>
      </c>
      <c r="H32" s="12">
        <v>76463.81</v>
      </c>
      <c r="I32" s="12">
        <v>45485.1</v>
      </c>
      <c r="J32" s="12">
        <v>0</v>
      </c>
      <c r="K32" s="12">
        <v>416751.8</v>
      </c>
      <c r="M32" s="12">
        <v>0</v>
      </c>
      <c r="N32" s="12">
        <v>0</v>
      </c>
      <c r="O32" s="12">
        <v>0</v>
      </c>
      <c r="P32" s="12">
        <v>0.59599089999999999</v>
      </c>
      <c r="Q32" s="12">
        <v>20.533370000000001</v>
      </c>
      <c r="R32" s="12">
        <v>76104.36</v>
      </c>
      <c r="S32" s="12">
        <v>45028.639999999999</v>
      </c>
      <c r="T32" s="12">
        <v>0</v>
      </c>
      <c r="U32" s="12">
        <v>417523.3</v>
      </c>
      <c r="X32">
        <f t="shared" si="3"/>
        <v>384709.55</v>
      </c>
      <c r="Y32">
        <f t="shared" si="1"/>
        <v>32042.25</v>
      </c>
      <c r="AA32">
        <f t="shared" si="4"/>
        <v>386929.20999999996</v>
      </c>
      <c r="AB32">
        <f t="shared" si="2"/>
        <v>30594.090000000026</v>
      </c>
      <c r="AD32">
        <f t="shared" si="5"/>
        <v>2219.6599999999744</v>
      </c>
      <c r="AE32">
        <f t="shared" si="5"/>
        <v>-1448.1599999999744</v>
      </c>
      <c r="AF32">
        <f t="shared" si="6"/>
        <v>771.5</v>
      </c>
    </row>
    <row r="33" spans="2:32" x14ac:dyDescent="0.35">
      <c r="B33">
        <f t="shared" si="0"/>
        <v>48</v>
      </c>
      <c r="C33" s="12">
        <v>0</v>
      </c>
      <c r="D33" s="12">
        <v>0</v>
      </c>
      <c r="E33" s="12">
        <v>0.13377710000000001</v>
      </c>
      <c r="F33" s="12">
        <v>0.59480350000000004</v>
      </c>
      <c r="G33" s="12">
        <v>20.32274</v>
      </c>
      <c r="H33" s="12">
        <v>77903.839999999997</v>
      </c>
      <c r="I33" s="12">
        <v>45768</v>
      </c>
      <c r="J33" s="12">
        <v>0</v>
      </c>
      <c r="K33" s="12">
        <v>446516.7</v>
      </c>
      <c r="M33" s="12">
        <v>0</v>
      </c>
      <c r="N33" s="12">
        <v>0</v>
      </c>
      <c r="O33" s="12">
        <v>0</v>
      </c>
      <c r="P33" s="12">
        <v>0.59599089999999999</v>
      </c>
      <c r="Q33" s="12">
        <v>20.393879999999999</v>
      </c>
      <c r="R33" s="12">
        <v>77258.33</v>
      </c>
      <c r="S33" s="12">
        <v>45264.46</v>
      </c>
      <c r="T33" s="12">
        <v>0</v>
      </c>
      <c r="U33" s="12">
        <v>447407.1</v>
      </c>
      <c r="X33">
        <f t="shared" si="3"/>
        <v>415688.26</v>
      </c>
      <c r="Y33">
        <f t="shared" si="1"/>
        <v>30828.440000000002</v>
      </c>
      <c r="AA33">
        <f t="shared" si="4"/>
        <v>418004.92999999993</v>
      </c>
      <c r="AB33">
        <f t="shared" si="2"/>
        <v>29402.170000000042</v>
      </c>
      <c r="AD33">
        <f t="shared" si="5"/>
        <v>2316.6699999999255</v>
      </c>
      <c r="AE33">
        <f t="shared" si="5"/>
        <v>-1426.2699999999604</v>
      </c>
      <c r="AF33">
        <f t="shared" si="6"/>
        <v>890.39999999996508</v>
      </c>
    </row>
    <row r="34" spans="2:32" x14ac:dyDescent="0.35">
      <c r="B34">
        <f t="shared" si="0"/>
        <v>49</v>
      </c>
      <c r="C34" s="12">
        <v>0</v>
      </c>
      <c r="D34" s="12">
        <v>0</v>
      </c>
      <c r="E34" s="12">
        <v>0.14021900000000001</v>
      </c>
      <c r="F34" s="12">
        <v>0.58922050000000004</v>
      </c>
      <c r="G34" s="12">
        <v>20.143229999999999</v>
      </c>
      <c r="H34" s="12">
        <v>79165.490000000005</v>
      </c>
      <c r="I34" s="12">
        <v>46016.6</v>
      </c>
      <c r="J34" s="12">
        <v>0</v>
      </c>
      <c r="K34" s="12">
        <v>478533</v>
      </c>
      <c r="M34" s="12">
        <v>0</v>
      </c>
      <c r="N34" s="12">
        <v>0</v>
      </c>
      <c r="O34" s="12">
        <v>0</v>
      </c>
      <c r="P34" s="12">
        <v>0.59020459999999997</v>
      </c>
      <c r="Q34" s="12">
        <v>20.285599999999999</v>
      </c>
      <c r="R34" s="12">
        <v>78646.259999999995</v>
      </c>
      <c r="S34" s="12">
        <v>45495.68</v>
      </c>
      <c r="T34" s="12">
        <v>0</v>
      </c>
      <c r="U34" s="12">
        <v>479268.6</v>
      </c>
      <c r="X34">
        <f t="shared" si="3"/>
        <v>447824.1</v>
      </c>
      <c r="Y34">
        <f t="shared" si="1"/>
        <v>30708.900000000023</v>
      </c>
      <c r="AA34">
        <f t="shared" si="4"/>
        <v>449998.79999999993</v>
      </c>
      <c r="AB34">
        <f t="shared" si="2"/>
        <v>29269.800000000047</v>
      </c>
      <c r="AD34">
        <f t="shared" si="5"/>
        <v>2174.6999999999534</v>
      </c>
      <c r="AE34">
        <f t="shared" si="5"/>
        <v>-1439.0999999999767</v>
      </c>
      <c r="AF34">
        <f t="shared" si="6"/>
        <v>735.59999999997672</v>
      </c>
    </row>
    <row r="35" spans="2:32" x14ac:dyDescent="0.35">
      <c r="B35">
        <f t="shared" si="0"/>
        <v>50</v>
      </c>
      <c r="C35" s="12">
        <v>0</v>
      </c>
      <c r="D35" s="12">
        <v>0</v>
      </c>
      <c r="E35" s="12">
        <v>0.15761220000000001</v>
      </c>
      <c r="F35" s="12">
        <v>0.58428170000000001</v>
      </c>
      <c r="G35" s="12">
        <v>19.77346</v>
      </c>
      <c r="H35" s="12">
        <v>79709.539999999994</v>
      </c>
      <c r="I35" s="12">
        <v>46607.65</v>
      </c>
      <c r="J35" s="12">
        <v>0</v>
      </c>
      <c r="K35" s="12">
        <v>511608.8</v>
      </c>
      <c r="M35" s="12">
        <v>0</v>
      </c>
      <c r="N35" s="12">
        <v>0</v>
      </c>
      <c r="O35" s="12">
        <v>0</v>
      </c>
      <c r="P35" s="12">
        <v>0.58297169999999998</v>
      </c>
      <c r="Q35" s="12">
        <v>19.8231</v>
      </c>
      <c r="R35" s="12">
        <v>79419.31</v>
      </c>
      <c r="S35" s="12">
        <v>46009.7</v>
      </c>
      <c r="T35" s="12">
        <v>0</v>
      </c>
      <c r="U35" s="12">
        <v>512421.7</v>
      </c>
      <c r="X35">
        <f t="shared" si="3"/>
        <v>480972.99</v>
      </c>
      <c r="Y35">
        <f t="shared" si="1"/>
        <v>30635.809999999998</v>
      </c>
      <c r="AA35">
        <f t="shared" si="4"/>
        <v>483149.37999999995</v>
      </c>
      <c r="AB35">
        <f t="shared" si="2"/>
        <v>29272.320000000065</v>
      </c>
      <c r="AD35">
        <f t="shared" si="5"/>
        <v>2176.3899999999558</v>
      </c>
      <c r="AE35">
        <f t="shared" si="5"/>
        <v>-1363.4899999999325</v>
      </c>
      <c r="AF35">
        <f t="shared" si="6"/>
        <v>812.90000000002328</v>
      </c>
    </row>
    <row r="36" spans="2:32" x14ac:dyDescent="0.35">
      <c r="B36">
        <f t="shared" si="0"/>
        <v>51</v>
      </c>
      <c r="C36" s="12">
        <v>0</v>
      </c>
      <c r="D36" s="12">
        <v>0</v>
      </c>
      <c r="E36" s="12">
        <v>0.1685635</v>
      </c>
      <c r="F36" s="12">
        <v>0.58728800000000003</v>
      </c>
      <c r="G36" s="12">
        <v>19.956410000000002</v>
      </c>
      <c r="H36" s="12">
        <v>82034.69</v>
      </c>
      <c r="I36" s="12">
        <v>46590.87</v>
      </c>
      <c r="J36" s="12">
        <v>0</v>
      </c>
      <c r="K36" s="12">
        <v>543938.1</v>
      </c>
      <c r="M36" s="12">
        <v>0</v>
      </c>
      <c r="N36" s="12">
        <v>0</v>
      </c>
      <c r="O36" s="12">
        <v>0</v>
      </c>
      <c r="P36" s="12">
        <v>0.58586479999999996</v>
      </c>
      <c r="Q36" s="12">
        <v>19.867529999999999</v>
      </c>
      <c r="R36" s="12">
        <v>81291.16</v>
      </c>
      <c r="S36" s="12">
        <v>45975.26</v>
      </c>
      <c r="T36" s="12">
        <v>0</v>
      </c>
      <c r="U36" s="12">
        <v>545445.1</v>
      </c>
      <c r="X36">
        <f t="shared" si="3"/>
        <v>514074.88</v>
      </c>
      <c r="Y36">
        <f t="shared" si="1"/>
        <v>29863.219999999972</v>
      </c>
      <c r="AA36">
        <f t="shared" si="4"/>
        <v>516558.98999999993</v>
      </c>
      <c r="AB36">
        <f t="shared" si="2"/>
        <v>28886.110000000044</v>
      </c>
      <c r="AD36">
        <f t="shared" si="5"/>
        <v>2484.1099999999278</v>
      </c>
      <c r="AE36">
        <f t="shared" si="5"/>
        <v>-977.10999999992782</v>
      </c>
      <c r="AF36">
        <f t="shared" si="6"/>
        <v>1507</v>
      </c>
    </row>
    <row r="37" spans="2:32" x14ac:dyDescent="0.35">
      <c r="B37">
        <f t="shared" si="0"/>
        <v>52</v>
      </c>
      <c r="C37" s="12">
        <v>0</v>
      </c>
      <c r="D37" s="12">
        <v>0</v>
      </c>
      <c r="E37" s="12">
        <v>0.17479059999999999</v>
      </c>
      <c r="F37" s="12">
        <v>0.58599959999999995</v>
      </c>
      <c r="G37" s="12">
        <v>19.82199</v>
      </c>
      <c r="H37" s="12">
        <v>82961.119999999995</v>
      </c>
      <c r="I37" s="12">
        <v>46847.040000000001</v>
      </c>
      <c r="J37" s="12">
        <v>0</v>
      </c>
      <c r="K37" s="12">
        <v>579331.19999999995</v>
      </c>
      <c r="M37" s="12">
        <v>0</v>
      </c>
      <c r="N37" s="12">
        <v>0</v>
      </c>
      <c r="O37" s="12">
        <v>0</v>
      </c>
      <c r="P37" s="12">
        <v>0.58441829999999995</v>
      </c>
      <c r="Q37" s="12">
        <v>19.800789999999999</v>
      </c>
      <c r="R37" s="12">
        <v>82272.47</v>
      </c>
      <c r="S37" s="12">
        <v>46255.56</v>
      </c>
      <c r="T37" s="12">
        <v>0</v>
      </c>
      <c r="U37" s="12">
        <v>580677.9</v>
      </c>
      <c r="X37">
        <f t="shared" si="3"/>
        <v>549518.70000000007</v>
      </c>
      <c r="Y37">
        <f t="shared" si="1"/>
        <v>29812.499999999884</v>
      </c>
      <c r="AA37">
        <f t="shared" si="4"/>
        <v>551874.8899999999</v>
      </c>
      <c r="AB37">
        <f t="shared" si="2"/>
        <v>28803.010000000126</v>
      </c>
      <c r="AD37">
        <f t="shared" si="5"/>
        <v>2356.1899999998277</v>
      </c>
      <c r="AE37">
        <f t="shared" si="5"/>
        <v>-1009.4899999997579</v>
      </c>
      <c r="AF37">
        <f t="shared" si="6"/>
        <v>1346.7000000000698</v>
      </c>
    </row>
    <row r="38" spans="2:32" x14ac:dyDescent="0.35">
      <c r="B38">
        <f t="shared" si="0"/>
        <v>53</v>
      </c>
      <c r="C38" s="12">
        <v>0</v>
      </c>
      <c r="D38" s="12">
        <v>0</v>
      </c>
      <c r="E38" s="12">
        <v>0.17114019999999999</v>
      </c>
      <c r="F38" s="12">
        <v>0.58020179999999999</v>
      </c>
      <c r="G38" s="12">
        <v>19.537040000000001</v>
      </c>
      <c r="H38" s="12">
        <v>83607.539999999994</v>
      </c>
      <c r="I38" s="12">
        <v>47158.1</v>
      </c>
      <c r="J38" s="12">
        <v>0</v>
      </c>
      <c r="K38" s="12">
        <v>615388.4</v>
      </c>
      <c r="M38" s="12">
        <v>0</v>
      </c>
      <c r="N38" s="12">
        <v>0</v>
      </c>
      <c r="O38" s="12">
        <v>0</v>
      </c>
      <c r="P38" s="12">
        <v>0.58441829999999995</v>
      </c>
      <c r="Q38" s="12">
        <v>19.813389999999998</v>
      </c>
      <c r="R38" s="12">
        <v>83956.78</v>
      </c>
      <c r="S38" s="12">
        <v>46451.02</v>
      </c>
      <c r="T38" s="12">
        <v>0</v>
      </c>
      <c r="U38" s="12">
        <v>616402.4</v>
      </c>
      <c r="X38">
        <f t="shared" si="3"/>
        <v>585632.78</v>
      </c>
      <c r="Y38">
        <f t="shared" ref="Y38:Y65" si="7">K38-X38</f>
        <v>29755.619999999995</v>
      </c>
      <c r="AA38">
        <f t="shared" si="4"/>
        <v>587891.79999999981</v>
      </c>
      <c r="AB38">
        <f t="shared" ref="AB38:AB65" si="8">U38-AA38</f>
        <v>28510.60000000021</v>
      </c>
      <c r="AD38">
        <f t="shared" si="5"/>
        <v>2259.0199999997858</v>
      </c>
      <c r="AE38">
        <f t="shared" si="5"/>
        <v>-1245.0199999997858</v>
      </c>
      <c r="AF38">
        <f t="shared" si="6"/>
        <v>1014</v>
      </c>
    </row>
    <row r="39" spans="2:32" x14ac:dyDescent="0.35">
      <c r="B39">
        <f t="shared" si="0"/>
        <v>54</v>
      </c>
      <c r="C39" s="12">
        <v>0</v>
      </c>
      <c r="D39" s="12">
        <v>0</v>
      </c>
      <c r="E39" s="12">
        <v>0.1735023</v>
      </c>
      <c r="F39" s="12">
        <v>0.57010950000000005</v>
      </c>
      <c r="G39" s="12">
        <v>19.53811</v>
      </c>
      <c r="H39" s="12">
        <v>85219.3</v>
      </c>
      <c r="I39" s="12">
        <v>47195.65</v>
      </c>
      <c r="J39" s="12">
        <v>0</v>
      </c>
      <c r="K39" s="12">
        <v>652146.5</v>
      </c>
      <c r="M39" s="12">
        <v>0</v>
      </c>
      <c r="N39" s="12">
        <v>0</v>
      </c>
      <c r="O39" s="12">
        <v>0</v>
      </c>
      <c r="P39" s="12">
        <v>0.57697869999999996</v>
      </c>
      <c r="Q39" s="12">
        <v>19.830749999999998</v>
      </c>
      <c r="R39" s="12">
        <v>85774.75</v>
      </c>
      <c r="S39" s="12">
        <v>46531.28</v>
      </c>
      <c r="T39" s="12">
        <v>0</v>
      </c>
      <c r="U39" s="12">
        <v>654174.5</v>
      </c>
      <c r="X39">
        <f t="shared" ref="X39:X66" si="9">X38+H38-SUM(I38:J38)</f>
        <v>622082.22000000009</v>
      </c>
      <c r="Y39">
        <f t="shared" si="7"/>
        <v>30064.279999999912</v>
      </c>
      <c r="AA39">
        <f t="shared" ref="AA39:AA66" si="10">AA38+R38-SUM(S38:T38)</f>
        <v>625397.55999999982</v>
      </c>
      <c r="AB39">
        <f t="shared" si="8"/>
        <v>28776.940000000177</v>
      </c>
      <c r="AD39">
        <f t="shared" si="5"/>
        <v>3315.3399999997346</v>
      </c>
      <c r="AE39">
        <f t="shared" si="5"/>
        <v>-1287.3399999997346</v>
      </c>
      <c r="AF39">
        <f t="shared" si="6"/>
        <v>2028</v>
      </c>
    </row>
    <row r="40" spans="2:32" x14ac:dyDescent="0.35">
      <c r="B40">
        <f t="shared" si="0"/>
        <v>55</v>
      </c>
      <c r="C40" s="12">
        <v>0</v>
      </c>
      <c r="D40" s="12">
        <v>0</v>
      </c>
      <c r="E40" s="12">
        <v>0.17242859999999999</v>
      </c>
      <c r="F40" s="12">
        <v>0.56302339999999995</v>
      </c>
      <c r="G40" s="12">
        <v>19.350650000000002</v>
      </c>
      <c r="H40" s="12">
        <v>86646.64</v>
      </c>
      <c r="I40" s="12">
        <v>47384.98</v>
      </c>
      <c r="J40" s="12">
        <v>0</v>
      </c>
      <c r="K40" s="12">
        <v>689796</v>
      </c>
      <c r="M40" s="12">
        <v>0</v>
      </c>
      <c r="N40" s="12">
        <v>0</v>
      </c>
      <c r="O40" s="12">
        <v>0</v>
      </c>
      <c r="P40" s="12">
        <v>0.56685269999999999</v>
      </c>
      <c r="Q40" s="12">
        <v>19.70262</v>
      </c>
      <c r="R40" s="12">
        <v>86924.95</v>
      </c>
      <c r="S40" s="12">
        <v>46761.14</v>
      </c>
      <c r="T40" s="12">
        <v>0</v>
      </c>
      <c r="U40" s="12">
        <v>693156.7</v>
      </c>
      <c r="X40">
        <f t="shared" si="9"/>
        <v>660105.87000000011</v>
      </c>
      <c r="Y40">
        <f t="shared" si="7"/>
        <v>29690.129999999888</v>
      </c>
      <c r="AA40">
        <f t="shared" si="10"/>
        <v>664641.0299999998</v>
      </c>
      <c r="AB40">
        <f t="shared" si="8"/>
        <v>28515.670000000158</v>
      </c>
      <c r="AD40">
        <f t="shared" si="5"/>
        <v>4535.1599999996834</v>
      </c>
      <c r="AE40">
        <f t="shared" si="5"/>
        <v>-1174.4599999997299</v>
      </c>
      <c r="AF40">
        <f t="shared" si="6"/>
        <v>3360.6999999999534</v>
      </c>
    </row>
    <row r="41" spans="2:32" x14ac:dyDescent="0.35">
      <c r="B41">
        <f t="shared" si="0"/>
        <v>56</v>
      </c>
      <c r="C41" s="12">
        <v>0</v>
      </c>
      <c r="D41" s="12">
        <v>0</v>
      </c>
      <c r="E41" s="12">
        <v>0.1767232</v>
      </c>
      <c r="F41" s="12">
        <v>0.56280870000000005</v>
      </c>
      <c r="G41" s="12">
        <v>19.242650000000001</v>
      </c>
      <c r="H41" s="12">
        <v>88026.09</v>
      </c>
      <c r="I41" s="12">
        <v>47507.19</v>
      </c>
      <c r="J41" s="12">
        <v>0</v>
      </c>
      <c r="K41" s="12">
        <v>729785.2</v>
      </c>
      <c r="M41" s="12">
        <v>0</v>
      </c>
      <c r="N41" s="12">
        <v>0</v>
      </c>
      <c r="O41" s="12">
        <v>0</v>
      </c>
      <c r="P41" s="12">
        <v>0.56581939999999997</v>
      </c>
      <c r="Q41" s="12">
        <v>19.804300000000001</v>
      </c>
      <c r="R41" s="12">
        <v>88167.19</v>
      </c>
      <c r="S41" s="12">
        <v>46874.45</v>
      </c>
      <c r="T41" s="12">
        <v>0</v>
      </c>
      <c r="U41" s="12">
        <v>734293.4</v>
      </c>
      <c r="X41">
        <f t="shared" si="9"/>
        <v>699367.53000000014</v>
      </c>
      <c r="Y41">
        <f t="shared" si="7"/>
        <v>30417.669999999809</v>
      </c>
      <c r="AA41">
        <f t="shared" si="10"/>
        <v>704804.83999999973</v>
      </c>
      <c r="AB41">
        <f t="shared" si="8"/>
        <v>29488.560000000289</v>
      </c>
      <c r="AD41">
        <f t="shared" si="5"/>
        <v>5437.3099999995902</v>
      </c>
      <c r="AE41">
        <f t="shared" si="5"/>
        <v>-929.10999999952037</v>
      </c>
      <c r="AF41">
        <f t="shared" si="6"/>
        <v>4508.2000000000698</v>
      </c>
    </row>
    <row r="42" spans="2:32" x14ac:dyDescent="0.35">
      <c r="B42">
        <f t="shared" si="0"/>
        <v>57</v>
      </c>
      <c r="C42" s="12">
        <v>0</v>
      </c>
      <c r="D42" s="12">
        <v>0</v>
      </c>
      <c r="E42" s="12">
        <v>0.1730728</v>
      </c>
      <c r="F42" s="12">
        <v>0.53832939999999996</v>
      </c>
      <c r="G42" s="12">
        <v>19.142579999999999</v>
      </c>
      <c r="H42" s="12">
        <v>89788.69</v>
      </c>
      <c r="I42" s="12">
        <v>47541.63</v>
      </c>
      <c r="J42" s="12">
        <v>0</v>
      </c>
      <c r="K42" s="12">
        <v>769083.7</v>
      </c>
      <c r="M42" s="12">
        <v>0</v>
      </c>
      <c r="N42" s="12">
        <v>0</v>
      </c>
      <c r="O42" s="12">
        <v>0</v>
      </c>
      <c r="P42" s="12">
        <v>0.53399459999999999</v>
      </c>
      <c r="Q42" s="12">
        <v>18.97334</v>
      </c>
      <c r="R42" s="12">
        <v>89167.63</v>
      </c>
      <c r="S42" s="12">
        <v>47065.59</v>
      </c>
      <c r="T42" s="12">
        <v>0</v>
      </c>
      <c r="U42" s="12">
        <v>774530.1</v>
      </c>
      <c r="X42">
        <f t="shared" si="9"/>
        <v>739886.43000000017</v>
      </c>
      <c r="Y42">
        <f t="shared" si="7"/>
        <v>29197.269999999786</v>
      </c>
      <c r="AA42">
        <f t="shared" si="10"/>
        <v>746097.57999999984</v>
      </c>
      <c r="AB42">
        <f t="shared" si="8"/>
        <v>28432.520000000135</v>
      </c>
      <c r="AD42">
        <f t="shared" si="5"/>
        <v>6211.149999999674</v>
      </c>
      <c r="AE42">
        <f t="shared" si="5"/>
        <v>-764.74999999965075</v>
      </c>
      <c r="AF42">
        <f t="shared" si="6"/>
        <v>5446.4000000000233</v>
      </c>
    </row>
    <row r="43" spans="2:32" x14ac:dyDescent="0.35">
      <c r="B43">
        <f t="shared" si="0"/>
        <v>58</v>
      </c>
      <c r="C43" s="12">
        <v>0</v>
      </c>
      <c r="D43" s="12">
        <v>0</v>
      </c>
      <c r="E43" s="12">
        <v>0.18015890000000001</v>
      </c>
      <c r="F43" s="12">
        <v>0.51685630000000005</v>
      </c>
      <c r="G43" s="12">
        <v>18.674469999999999</v>
      </c>
      <c r="H43" s="12">
        <v>91219.85</v>
      </c>
      <c r="I43" s="12">
        <v>47521.85</v>
      </c>
      <c r="J43" s="12">
        <v>0</v>
      </c>
      <c r="K43" s="12">
        <v>811174.1</v>
      </c>
      <c r="M43" s="12">
        <v>0</v>
      </c>
      <c r="N43" s="12">
        <v>0</v>
      </c>
      <c r="O43" s="12">
        <v>0</v>
      </c>
      <c r="P43" s="12">
        <v>0.51332920000000004</v>
      </c>
      <c r="Q43" s="12">
        <v>18.787559999999999</v>
      </c>
      <c r="R43" s="12">
        <v>90895.89</v>
      </c>
      <c r="S43" s="12">
        <v>47081.38</v>
      </c>
      <c r="T43" s="12">
        <v>0</v>
      </c>
      <c r="U43" s="12">
        <v>816628.2</v>
      </c>
      <c r="X43">
        <f t="shared" si="9"/>
        <v>782133.49000000011</v>
      </c>
      <c r="Y43">
        <f t="shared" si="7"/>
        <v>29040.60999999987</v>
      </c>
      <c r="AA43">
        <f t="shared" si="10"/>
        <v>788199.61999999988</v>
      </c>
      <c r="AB43">
        <f t="shared" si="8"/>
        <v>28428.580000000075</v>
      </c>
      <c r="AD43">
        <f t="shared" si="5"/>
        <v>6066.1299999997718</v>
      </c>
      <c r="AE43">
        <f t="shared" si="5"/>
        <v>-612.02999999979511</v>
      </c>
      <c r="AF43">
        <f t="shared" si="6"/>
        <v>5454.0999999999767</v>
      </c>
    </row>
    <row r="44" spans="2:32" x14ac:dyDescent="0.35">
      <c r="B44">
        <f t="shared" si="0"/>
        <v>59</v>
      </c>
      <c r="C44" s="12">
        <v>0</v>
      </c>
      <c r="D44" s="12">
        <v>0</v>
      </c>
      <c r="E44" s="12">
        <v>0.18080309999999999</v>
      </c>
      <c r="F44" s="12">
        <v>0.4994632</v>
      </c>
      <c r="G44" s="12">
        <v>18.835519999999999</v>
      </c>
      <c r="H44" s="12">
        <v>93178.81</v>
      </c>
      <c r="I44" s="12">
        <v>47481</v>
      </c>
      <c r="J44" s="12">
        <v>0</v>
      </c>
      <c r="K44" s="12">
        <v>854521.6</v>
      </c>
      <c r="M44" s="12">
        <v>0</v>
      </c>
      <c r="N44" s="12">
        <v>0</v>
      </c>
      <c r="O44" s="12">
        <v>0</v>
      </c>
      <c r="P44" s="12">
        <v>0.4980368</v>
      </c>
      <c r="Q44" s="12">
        <v>19.02459</v>
      </c>
      <c r="R44" s="12">
        <v>93032.72</v>
      </c>
      <c r="S44" s="12">
        <v>46982.83</v>
      </c>
      <c r="T44" s="12">
        <v>0</v>
      </c>
      <c r="U44" s="12">
        <v>859801.2</v>
      </c>
      <c r="X44">
        <f t="shared" si="9"/>
        <v>825831.49000000011</v>
      </c>
      <c r="Y44">
        <f t="shared" si="7"/>
        <v>28690.10999999987</v>
      </c>
      <c r="AA44">
        <f t="shared" si="10"/>
        <v>832014.12999999989</v>
      </c>
      <c r="AB44">
        <f t="shared" si="8"/>
        <v>27787.070000000065</v>
      </c>
      <c r="AD44">
        <f t="shared" si="5"/>
        <v>6182.6399999997811</v>
      </c>
      <c r="AE44">
        <f t="shared" si="5"/>
        <v>-903.03999999980442</v>
      </c>
      <c r="AF44">
        <f t="shared" si="6"/>
        <v>5279.5999999999767</v>
      </c>
    </row>
    <row r="45" spans="2:32" x14ac:dyDescent="0.35">
      <c r="B45">
        <f t="shared" si="0"/>
        <v>60</v>
      </c>
      <c r="C45" s="12">
        <v>0</v>
      </c>
      <c r="D45" s="12">
        <v>0</v>
      </c>
      <c r="E45" s="12">
        <v>0.17393169999999999</v>
      </c>
      <c r="F45" s="12">
        <v>0.46768310000000002</v>
      </c>
      <c r="G45" s="12">
        <v>18.625080000000001</v>
      </c>
      <c r="H45" s="12">
        <v>93935.46</v>
      </c>
      <c r="I45" s="12">
        <v>47429.51</v>
      </c>
      <c r="J45" s="12">
        <v>0</v>
      </c>
      <c r="K45" s="12">
        <v>899740.2</v>
      </c>
      <c r="M45" s="12">
        <v>0</v>
      </c>
      <c r="N45" s="12">
        <v>0</v>
      </c>
      <c r="O45" s="12">
        <v>0</v>
      </c>
      <c r="P45" s="12">
        <v>0.46001239999999999</v>
      </c>
      <c r="Q45" s="12">
        <v>18.549289999999999</v>
      </c>
      <c r="R45" s="12">
        <v>93203.81</v>
      </c>
      <c r="S45" s="12">
        <v>47035.21</v>
      </c>
      <c r="T45" s="12">
        <v>0</v>
      </c>
      <c r="U45" s="12">
        <v>905018.2</v>
      </c>
      <c r="X45">
        <f t="shared" si="9"/>
        <v>871529.3</v>
      </c>
      <c r="Y45">
        <f t="shared" si="7"/>
        <v>28210.899999999907</v>
      </c>
      <c r="AA45">
        <f t="shared" si="10"/>
        <v>878064.0199999999</v>
      </c>
      <c r="AB45">
        <f t="shared" si="8"/>
        <v>26954.180000000051</v>
      </c>
      <c r="AD45">
        <f t="shared" si="5"/>
        <v>6534.7199999998556</v>
      </c>
      <c r="AE45">
        <f t="shared" si="5"/>
        <v>-1256.7199999998556</v>
      </c>
      <c r="AF45">
        <f t="shared" si="6"/>
        <v>5278</v>
      </c>
    </row>
    <row r="46" spans="2:32" x14ac:dyDescent="0.35">
      <c r="B46">
        <f t="shared" si="0"/>
        <v>61</v>
      </c>
      <c r="C46" s="12">
        <v>0</v>
      </c>
      <c r="D46" s="12">
        <v>0</v>
      </c>
      <c r="E46" s="12">
        <v>0.17328750000000001</v>
      </c>
      <c r="F46" s="12">
        <v>0.43590289999999998</v>
      </c>
      <c r="G46" s="12">
        <v>18.385010000000001</v>
      </c>
      <c r="H46" s="12">
        <v>95264.83</v>
      </c>
      <c r="I46" s="12">
        <v>47561.31</v>
      </c>
      <c r="J46" s="12">
        <v>0</v>
      </c>
      <c r="K46" s="12">
        <v>945861.5</v>
      </c>
      <c r="M46" s="12">
        <v>0</v>
      </c>
      <c r="N46" s="12">
        <v>0</v>
      </c>
      <c r="O46" s="12">
        <v>0</v>
      </c>
      <c r="P46" s="12">
        <v>0.43376730000000002</v>
      </c>
      <c r="Q46" s="12">
        <v>18.40794</v>
      </c>
      <c r="R46" s="12">
        <v>94889.56</v>
      </c>
      <c r="S46" s="12">
        <v>47112.12</v>
      </c>
      <c r="T46" s="12">
        <v>0</v>
      </c>
      <c r="U46" s="12">
        <v>950879.4</v>
      </c>
      <c r="X46">
        <f t="shared" si="9"/>
        <v>918035.25</v>
      </c>
      <c r="Y46">
        <f t="shared" si="7"/>
        <v>27826.25</v>
      </c>
      <c r="AA46">
        <f t="shared" si="10"/>
        <v>924232.61999999988</v>
      </c>
      <c r="AB46">
        <f t="shared" si="8"/>
        <v>26646.780000000144</v>
      </c>
      <c r="AD46">
        <f t="shared" si="5"/>
        <v>6197.3699999998789</v>
      </c>
      <c r="AE46">
        <f t="shared" si="5"/>
        <v>-1179.4699999998556</v>
      </c>
      <c r="AF46">
        <f t="shared" si="6"/>
        <v>5017.9000000000233</v>
      </c>
    </row>
    <row r="47" spans="2:32" x14ac:dyDescent="0.35">
      <c r="B47">
        <f t="shared" si="0"/>
        <v>62</v>
      </c>
      <c r="C47" s="12">
        <v>0</v>
      </c>
      <c r="D47" s="12">
        <v>0</v>
      </c>
      <c r="E47" s="12">
        <v>0.17479059999999999</v>
      </c>
      <c r="F47" s="12">
        <v>0.39875460000000001</v>
      </c>
      <c r="G47" s="12">
        <v>18.376639999999998</v>
      </c>
      <c r="H47" s="12">
        <v>96750.42</v>
      </c>
      <c r="I47" s="12">
        <v>47352.38</v>
      </c>
      <c r="J47" s="12">
        <v>0</v>
      </c>
      <c r="K47" s="12">
        <v>993006.4</v>
      </c>
      <c r="M47" s="12">
        <v>0</v>
      </c>
      <c r="N47" s="12">
        <v>0</v>
      </c>
      <c r="O47" s="12">
        <v>0</v>
      </c>
      <c r="P47" s="12">
        <v>0.39698280000000002</v>
      </c>
      <c r="Q47" s="12">
        <v>18.442450000000001</v>
      </c>
      <c r="R47" s="12">
        <v>96857.07</v>
      </c>
      <c r="S47" s="12">
        <v>46947.31</v>
      </c>
      <c r="T47" s="12">
        <v>0</v>
      </c>
      <c r="U47" s="12">
        <v>998007.6</v>
      </c>
      <c r="X47">
        <f t="shared" si="9"/>
        <v>965738.77</v>
      </c>
      <c r="Y47">
        <f t="shared" si="7"/>
        <v>27267.630000000005</v>
      </c>
      <c r="AA47">
        <f t="shared" si="10"/>
        <v>972010.05999999994</v>
      </c>
      <c r="AB47">
        <f t="shared" si="8"/>
        <v>25997.540000000037</v>
      </c>
      <c r="AD47">
        <f t="shared" si="5"/>
        <v>6271.2899999999208</v>
      </c>
      <c r="AE47">
        <f t="shared" si="5"/>
        <v>-1270.0899999999674</v>
      </c>
      <c r="AF47">
        <f t="shared" si="6"/>
        <v>5001.1999999999534</v>
      </c>
    </row>
    <row r="48" spans="2:32" x14ac:dyDescent="0.35">
      <c r="B48">
        <f t="shared" si="0"/>
        <v>63</v>
      </c>
      <c r="C48" s="12">
        <v>0</v>
      </c>
      <c r="D48" s="12">
        <v>0</v>
      </c>
      <c r="E48" s="12">
        <v>0.1795147</v>
      </c>
      <c r="F48" s="12">
        <v>0.36031780000000002</v>
      </c>
      <c r="G48" s="12">
        <v>18.300409999999999</v>
      </c>
      <c r="H48" s="12">
        <v>97245.64</v>
      </c>
      <c r="I48" s="12">
        <v>47473.52</v>
      </c>
      <c r="J48" s="12">
        <v>0</v>
      </c>
      <c r="K48" s="12">
        <v>1040463</v>
      </c>
      <c r="M48" s="12">
        <v>0</v>
      </c>
      <c r="N48" s="12">
        <v>0</v>
      </c>
      <c r="O48" s="12">
        <v>0</v>
      </c>
      <c r="P48" s="12">
        <v>0.35565200000000002</v>
      </c>
      <c r="Q48" s="12">
        <v>18.22608</v>
      </c>
      <c r="R48" s="12">
        <v>96898.91</v>
      </c>
      <c r="S48" s="12">
        <v>47047.74</v>
      </c>
      <c r="T48" s="12">
        <v>0</v>
      </c>
      <c r="U48" s="12">
        <v>1046729</v>
      </c>
      <c r="X48">
        <f t="shared" si="9"/>
        <v>1015136.8099999999</v>
      </c>
      <c r="Y48">
        <f t="shared" si="7"/>
        <v>25326.190000000061</v>
      </c>
      <c r="AA48">
        <f t="shared" si="10"/>
        <v>1021919.8199999998</v>
      </c>
      <c r="AB48">
        <f t="shared" si="8"/>
        <v>24809.180000000168</v>
      </c>
      <c r="AD48">
        <f t="shared" si="5"/>
        <v>6783.0099999998929</v>
      </c>
      <c r="AE48">
        <f t="shared" si="5"/>
        <v>-517.0099999998929</v>
      </c>
      <c r="AF48">
        <f t="shared" si="6"/>
        <v>6266</v>
      </c>
    </row>
    <row r="49" spans="2:32" x14ac:dyDescent="0.35">
      <c r="B49">
        <f t="shared" si="0"/>
        <v>64</v>
      </c>
      <c r="C49" s="12">
        <v>0</v>
      </c>
      <c r="D49" s="12">
        <v>0</v>
      </c>
      <c r="E49" s="12">
        <v>0.18660080000000001</v>
      </c>
      <c r="F49" s="12">
        <v>0.32252520000000001</v>
      </c>
      <c r="G49" s="12">
        <v>17.784199999999998</v>
      </c>
      <c r="H49" s="12">
        <v>95926.57</v>
      </c>
      <c r="I49" s="12">
        <v>47263.68</v>
      </c>
      <c r="J49" s="12">
        <v>0</v>
      </c>
      <c r="K49" s="12">
        <v>1089099</v>
      </c>
      <c r="M49" s="12">
        <v>0</v>
      </c>
      <c r="N49" s="12">
        <v>0</v>
      </c>
      <c r="O49" s="12">
        <v>0</v>
      </c>
      <c r="P49" s="12">
        <v>0.31742100000000001</v>
      </c>
      <c r="Q49" s="12">
        <v>17.967970000000001</v>
      </c>
      <c r="R49" s="12">
        <v>96202.76</v>
      </c>
      <c r="S49" s="12">
        <v>46836.62</v>
      </c>
      <c r="T49" s="12">
        <v>0</v>
      </c>
      <c r="U49" s="12">
        <v>1095002</v>
      </c>
      <c r="X49">
        <f t="shared" si="9"/>
        <v>1064908.93</v>
      </c>
      <c r="Y49">
        <f t="shared" si="7"/>
        <v>24190.070000000065</v>
      </c>
      <c r="AA49">
        <f t="shared" si="10"/>
        <v>1071770.9899999998</v>
      </c>
      <c r="AB49">
        <f t="shared" si="8"/>
        <v>23231.010000000242</v>
      </c>
      <c r="AD49">
        <f t="shared" si="5"/>
        <v>6862.059999999823</v>
      </c>
      <c r="AE49">
        <f t="shared" si="5"/>
        <v>-959.05999999982305</v>
      </c>
      <c r="AF49">
        <f t="shared" si="6"/>
        <v>5903</v>
      </c>
    </row>
    <row r="50" spans="2:32" x14ac:dyDescent="0.35">
      <c r="B50">
        <f t="shared" si="0"/>
        <v>65</v>
      </c>
      <c r="C50" s="12">
        <v>0</v>
      </c>
      <c r="D50" s="12">
        <v>4.8529099999999999E-2</v>
      </c>
      <c r="E50" s="12">
        <v>0.17414640000000001</v>
      </c>
      <c r="F50" s="12">
        <v>0.28322950000000002</v>
      </c>
      <c r="G50" s="12">
        <v>16.995059999999999</v>
      </c>
      <c r="H50" s="12">
        <v>97288.01</v>
      </c>
      <c r="I50" s="12">
        <v>47195.15</v>
      </c>
      <c r="J50" s="12">
        <v>0</v>
      </c>
      <c r="K50" s="12">
        <v>1135398</v>
      </c>
      <c r="M50" s="12">
        <v>0</v>
      </c>
      <c r="N50" s="12">
        <v>0</v>
      </c>
      <c r="O50" s="12">
        <v>0</v>
      </c>
      <c r="P50" s="12">
        <v>0.28332299999999999</v>
      </c>
      <c r="Q50" s="12">
        <v>17.379000000000001</v>
      </c>
      <c r="R50" s="12">
        <v>97986.69</v>
      </c>
      <c r="S50" s="12">
        <v>46758.53</v>
      </c>
      <c r="T50" s="12">
        <v>0</v>
      </c>
      <c r="U50" s="12">
        <v>1142188</v>
      </c>
      <c r="X50">
        <f t="shared" si="9"/>
        <v>1113571.82</v>
      </c>
      <c r="Y50">
        <f t="shared" si="7"/>
        <v>21826.179999999935</v>
      </c>
      <c r="AA50">
        <f t="shared" si="10"/>
        <v>1121137.1299999997</v>
      </c>
      <c r="AB50">
        <f t="shared" si="8"/>
        <v>21050.870000000345</v>
      </c>
      <c r="AD50">
        <f t="shared" si="5"/>
        <v>7565.3099999995902</v>
      </c>
      <c r="AE50">
        <f t="shared" si="5"/>
        <v>-775.30999999959022</v>
      </c>
      <c r="AF50">
        <f t="shared" si="6"/>
        <v>6790</v>
      </c>
    </row>
    <row r="51" spans="2:32" x14ac:dyDescent="0.35">
      <c r="B51">
        <f t="shared" si="0"/>
        <v>66</v>
      </c>
      <c r="C51" s="12">
        <v>0</v>
      </c>
      <c r="D51" s="12">
        <v>8.8039500000000007E-2</v>
      </c>
      <c r="E51" s="12">
        <v>0.1767232</v>
      </c>
      <c r="F51" s="12">
        <v>0.24135709999999999</v>
      </c>
      <c r="G51" s="12">
        <v>16.60125</v>
      </c>
      <c r="H51" s="12">
        <v>98416.54</v>
      </c>
      <c r="I51" s="12">
        <v>47086.92</v>
      </c>
      <c r="J51" s="12">
        <v>0</v>
      </c>
      <c r="K51" s="12">
        <v>1183150</v>
      </c>
      <c r="M51" s="12">
        <v>0</v>
      </c>
      <c r="N51" s="12">
        <v>0</v>
      </c>
      <c r="O51" s="12">
        <v>0</v>
      </c>
      <c r="P51" s="12">
        <v>0.24343870000000001</v>
      </c>
      <c r="Q51" s="12">
        <v>17.05208</v>
      </c>
      <c r="R51" s="12">
        <v>99016.82</v>
      </c>
      <c r="S51" s="12">
        <v>46633.58</v>
      </c>
      <c r="T51" s="12">
        <v>0</v>
      </c>
      <c r="U51" s="12">
        <v>1191077</v>
      </c>
      <c r="X51">
        <f t="shared" si="9"/>
        <v>1163664.6800000002</v>
      </c>
      <c r="Y51">
        <f t="shared" si="7"/>
        <v>19485.319999999832</v>
      </c>
      <c r="AA51">
        <f t="shared" si="10"/>
        <v>1172365.2899999996</v>
      </c>
      <c r="AB51">
        <f t="shared" si="8"/>
        <v>18711.710000000428</v>
      </c>
      <c r="AD51">
        <f t="shared" si="5"/>
        <v>8700.609999999404</v>
      </c>
      <c r="AE51">
        <f t="shared" si="5"/>
        <v>-773.60999999940395</v>
      </c>
      <c r="AF51">
        <f t="shared" si="6"/>
        <v>7927</v>
      </c>
    </row>
    <row r="52" spans="2:32" x14ac:dyDescent="0.35">
      <c r="B52">
        <f t="shared" si="0"/>
        <v>67</v>
      </c>
      <c r="C52" s="12">
        <v>0</v>
      </c>
      <c r="D52" s="12">
        <v>9.1045699999999993E-2</v>
      </c>
      <c r="E52" s="12">
        <v>0.18423880000000001</v>
      </c>
      <c r="F52" s="12">
        <v>0.20957700000000001</v>
      </c>
      <c r="G52" s="12">
        <v>16.075800000000001</v>
      </c>
      <c r="H52" s="12">
        <v>101792.6</v>
      </c>
      <c r="I52" s="12">
        <v>46657.52</v>
      </c>
      <c r="J52" s="12">
        <v>0</v>
      </c>
      <c r="K52" s="12">
        <v>1235583</v>
      </c>
      <c r="M52" s="12">
        <v>0</v>
      </c>
      <c r="N52" s="12">
        <v>0</v>
      </c>
      <c r="O52" s="12">
        <v>0</v>
      </c>
      <c r="P52" s="12">
        <v>0.21264720000000001</v>
      </c>
      <c r="Q52" s="12">
        <v>16.36598</v>
      </c>
      <c r="R52" s="12">
        <v>102234</v>
      </c>
      <c r="S52" s="12">
        <v>46312.3</v>
      </c>
      <c r="T52" s="12">
        <v>0</v>
      </c>
      <c r="U52" s="12">
        <v>1243902</v>
      </c>
      <c r="X52">
        <f t="shared" si="9"/>
        <v>1214994.3000000003</v>
      </c>
      <c r="Y52">
        <f t="shared" si="7"/>
        <v>20588.699999999721</v>
      </c>
      <c r="AA52">
        <f t="shared" si="10"/>
        <v>1224748.5299999996</v>
      </c>
      <c r="AB52">
        <f t="shared" si="8"/>
        <v>19153.470000000438</v>
      </c>
      <c r="AD52">
        <f t="shared" si="5"/>
        <v>9754.2299999992829</v>
      </c>
      <c r="AE52">
        <f t="shared" si="5"/>
        <v>-1435.2299999992829</v>
      </c>
      <c r="AF52">
        <f t="shared" si="6"/>
        <v>8319</v>
      </c>
    </row>
    <row r="53" spans="2:32" x14ac:dyDescent="0.35">
      <c r="B53">
        <f t="shared" si="0"/>
        <v>68</v>
      </c>
      <c r="C53" s="12">
        <v>0</v>
      </c>
      <c r="D53" s="12">
        <v>9.1904700000000006E-2</v>
      </c>
      <c r="E53" s="12">
        <v>0.19819629999999999</v>
      </c>
      <c r="F53" s="12">
        <v>0.16126260000000001</v>
      </c>
      <c r="G53" s="12">
        <v>15.508699999999999</v>
      </c>
      <c r="H53" s="12">
        <v>107952.4</v>
      </c>
      <c r="I53" s="12">
        <v>46622.77</v>
      </c>
      <c r="J53" s="12">
        <v>0</v>
      </c>
      <c r="K53" s="12">
        <v>1286018</v>
      </c>
      <c r="M53" s="12">
        <v>0</v>
      </c>
      <c r="N53" s="12">
        <v>0</v>
      </c>
      <c r="O53" s="12">
        <v>0</v>
      </c>
      <c r="P53" s="12">
        <v>0.16367019999999999</v>
      </c>
      <c r="Q53" s="12">
        <v>15.605499999999999</v>
      </c>
      <c r="R53" s="12">
        <v>108044.5</v>
      </c>
      <c r="S53" s="12">
        <v>46347.41</v>
      </c>
      <c r="T53" s="12">
        <v>0</v>
      </c>
      <c r="U53" s="12">
        <v>1296455</v>
      </c>
      <c r="X53">
        <f t="shared" si="9"/>
        <v>1270129.3800000004</v>
      </c>
      <c r="Y53">
        <f t="shared" si="7"/>
        <v>15888.619999999646</v>
      </c>
      <c r="AA53">
        <f t="shared" si="10"/>
        <v>1280670.2299999995</v>
      </c>
      <c r="AB53">
        <f t="shared" si="8"/>
        <v>15784.770000000484</v>
      </c>
      <c r="AD53">
        <f t="shared" si="5"/>
        <v>10540.849999999162</v>
      </c>
      <c r="AE53">
        <f t="shared" si="5"/>
        <v>-103.84999999916181</v>
      </c>
      <c r="AF53">
        <f t="shared" si="6"/>
        <v>10437</v>
      </c>
    </row>
    <row r="54" spans="2:32" x14ac:dyDescent="0.35">
      <c r="B54">
        <f t="shared" si="0"/>
        <v>69</v>
      </c>
      <c r="C54" s="12">
        <v>0</v>
      </c>
      <c r="D54" s="12">
        <v>9.5769800000000002E-2</v>
      </c>
      <c r="E54" s="12">
        <v>0.20270560000000001</v>
      </c>
      <c r="F54" s="12">
        <v>0.129053</v>
      </c>
      <c r="G54" s="12">
        <v>14.761649999999999</v>
      </c>
      <c r="H54" s="12">
        <v>108848.8</v>
      </c>
      <c r="I54" s="12">
        <v>46408.639999999999</v>
      </c>
      <c r="J54" s="12">
        <v>0</v>
      </c>
      <c r="K54" s="12">
        <v>1340411</v>
      </c>
      <c r="M54" s="12">
        <v>0</v>
      </c>
      <c r="N54" s="12">
        <v>0</v>
      </c>
      <c r="O54" s="12">
        <v>0</v>
      </c>
      <c r="P54" s="12">
        <v>0.12812560000000001</v>
      </c>
      <c r="Q54" s="12">
        <v>14.68878</v>
      </c>
      <c r="R54" s="12">
        <v>108948.8</v>
      </c>
      <c r="S54" s="12">
        <v>46078.67</v>
      </c>
      <c r="T54" s="12">
        <v>0</v>
      </c>
      <c r="U54" s="12">
        <v>1351015</v>
      </c>
      <c r="X54">
        <f t="shared" si="9"/>
        <v>1331459.0100000002</v>
      </c>
      <c r="Y54">
        <f t="shared" si="7"/>
        <v>8951.9899999997579</v>
      </c>
      <c r="AA54">
        <f t="shared" si="10"/>
        <v>1342367.3199999996</v>
      </c>
      <c r="AB54">
        <f t="shared" si="8"/>
        <v>8647.6800000004005</v>
      </c>
      <c r="AD54">
        <f t="shared" si="5"/>
        <v>10908.309999999357</v>
      </c>
      <c r="AE54">
        <f t="shared" si="5"/>
        <v>-304.30999999935739</v>
      </c>
      <c r="AF54">
        <f t="shared" si="6"/>
        <v>10604</v>
      </c>
    </row>
    <row r="55" spans="2:32" x14ac:dyDescent="0.35">
      <c r="B55">
        <f t="shared" si="0"/>
        <v>70</v>
      </c>
      <c r="C55" s="12">
        <v>0</v>
      </c>
      <c r="D55" s="12">
        <v>0.1032854</v>
      </c>
      <c r="E55" s="12">
        <v>0.19111020000000001</v>
      </c>
      <c r="F55" s="12">
        <v>9.6414E-2</v>
      </c>
      <c r="G55" s="12">
        <v>13.72794</v>
      </c>
      <c r="H55" s="12">
        <v>106783.7</v>
      </c>
      <c r="I55" s="12">
        <v>45898.14</v>
      </c>
      <c r="J55" s="12">
        <v>0</v>
      </c>
      <c r="K55" s="12">
        <v>1389433</v>
      </c>
      <c r="M55" s="12">
        <v>0</v>
      </c>
      <c r="N55" s="12">
        <v>0</v>
      </c>
      <c r="O55" s="12">
        <v>0</v>
      </c>
      <c r="P55" s="12">
        <v>9.8367399999999994E-2</v>
      </c>
      <c r="Q55" s="12">
        <v>13.678240000000001</v>
      </c>
      <c r="R55" s="12">
        <v>106783.3</v>
      </c>
      <c r="S55" s="12">
        <v>45622.68</v>
      </c>
      <c r="T55" s="12">
        <v>0</v>
      </c>
      <c r="U55" s="12">
        <v>1399937</v>
      </c>
      <c r="X55">
        <f t="shared" si="9"/>
        <v>1393899.1700000004</v>
      </c>
      <c r="Y55">
        <f t="shared" si="7"/>
        <v>-4466.1700000003912</v>
      </c>
      <c r="AA55">
        <f t="shared" si="10"/>
        <v>1405237.4499999997</v>
      </c>
      <c r="AB55">
        <f t="shared" si="8"/>
        <v>-5300.4499999997206</v>
      </c>
      <c r="AD55">
        <f t="shared" si="5"/>
        <v>11338.279999999329</v>
      </c>
      <c r="AE55">
        <f t="shared" si="5"/>
        <v>-834.27999999932945</v>
      </c>
      <c r="AF55">
        <f t="shared" si="6"/>
        <v>10504</v>
      </c>
    </row>
    <row r="56" spans="2:32" x14ac:dyDescent="0.35">
      <c r="B56">
        <f t="shared" si="0"/>
        <v>71</v>
      </c>
      <c r="C56" s="12">
        <v>0</v>
      </c>
      <c r="D56" s="12">
        <v>0.1125188</v>
      </c>
      <c r="E56" s="12">
        <v>0.18337990000000001</v>
      </c>
      <c r="F56" s="12">
        <v>7.4940900000000005E-2</v>
      </c>
      <c r="G56" s="12">
        <v>12.444710000000001</v>
      </c>
      <c r="H56" s="12">
        <v>104542.9</v>
      </c>
      <c r="I56" s="12">
        <v>45175.29</v>
      </c>
      <c r="J56" s="12">
        <v>0</v>
      </c>
      <c r="K56" s="12">
        <v>1422370</v>
      </c>
      <c r="M56" s="12">
        <v>0</v>
      </c>
      <c r="N56" s="12">
        <v>0</v>
      </c>
      <c r="O56" s="12">
        <v>0</v>
      </c>
      <c r="P56" s="12">
        <v>7.3568900000000007E-2</v>
      </c>
      <c r="Q56" s="12">
        <v>12.350899999999999</v>
      </c>
      <c r="R56" s="12">
        <v>105044</v>
      </c>
      <c r="S56" s="12">
        <v>44943.09</v>
      </c>
      <c r="T56" s="12">
        <v>0</v>
      </c>
      <c r="U56" s="12">
        <v>1432449</v>
      </c>
      <c r="X56">
        <f t="shared" si="9"/>
        <v>1454784.7300000004</v>
      </c>
      <c r="Y56">
        <f t="shared" si="7"/>
        <v>-32414.730000000447</v>
      </c>
      <c r="AA56">
        <f t="shared" si="10"/>
        <v>1466398.0699999998</v>
      </c>
      <c r="AB56">
        <f t="shared" si="8"/>
        <v>-33949.069999999832</v>
      </c>
      <c r="AD56">
        <f t="shared" si="5"/>
        <v>11613.339999999385</v>
      </c>
      <c r="AE56">
        <f t="shared" si="5"/>
        <v>-1534.3399999993853</v>
      </c>
      <c r="AF56">
        <f t="shared" si="6"/>
        <v>10079</v>
      </c>
    </row>
    <row r="57" spans="2:32" x14ac:dyDescent="0.35">
      <c r="B57">
        <f t="shared" si="0"/>
        <v>72</v>
      </c>
      <c r="C57" s="12">
        <v>0</v>
      </c>
      <c r="D57" s="12">
        <v>0.1230918</v>
      </c>
      <c r="E57" s="12">
        <v>0.1814878</v>
      </c>
      <c r="F57" s="12">
        <v>5.30652E-2</v>
      </c>
      <c r="G57" s="12">
        <v>11.690569999999999</v>
      </c>
      <c r="H57" s="12">
        <v>105737.9</v>
      </c>
      <c r="I57" s="12">
        <v>45191.03</v>
      </c>
      <c r="J57" s="12">
        <v>0</v>
      </c>
      <c r="K57" s="12">
        <v>1483472</v>
      </c>
      <c r="M57" s="12">
        <v>0</v>
      </c>
      <c r="N57" s="12">
        <v>0</v>
      </c>
      <c r="O57" s="12">
        <v>0</v>
      </c>
      <c r="P57" s="12">
        <v>4.9965099999999998E-2</v>
      </c>
      <c r="Q57" s="12">
        <v>11.53102</v>
      </c>
      <c r="R57" s="12">
        <v>105709.5</v>
      </c>
      <c r="S57" s="12">
        <v>44903.5</v>
      </c>
      <c r="T57" s="12">
        <v>0</v>
      </c>
      <c r="U57" s="12">
        <v>1492110</v>
      </c>
      <c r="X57">
        <f t="shared" si="9"/>
        <v>1514152.3400000003</v>
      </c>
      <c r="Y57">
        <f t="shared" si="7"/>
        <v>-30680.340000000317</v>
      </c>
      <c r="AA57">
        <f t="shared" si="10"/>
        <v>1526498.9799999997</v>
      </c>
      <c r="AB57">
        <f t="shared" si="8"/>
        <v>-34388.979999999749</v>
      </c>
      <c r="AD57">
        <f t="shared" si="5"/>
        <v>12346.639999999432</v>
      </c>
      <c r="AE57">
        <f t="shared" si="5"/>
        <v>-3708.6399999994319</v>
      </c>
      <c r="AF57">
        <f t="shared" si="6"/>
        <v>8638</v>
      </c>
    </row>
    <row r="58" spans="2:32" x14ac:dyDescent="0.35">
      <c r="B58">
        <f t="shared" si="0"/>
        <v>73</v>
      </c>
      <c r="C58" s="12">
        <v>0</v>
      </c>
      <c r="D58" s="12">
        <v>0.13767309999999999</v>
      </c>
      <c r="E58" s="12">
        <v>0.19141269999999999</v>
      </c>
      <c r="F58" s="12">
        <v>4.2382299999999998E-2</v>
      </c>
      <c r="G58" s="12">
        <v>10.62271</v>
      </c>
      <c r="H58" s="12">
        <v>106846.9</v>
      </c>
      <c r="I58" s="12">
        <v>45309.06</v>
      </c>
      <c r="J58" s="12">
        <v>0</v>
      </c>
      <c r="K58" s="12">
        <v>1541878</v>
      </c>
      <c r="M58" s="12">
        <v>0</v>
      </c>
      <c r="N58" s="12">
        <v>0</v>
      </c>
      <c r="O58" s="12">
        <v>0</v>
      </c>
      <c r="P58" s="12">
        <v>3.9043799999999997E-2</v>
      </c>
      <c r="Q58" s="12">
        <v>10.457100000000001</v>
      </c>
      <c r="R58" s="12">
        <v>107079.9</v>
      </c>
      <c r="S58" s="12">
        <v>45140.04</v>
      </c>
      <c r="T58" s="12">
        <v>0</v>
      </c>
      <c r="U58" s="12">
        <v>1554839</v>
      </c>
      <c r="X58">
        <f t="shared" si="9"/>
        <v>1574699.2100000002</v>
      </c>
      <c r="Y58">
        <f t="shared" si="7"/>
        <v>-32821.210000000196</v>
      </c>
      <c r="AA58">
        <f t="shared" si="10"/>
        <v>1587304.9799999997</v>
      </c>
      <c r="AB58">
        <f t="shared" si="8"/>
        <v>-32465.979999999749</v>
      </c>
      <c r="AD58">
        <f t="shared" si="5"/>
        <v>12605.769999999553</v>
      </c>
      <c r="AE58">
        <f t="shared" si="5"/>
        <v>355.23000000044703</v>
      </c>
      <c r="AF58">
        <f t="shared" si="6"/>
        <v>12961</v>
      </c>
    </row>
    <row r="59" spans="2:32" x14ac:dyDescent="0.35">
      <c r="B59">
        <f t="shared" si="0"/>
        <v>74</v>
      </c>
      <c r="C59" s="12">
        <v>0</v>
      </c>
      <c r="D59" s="12">
        <v>0.1451356</v>
      </c>
      <c r="E59" s="12">
        <v>0.1767145</v>
      </c>
      <c r="F59" s="12">
        <v>3.4449800000000003E-2</v>
      </c>
      <c r="G59" s="12">
        <v>10.653589999999999</v>
      </c>
      <c r="H59" s="12">
        <v>109651.5</v>
      </c>
      <c r="I59" s="12">
        <v>45315.46</v>
      </c>
      <c r="J59" s="12">
        <v>0</v>
      </c>
      <c r="K59" s="12">
        <v>1603461</v>
      </c>
      <c r="M59" s="12">
        <v>0</v>
      </c>
      <c r="N59" s="12">
        <v>0</v>
      </c>
      <c r="O59" s="12">
        <v>0</v>
      </c>
      <c r="P59" s="12">
        <v>3.2228399999999997E-2</v>
      </c>
      <c r="Q59" s="12">
        <v>10.468389999999999</v>
      </c>
      <c r="R59" s="12">
        <v>110282.3</v>
      </c>
      <c r="S59" s="12">
        <v>45180.45</v>
      </c>
      <c r="T59" s="12">
        <v>0</v>
      </c>
      <c r="U59" s="12">
        <v>1615511</v>
      </c>
      <c r="X59">
        <f t="shared" si="9"/>
        <v>1636237.05</v>
      </c>
      <c r="Y59">
        <f t="shared" si="7"/>
        <v>-32776.050000000047</v>
      </c>
      <c r="AA59">
        <f t="shared" si="10"/>
        <v>1649244.8399999996</v>
      </c>
      <c r="AB59">
        <f t="shared" si="8"/>
        <v>-33733.839999999618</v>
      </c>
      <c r="AD59">
        <f t="shared" si="5"/>
        <v>13007.789999999572</v>
      </c>
      <c r="AE59">
        <f t="shared" si="5"/>
        <v>-957.78999999957159</v>
      </c>
      <c r="AF59">
        <f t="shared" si="6"/>
        <v>12050</v>
      </c>
    </row>
    <row r="60" spans="2:32" x14ac:dyDescent="0.35">
      <c r="B60">
        <f t="shared" si="0"/>
        <v>75</v>
      </c>
      <c r="C60" s="12">
        <v>0</v>
      </c>
      <c r="D60" s="12">
        <v>0.16507820000000001</v>
      </c>
      <c r="E60" s="12">
        <v>0.1715593</v>
      </c>
      <c r="F60" s="12">
        <v>2.9355699999999998E-2</v>
      </c>
      <c r="G60" s="12">
        <v>11.879149999999999</v>
      </c>
      <c r="H60" s="12">
        <v>114510.8</v>
      </c>
      <c r="I60" s="12">
        <v>45488.87</v>
      </c>
      <c r="J60" s="12">
        <v>0</v>
      </c>
      <c r="K60" s="12">
        <v>1667711</v>
      </c>
      <c r="M60" s="12">
        <v>0</v>
      </c>
      <c r="N60" s="12">
        <v>0</v>
      </c>
      <c r="O60" s="12">
        <v>0</v>
      </c>
      <c r="P60" s="12">
        <v>2.6054999999999998E-2</v>
      </c>
      <c r="Q60" s="12">
        <v>11.868259999999999</v>
      </c>
      <c r="R60" s="12">
        <v>112214.39999999999</v>
      </c>
      <c r="S60" s="12">
        <v>45437.87</v>
      </c>
      <c r="T60" s="12">
        <v>0</v>
      </c>
      <c r="U60" s="12">
        <v>1679053</v>
      </c>
      <c r="X60">
        <f t="shared" si="9"/>
        <v>1700573.09</v>
      </c>
      <c r="Y60">
        <f t="shared" si="7"/>
        <v>-32862.090000000084</v>
      </c>
      <c r="AA60">
        <f t="shared" si="10"/>
        <v>1714346.6899999997</v>
      </c>
      <c r="AB60">
        <f t="shared" si="8"/>
        <v>-35293.689999999711</v>
      </c>
      <c r="AD60">
        <f t="shared" si="5"/>
        <v>13773.599999999627</v>
      </c>
      <c r="AE60">
        <f t="shared" si="5"/>
        <v>-2431.5999999996275</v>
      </c>
      <c r="AF60">
        <f t="shared" si="6"/>
        <v>11342</v>
      </c>
    </row>
    <row r="61" spans="2:32" x14ac:dyDescent="0.35">
      <c r="B61">
        <f t="shared" si="0"/>
        <v>76</v>
      </c>
      <c r="C61" s="12">
        <v>0</v>
      </c>
      <c r="D61" s="12">
        <v>0.17014219999999999</v>
      </c>
      <c r="E61" s="12">
        <v>0.1729858</v>
      </c>
      <c r="F61" s="12">
        <v>1.32701E-2</v>
      </c>
      <c r="G61" s="12">
        <v>1.19763</v>
      </c>
      <c r="H61" s="12">
        <v>91616.639999999999</v>
      </c>
      <c r="I61" s="12">
        <v>47132.04</v>
      </c>
      <c r="J61" s="12">
        <v>0</v>
      </c>
      <c r="K61" s="12">
        <v>1741651</v>
      </c>
      <c r="M61" s="12">
        <v>0</v>
      </c>
      <c r="N61" s="12">
        <v>0</v>
      </c>
      <c r="O61" s="12">
        <v>0</v>
      </c>
      <c r="P61" s="12">
        <v>1.36861E-2</v>
      </c>
      <c r="Q61" s="12">
        <v>0.45529199999999997</v>
      </c>
      <c r="R61" s="12">
        <v>90115.82</v>
      </c>
      <c r="S61" s="12">
        <v>46997.57</v>
      </c>
      <c r="T61" s="12">
        <v>0</v>
      </c>
      <c r="U61" s="12">
        <v>1746366</v>
      </c>
      <c r="X61">
        <f t="shared" si="9"/>
        <v>1769595.02</v>
      </c>
      <c r="Y61">
        <f t="shared" si="7"/>
        <v>-27944.020000000019</v>
      </c>
      <c r="AA61">
        <f t="shared" si="10"/>
        <v>1781123.2199999995</v>
      </c>
      <c r="AB61">
        <f t="shared" si="8"/>
        <v>-34757.219999999506</v>
      </c>
      <c r="AD61">
        <f t="shared" si="5"/>
        <v>11528.199999999488</v>
      </c>
      <c r="AE61">
        <f t="shared" si="5"/>
        <v>-6813.1999999994878</v>
      </c>
      <c r="AF61">
        <f t="shared" si="6"/>
        <v>4715</v>
      </c>
    </row>
    <row r="62" spans="2:32" x14ac:dyDescent="0.35">
      <c r="B62">
        <f t="shared" si="0"/>
        <v>77</v>
      </c>
      <c r="C62" s="12">
        <v>0</v>
      </c>
      <c r="D62" s="12">
        <v>0.178812</v>
      </c>
      <c r="E62" s="12">
        <v>0.18554809999999999</v>
      </c>
      <c r="F62" s="12">
        <v>6.7361000000000001E-3</v>
      </c>
      <c r="G62" s="12">
        <v>0.59767300000000001</v>
      </c>
      <c r="H62" s="12">
        <v>90597.66</v>
      </c>
      <c r="I62" s="12">
        <v>46683.6</v>
      </c>
      <c r="J62" s="12">
        <v>0</v>
      </c>
      <c r="K62" s="12">
        <v>1744182</v>
      </c>
      <c r="M62" s="12">
        <v>0</v>
      </c>
      <c r="N62" s="12">
        <v>0</v>
      </c>
      <c r="O62" s="12">
        <v>0</v>
      </c>
      <c r="P62" s="12">
        <v>8.2450000000000006E-3</v>
      </c>
      <c r="Q62" s="12">
        <v>0.30624259999999998</v>
      </c>
      <c r="R62" s="12">
        <v>90247.17</v>
      </c>
      <c r="S62" s="12">
        <v>46596.2</v>
      </c>
      <c r="T62" s="12">
        <v>0</v>
      </c>
      <c r="U62" s="12">
        <v>1751332</v>
      </c>
      <c r="X62">
        <f t="shared" si="9"/>
        <v>1814079.6199999999</v>
      </c>
      <c r="Y62">
        <f t="shared" si="7"/>
        <v>-69897.619999999879</v>
      </c>
      <c r="AA62">
        <f t="shared" si="10"/>
        <v>1824241.4699999995</v>
      </c>
      <c r="AB62">
        <f t="shared" si="8"/>
        <v>-72909.469999999506</v>
      </c>
      <c r="AD62">
        <f t="shared" si="5"/>
        <v>10161.849999999627</v>
      </c>
      <c r="AE62">
        <f t="shared" si="5"/>
        <v>-3011.8499999996275</v>
      </c>
      <c r="AF62">
        <f t="shared" si="6"/>
        <v>7150</v>
      </c>
    </row>
    <row r="63" spans="2:32" x14ac:dyDescent="0.35">
      <c r="B63">
        <f t="shared" si="0"/>
        <v>78</v>
      </c>
      <c r="C63" s="12">
        <v>0</v>
      </c>
      <c r="D63" s="12">
        <v>0.18570249999999999</v>
      </c>
      <c r="E63" s="12">
        <v>0.1947412</v>
      </c>
      <c r="F63" s="12">
        <v>3.2867999999999999E-3</v>
      </c>
      <c r="G63" s="12">
        <v>0.43385370000000001</v>
      </c>
      <c r="H63" s="12">
        <v>91879.77</v>
      </c>
      <c r="I63" s="12">
        <v>47103.93</v>
      </c>
      <c r="J63" s="12">
        <v>0</v>
      </c>
      <c r="K63" s="12">
        <v>1782071</v>
      </c>
      <c r="M63" s="12">
        <v>0</v>
      </c>
      <c r="N63" s="12">
        <v>0</v>
      </c>
      <c r="O63" s="12">
        <v>0</v>
      </c>
      <c r="P63" s="12">
        <v>3.9525999999999997E-3</v>
      </c>
      <c r="Q63" s="12">
        <v>0.15968379999999999</v>
      </c>
      <c r="R63" s="12">
        <v>90448.29</v>
      </c>
      <c r="S63" s="12">
        <v>46804.93</v>
      </c>
      <c r="T63" s="12">
        <v>0</v>
      </c>
      <c r="U63" s="12">
        <v>1773300</v>
      </c>
      <c r="X63">
        <f t="shared" si="9"/>
        <v>1857993.6799999997</v>
      </c>
      <c r="Y63">
        <f t="shared" si="7"/>
        <v>-75922.679999999702</v>
      </c>
      <c r="AA63">
        <f t="shared" si="10"/>
        <v>1867892.4399999995</v>
      </c>
      <c r="AB63">
        <f t="shared" si="8"/>
        <v>-94592.439999999478</v>
      </c>
      <c r="AD63">
        <f t="shared" si="5"/>
        <v>9898.7599999997765</v>
      </c>
      <c r="AE63">
        <f t="shared" si="5"/>
        <v>-18669.759999999776</v>
      </c>
      <c r="AF63">
        <f t="shared" si="6"/>
        <v>-8771</v>
      </c>
    </row>
    <row r="64" spans="2:32" x14ac:dyDescent="0.35">
      <c r="B64">
        <f t="shared" si="0"/>
        <v>79</v>
      </c>
      <c r="C64" s="12">
        <v>0</v>
      </c>
      <c r="D64" s="12">
        <v>0.18610750000000001</v>
      </c>
      <c r="E64" s="12">
        <v>0.1887287</v>
      </c>
      <c r="F64" s="12">
        <v>2.6212000000000002E-3</v>
      </c>
      <c r="G64" s="12">
        <v>0.51769330000000002</v>
      </c>
      <c r="H64" s="12">
        <v>92292.7</v>
      </c>
      <c r="I64" s="12">
        <v>46850.81</v>
      </c>
      <c r="J64" s="12">
        <v>0</v>
      </c>
      <c r="K64" s="12">
        <v>1800383</v>
      </c>
      <c r="M64" s="12">
        <v>0</v>
      </c>
      <c r="N64" s="12">
        <v>0</v>
      </c>
      <c r="O64" s="12">
        <v>0</v>
      </c>
      <c r="P64" s="12">
        <v>3.7783000000000001E-3</v>
      </c>
      <c r="Q64" s="12">
        <v>0.19017629999999999</v>
      </c>
      <c r="R64" s="12">
        <v>91260.03</v>
      </c>
      <c r="S64" s="12">
        <v>46724.41</v>
      </c>
      <c r="T64" s="12">
        <v>0</v>
      </c>
      <c r="U64" s="12">
        <v>1796377</v>
      </c>
      <c r="X64">
        <f t="shared" si="9"/>
        <v>1902769.5199999998</v>
      </c>
      <c r="Y64">
        <f t="shared" si="7"/>
        <v>-102386.51999999979</v>
      </c>
      <c r="AA64">
        <f t="shared" si="10"/>
        <v>1911535.7999999996</v>
      </c>
      <c r="AB64">
        <f t="shared" si="8"/>
        <v>-115158.79999999958</v>
      </c>
      <c r="AD64">
        <f t="shared" si="5"/>
        <v>8766.2799999997951</v>
      </c>
      <c r="AE64">
        <f t="shared" si="5"/>
        <v>-12772.279999999795</v>
      </c>
      <c r="AF64">
        <f t="shared" si="6"/>
        <v>-4006</v>
      </c>
    </row>
    <row r="65" spans="2:32" x14ac:dyDescent="0.35">
      <c r="B65">
        <f t="shared" si="0"/>
        <v>80</v>
      </c>
      <c r="C65" s="12">
        <v>0</v>
      </c>
      <c r="D65" s="12">
        <v>0.1710914</v>
      </c>
      <c r="E65" s="12">
        <v>0.22123889999999999</v>
      </c>
      <c r="F65" s="12">
        <v>0</v>
      </c>
      <c r="G65" s="12">
        <v>0.27138640000000003</v>
      </c>
      <c r="H65" s="12">
        <v>95365.52</v>
      </c>
      <c r="I65" s="12">
        <v>48118.79</v>
      </c>
      <c r="J65" s="12">
        <v>0</v>
      </c>
      <c r="K65" s="12">
        <v>1884968</v>
      </c>
      <c r="M65" s="12">
        <v>0</v>
      </c>
      <c r="N65" s="12">
        <v>0</v>
      </c>
      <c r="O65" s="12">
        <v>0</v>
      </c>
      <c r="P65" s="12">
        <v>0</v>
      </c>
      <c r="Q65" s="12">
        <v>0</v>
      </c>
      <c r="R65" s="12">
        <v>96231.56</v>
      </c>
      <c r="S65" s="12">
        <v>48905.45</v>
      </c>
      <c r="T65" s="12">
        <v>0</v>
      </c>
      <c r="U65" s="12">
        <v>1917552</v>
      </c>
      <c r="X65">
        <f t="shared" si="9"/>
        <v>1948211.4099999997</v>
      </c>
      <c r="Y65">
        <f t="shared" si="7"/>
        <v>-63243.409999999683</v>
      </c>
      <c r="AA65">
        <f t="shared" si="10"/>
        <v>1956071.4199999997</v>
      </c>
      <c r="AB65">
        <f t="shared" si="8"/>
        <v>-38519.419999999693</v>
      </c>
      <c r="AD65">
        <f t="shared" si="5"/>
        <v>7860.0100000000093</v>
      </c>
      <c r="AE65">
        <f t="shared" si="5"/>
        <v>24723.989999999991</v>
      </c>
      <c r="AF65">
        <f t="shared" si="6"/>
        <v>32584</v>
      </c>
    </row>
    <row r="66" spans="2:32" x14ac:dyDescent="0.35">
      <c r="O66" s="1"/>
      <c r="X66">
        <f t="shared" si="9"/>
        <v>1995458.1399999997</v>
      </c>
      <c r="AA66">
        <f t="shared" si="10"/>
        <v>2003397.5299999998</v>
      </c>
    </row>
    <row r="67" spans="2:32" x14ac:dyDescent="0.35">
      <c r="O67" s="1"/>
    </row>
    <row r="68" spans="2:32" x14ac:dyDescent="0.35">
      <c r="M68" t="s">
        <v>41</v>
      </c>
      <c r="O68" s="1"/>
    </row>
    <row r="69" spans="2:32" x14ac:dyDescent="0.35">
      <c r="B69">
        <v>18</v>
      </c>
      <c r="C69" t="str">
        <f>IF(ISNUMBER(C3),C3,"")</f>
        <v/>
      </c>
      <c r="D69" t="str">
        <f t="shared" ref="D69:K69" si="11">IF(ISNUMBER(D3),D3,"")</f>
        <v/>
      </c>
      <c r="E69" t="str">
        <f t="shared" si="11"/>
        <v/>
      </c>
      <c r="F69" t="str">
        <f t="shared" si="11"/>
        <v/>
      </c>
      <c r="G69" t="str">
        <f t="shared" si="11"/>
        <v/>
      </c>
      <c r="H69" t="str">
        <f t="shared" si="11"/>
        <v/>
      </c>
      <c r="I69" t="str">
        <f t="shared" si="11"/>
        <v/>
      </c>
      <c r="J69" t="str">
        <f t="shared" si="11"/>
        <v/>
      </c>
      <c r="K69" t="str">
        <f t="shared" si="11"/>
        <v/>
      </c>
      <c r="M69" t="str">
        <f>IF(AND(ISNUMBER(M3),ISNUMBER(C3)),M3-C3,"")</f>
        <v/>
      </c>
      <c r="N69" t="str">
        <f t="shared" ref="N69:U69" si="12">IF(AND(ISNUMBER(N3),ISNUMBER(D3)),N3-D3,"")</f>
        <v/>
      </c>
      <c r="O69" t="str">
        <f t="shared" si="12"/>
        <v/>
      </c>
      <c r="P69" t="str">
        <f t="shared" si="12"/>
        <v/>
      </c>
      <c r="Q69" t="str">
        <f t="shared" si="12"/>
        <v/>
      </c>
      <c r="R69" t="str">
        <f t="shared" si="12"/>
        <v/>
      </c>
      <c r="S69" t="str">
        <f t="shared" si="12"/>
        <v/>
      </c>
      <c r="T69" t="str">
        <f t="shared" si="12"/>
        <v/>
      </c>
      <c r="U69" t="str">
        <f t="shared" si="12"/>
        <v/>
      </c>
    </row>
    <row r="70" spans="2:32" x14ac:dyDescent="0.35">
      <c r="B70">
        <f>B69+1</f>
        <v>19</v>
      </c>
      <c r="C70" t="str">
        <f t="shared" ref="C70:K85" si="13">IF(ISNUMBER(C4),C4,"")</f>
        <v/>
      </c>
      <c r="D70" t="str">
        <f t="shared" si="13"/>
        <v/>
      </c>
      <c r="E70" t="str">
        <f t="shared" si="13"/>
        <v/>
      </c>
      <c r="F70" t="str">
        <f t="shared" si="13"/>
        <v/>
      </c>
      <c r="G70" t="str">
        <f t="shared" si="13"/>
        <v/>
      </c>
      <c r="H70" t="str">
        <f t="shared" si="13"/>
        <v/>
      </c>
      <c r="I70" t="str">
        <f t="shared" si="13"/>
        <v/>
      </c>
      <c r="J70" t="str">
        <f t="shared" si="13"/>
        <v/>
      </c>
      <c r="K70" t="str">
        <f t="shared" si="13"/>
        <v/>
      </c>
      <c r="M70" t="str">
        <f t="shared" ref="M70:M131" si="14">IF(AND(ISNUMBER(M4),ISNUMBER(C4)),M4-C4,"")</f>
        <v/>
      </c>
      <c r="N70" t="str">
        <f t="shared" ref="N70:N131" si="15">IF(AND(ISNUMBER(N4),ISNUMBER(D4)),N4-D4,"")</f>
        <v/>
      </c>
      <c r="O70" t="str">
        <f t="shared" ref="O70:O131" si="16">IF(AND(ISNUMBER(O4),ISNUMBER(E4)),O4-E4,"")</f>
        <v/>
      </c>
      <c r="P70" t="str">
        <f t="shared" ref="P70:P131" si="17">IF(AND(ISNUMBER(P4),ISNUMBER(F4)),P4-F4,"")</f>
        <v/>
      </c>
      <c r="Q70" t="str">
        <f t="shared" ref="Q70:Q131" si="18">IF(AND(ISNUMBER(Q4),ISNUMBER(G4)),Q4-G4,"")</f>
        <v/>
      </c>
      <c r="R70" t="str">
        <f t="shared" ref="R70:R131" si="19">IF(AND(ISNUMBER(R4),ISNUMBER(H4)),R4-H4,"")</f>
        <v/>
      </c>
      <c r="S70" t="str">
        <f t="shared" ref="S70:S131" si="20">IF(AND(ISNUMBER(S4),ISNUMBER(I4)),S4-I4,"")</f>
        <v/>
      </c>
      <c r="T70" t="str">
        <f t="shared" ref="T70:T131" si="21">IF(AND(ISNUMBER(T4),ISNUMBER(J4)),T4-J4,"")</f>
        <v/>
      </c>
      <c r="U70" t="str">
        <f t="shared" ref="U70:U131" si="22">IF(AND(ISNUMBER(U4),ISNUMBER(K4)),U4-K4,"")</f>
        <v/>
      </c>
    </row>
    <row r="71" spans="2:32" x14ac:dyDescent="0.35">
      <c r="B71">
        <f t="shared" ref="B71:B131" si="23">B70+1</f>
        <v>20</v>
      </c>
      <c r="C71">
        <f t="shared" si="13"/>
        <v>0</v>
      </c>
      <c r="D71">
        <f t="shared" si="13"/>
        <v>0</v>
      </c>
      <c r="E71">
        <f t="shared" si="13"/>
        <v>6.4655199999999996E-2</v>
      </c>
      <c r="F71">
        <f t="shared" si="13"/>
        <v>0.30603449999999999</v>
      </c>
      <c r="G71">
        <f t="shared" si="13"/>
        <v>18.241379999999999</v>
      </c>
      <c r="H71">
        <f t="shared" si="13"/>
        <v>18935.61</v>
      </c>
      <c r="I71">
        <f t="shared" si="13"/>
        <v>17542.48</v>
      </c>
      <c r="J71">
        <f t="shared" si="13"/>
        <v>0</v>
      </c>
      <c r="K71">
        <f t="shared" si="13"/>
        <v>-628.55629999999996</v>
      </c>
      <c r="M71">
        <f t="shared" si="14"/>
        <v>0</v>
      </c>
      <c r="N71">
        <f t="shared" si="15"/>
        <v>0</v>
      </c>
      <c r="O71">
        <f t="shared" si="16"/>
        <v>-6.4655199999999996E-2</v>
      </c>
      <c r="P71">
        <f t="shared" si="17"/>
        <v>-1.867799999999975E-3</v>
      </c>
      <c r="Q71">
        <f t="shared" si="18"/>
        <v>2.5290000000001811E-2</v>
      </c>
      <c r="R71">
        <f t="shared" si="19"/>
        <v>-286.31000000000131</v>
      </c>
      <c r="S71">
        <f t="shared" si="20"/>
        <v>-223.70000000000073</v>
      </c>
      <c r="T71">
        <f t="shared" si="21"/>
        <v>0</v>
      </c>
      <c r="U71">
        <f t="shared" si="22"/>
        <v>-894.77870000000007</v>
      </c>
      <c r="V71">
        <f>R71-T71-S71</f>
        <v>-62.610000000000582</v>
      </c>
    </row>
    <row r="72" spans="2:32" x14ac:dyDescent="0.35">
      <c r="B72">
        <f t="shared" si="23"/>
        <v>21</v>
      </c>
      <c r="C72">
        <f t="shared" si="13"/>
        <v>0</v>
      </c>
      <c r="D72">
        <f t="shared" si="13"/>
        <v>0</v>
      </c>
      <c r="E72">
        <f t="shared" si="13"/>
        <v>6.17761E-2</v>
      </c>
      <c r="F72">
        <f t="shared" si="13"/>
        <v>0.44594590000000001</v>
      </c>
      <c r="G72">
        <f t="shared" si="13"/>
        <v>19.868729999999999</v>
      </c>
      <c r="H72">
        <f t="shared" si="13"/>
        <v>22190.35</v>
      </c>
      <c r="I72">
        <f t="shared" si="13"/>
        <v>20686.759999999998</v>
      </c>
      <c r="J72">
        <f t="shared" si="13"/>
        <v>0</v>
      </c>
      <c r="K72">
        <f t="shared" si="13"/>
        <v>4783.5140000000001</v>
      </c>
      <c r="M72">
        <f t="shared" si="14"/>
        <v>0</v>
      </c>
      <c r="N72">
        <f t="shared" si="15"/>
        <v>0</v>
      </c>
      <c r="O72">
        <f t="shared" si="16"/>
        <v>-6.17761E-2</v>
      </c>
      <c r="P72">
        <f t="shared" si="17"/>
        <v>1.1998000000000009E-2</v>
      </c>
      <c r="Q72">
        <f t="shared" si="18"/>
        <v>0.24155000000000015</v>
      </c>
      <c r="R72">
        <f t="shared" si="19"/>
        <v>59.510000000002037</v>
      </c>
      <c r="S72">
        <f t="shared" si="20"/>
        <v>-174.30999999999767</v>
      </c>
      <c r="T72">
        <f t="shared" si="21"/>
        <v>0</v>
      </c>
      <c r="U72">
        <f t="shared" si="22"/>
        <v>-604.8720000000003</v>
      </c>
      <c r="V72">
        <f>R72-T72-S72+V71</f>
        <v>171.20999999999913</v>
      </c>
    </row>
    <row r="73" spans="2:32" x14ac:dyDescent="0.35">
      <c r="B73">
        <f t="shared" si="23"/>
        <v>22</v>
      </c>
      <c r="C73">
        <f t="shared" si="13"/>
        <v>0</v>
      </c>
      <c r="D73">
        <f t="shared" si="13"/>
        <v>0</v>
      </c>
      <c r="E73">
        <f t="shared" si="13"/>
        <v>6.9090899999999997E-2</v>
      </c>
      <c r="F73">
        <f t="shared" si="13"/>
        <v>0.48242420000000003</v>
      </c>
      <c r="G73">
        <f t="shared" si="13"/>
        <v>17.294550000000001</v>
      </c>
      <c r="H73">
        <f t="shared" si="13"/>
        <v>23489.64</v>
      </c>
      <c r="I73">
        <f t="shared" si="13"/>
        <v>21991.439999999999</v>
      </c>
      <c r="J73">
        <f t="shared" si="13"/>
        <v>0</v>
      </c>
      <c r="K73">
        <f t="shared" si="13"/>
        <v>5981.2659999999996</v>
      </c>
      <c r="M73">
        <f t="shared" si="14"/>
        <v>0</v>
      </c>
      <c r="N73">
        <f t="shared" si="15"/>
        <v>0</v>
      </c>
      <c r="O73">
        <f t="shared" si="16"/>
        <v>-6.9090899999999997E-2</v>
      </c>
      <c r="P73">
        <f t="shared" si="17"/>
        <v>2.4594999999999478E-3</v>
      </c>
      <c r="Q73">
        <f t="shared" si="18"/>
        <v>9.497999999999962E-2</v>
      </c>
      <c r="R73">
        <f t="shared" si="19"/>
        <v>-215.52000000000044</v>
      </c>
      <c r="S73">
        <f t="shared" si="20"/>
        <v>-103.62999999999738</v>
      </c>
      <c r="T73">
        <f t="shared" si="21"/>
        <v>0</v>
      </c>
      <c r="U73">
        <f t="shared" si="22"/>
        <v>-264.6279999999997</v>
      </c>
      <c r="V73">
        <f t="shared" ref="V73:V131" si="24">R73-T73-S73+V72</f>
        <v>59.319999999996071</v>
      </c>
    </row>
    <row r="74" spans="2:32" x14ac:dyDescent="0.35">
      <c r="B74">
        <f t="shared" si="23"/>
        <v>23</v>
      </c>
      <c r="C74">
        <f t="shared" si="13"/>
        <v>0</v>
      </c>
      <c r="D74">
        <f t="shared" si="13"/>
        <v>0</v>
      </c>
      <c r="E74">
        <f t="shared" si="13"/>
        <v>7.0190600000000006E-2</v>
      </c>
      <c r="F74">
        <f t="shared" si="13"/>
        <v>0.57019059999999999</v>
      </c>
      <c r="G74">
        <f t="shared" si="13"/>
        <v>16.22184</v>
      </c>
      <c r="H74">
        <f t="shared" si="13"/>
        <v>24760.59</v>
      </c>
      <c r="I74">
        <f t="shared" si="13"/>
        <v>24509.52</v>
      </c>
      <c r="J74">
        <f t="shared" si="13"/>
        <v>0</v>
      </c>
      <c r="K74">
        <f t="shared" si="13"/>
        <v>6628.1639999999998</v>
      </c>
      <c r="M74">
        <f t="shared" si="14"/>
        <v>0</v>
      </c>
      <c r="N74">
        <f t="shared" si="15"/>
        <v>0</v>
      </c>
      <c r="O74">
        <f t="shared" si="16"/>
        <v>-7.0190600000000006E-2</v>
      </c>
      <c r="P74">
        <f t="shared" si="17"/>
        <v>-2.7795000000000458E-3</v>
      </c>
      <c r="Q74">
        <f t="shared" si="18"/>
        <v>9.3299999999999272E-2</v>
      </c>
      <c r="R74">
        <f t="shared" si="19"/>
        <v>24.130000000001019</v>
      </c>
      <c r="S74">
        <f t="shared" si="20"/>
        <v>-29.520000000000437</v>
      </c>
      <c r="T74">
        <f t="shared" si="21"/>
        <v>0</v>
      </c>
      <c r="U74">
        <f t="shared" si="22"/>
        <v>-338.05799999999999</v>
      </c>
      <c r="V74">
        <f t="shared" si="24"/>
        <v>112.96999999999753</v>
      </c>
    </row>
    <row r="75" spans="2:32" x14ac:dyDescent="0.35">
      <c r="B75">
        <f t="shared" si="23"/>
        <v>24</v>
      </c>
      <c r="C75">
        <f t="shared" si="13"/>
        <v>0</v>
      </c>
      <c r="D75">
        <f t="shared" si="13"/>
        <v>0</v>
      </c>
      <c r="E75">
        <f t="shared" si="13"/>
        <v>6.5781199999999998E-2</v>
      </c>
      <c r="F75">
        <f t="shared" si="13"/>
        <v>0.66982920000000001</v>
      </c>
      <c r="G75">
        <f t="shared" si="13"/>
        <v>17.54522</v>
      </c>
      <c r="H75">
        <f t="shared" si="13"/>
        <v>28707.56</v>
      </c>
      <c r="I75">
        <f t="shared" si="13"/>
        <v>27559.7</v>
      </c>
      <c r="J75">
        <f t="shared" si="13"/>
        <v>0</v>
      </c>
      <c r="K75">
        <f t="shared" si="13"/>
        <v>12302.58</v>
      </c>
      <c r="M75">
        <f t="shared" si="14"/>
        <v>0</v>
      </c>
      <c r="N75">
        <f t="shared" si="15"/>
        <v>0</v>
      </c>
      <c r="O75">
        <f t="shared" si="16"/>
        <v>-6.5781199999999998E-2</v>
      </c>
      <c r="P75">
        <f t="shared" si="17"/>
        <v>-4.9839999999999884E-3</v>
      </c>
      <c r="Q75">
        <f t="shared" si="18"/>
        <v>-4.9170000000000158E-2</v>
      </c>
      <c r="R75">
        <f t="shared" si="19"/>
        <v>152.16999999999825</v>
      </c>
      <c r="S75">
        <f t="shared" si="20"/>
        <v>-113.63000000000102</v>
      </c>
      <c r="T75">
        <f t="shared" si="21"/>
        <v>0</v>
      </c>
      <c r="U75">
        <f t="shared" si="22"/>
        <v>-89.299999999999272</v>
      </c>
      <c r="V75">
        <f t="shared" si="24"/>
        <v>378.7699999999968</v>
      </c>
    </row>
    <row r="76" spans="2:32" x14ac:dyDescent="0.35">
      <c r="B76">
        <f t="shared" si="23"/>
        <v>25</v>
      </c>
      <c r="C76">
        <f t="shared" si="13"/>
        <v>0</v>
      </c>
      <c r="D76">
        <f t="shared" si="13"/>
        <v>0</v>
      </c>
      <c r="E76">
        <f t="shared" si="13"/>
        <v>6.6571599999999995E-2</v>
      </c>
      <c r="F76">
        <f t="shared" si="13"/>
        <v>0.70613409999999999</v>
      </c>
      <c r="G76">
        <f t="shared" si="13"/>
        <v>17.258199999999999</v>
      </c>
      <c r="H76">
        <f t="shared" si="13"/>
        <v>33026.99</v>
      </c>
      <c r="I76">
        <f t="shared" si="13"/>
        <v>30330.66</v>
      </c>
      <c r="J76">
        <f t="shared" si="13"/>
        <v>0</v>
      </c>
      <c r="K76">
        <f t="shared" si="13"/>
        <v>16772.509999999998</v>
      </c>
      <c r="M76">
        <f t="shared" si="14"/>
        <v>0</v>
      </c>
      <c r="N76">
        <f t="shared" si="15"/>
        <v>0</v>
      </c>
      <c r="O76">
        <f t="shared" si="16"/>
        <v>-6.6571599999999995E-2</v>
      </c>
      <c r="P76">
        <f t="shared" si="17"/>
        <v>2.2370999999999919E-3</v>
      </c>
      <c r="Q76">
        <f t="shared" si="18"/>
        <v>6.3000000000002387E-2</v>
      </c>
      <c r="R76">
        <f t="shared" si="19"/>
        <v>149.13000000000466</v>
      </c>
      <c r="S76">
        <f t="shared" si="20"/>
        <v>-130.97999999999956</v>
      </c>
      <c r="T76">
        <f t="shared" si="21"/>
        <v>0</v>
      </c>
      <c r="U76">
        <f t="shared" si="22"/>
        <v>162.14000000000306</v>
      </c>
      <c r="V76">
        <f t="shared" si="24"/>
        <v>658.88000000000102</v>
      </c>
    </row>
    <row r="77" spans="2:32" x14ac:dyDescent="0.35">
      <c r="B77">
        <f t="shared" si="23"/>
        <v>26</v>
      </c>
      <c r="C77">
        <f t="shared" si="13"/>
        <v>0</v>
      </c>
      <c r="D77">
        <f t="shared" si="13"/>
        <v>0</v>
      </c>
      <c r="E77">
        <f t="shared" si="13"/>
        <v>7.6982599999999998E-2</v>
      </c>
      <c r="F77">
        <f t="shared" si="13"/>
        <v>0.75164410000000004</v>
      </c>
      <c r="G77">
        <f t="shared" si="13"/>
        <v>17.87969</v>
      </c>
      <c r="H77">
        <f t="shared" si="13"/>
        <v>36162.800000000003</v>
      </c>
      <c r="I77">
        <f t="shared" si="13"/>
        <v>31816.32</v>
      </c>
      <c r="J77">
        <f t="shared" si="13"/>
        <v>0</v>
      </c>
      <c r="K77">
        <f t="shared" si="13"/>
        <v>18441.77</v>
      </c>
      <c r="M77">
        <f t="shared" si="14"/>
        <v>0</v>
      </c>
      <c r="N77">
        <f t="shared" si="15"/>
        <v>0</v>
      </c>
      <c r="O77">
        <f t="shared" si="16"/>
        <v>-7.6982599999999998E-2</v>
      </c>
      <c r="P77">
        <f t="shared" si="17"/>
        <v>-1.3679000000000885E-3</v>
      </c>
      <c r="Q77">
        <f t="shared" si="18"/>
        <v>5.9169999999998169E-2</v>
      </c>
      <c r="R77">
        <f t="shared" si="19"/>
        <v>174.82999999999447</v>
      </c>
      <c r="S77">
        <f t="shared" si="20"/>
        <v>-129.02000000000044</v>
      </c>
      <c r="T77">
        <f t="shared" si="21"/>
        <v>0</v>
      </c>
      <c r="U77">
        <f t="shared" si="22"/>
        <v>502.86000000000058</v>
      </c>
      <c r="V77">
        <f t="shared" si="24"/>
        <v>962.72999999999593</v>
      </c>
    </row>
    <row r="78" spans="2:32" x14ac:dyDescent="0.35">
      <c r="B78">
        <f t="shared" si="23"/>
        <v>27</v>
      </c>
      <c r="C78">
        <f t="shared" si="13"/>
        <v>0</v>
      </c>
      <c r="D78">
        <f t="shared" si="13"/>
        <v>0</v>
      </c>
      <c r="E78">
        <f t="shared" si="13"/>
        <v>7.8212299999999998E-2</v>
      </c>
      <c r="F78">
        <f t="shared" si="13"/>
        <v>0.78708880000000003</v>
      </c>
      <c r="G78">
        <f t="shared" si="13"/>
        <v>18.8383</v>
      </c>
      <c r="H78">
        <f t="shared" si="13"/>
        <v>40736.01</v>
      </c>
      <c r="I78">
        <f t="shared" si="13"/>
        <v>34988.36</v>
      </c>
      <c r="J78">
        <f t="shared" si="13"/>
        <v>0</v>
      </c>
      <c r="K78">
        <f t="shared" si="13"/>
        <v>29984.73</v>
      </c>
      <c r="M78">
        <f t="shared" si="14"/>
        <v>0</v>
      </c>
      <c r="N78">
        <f t="shared" si="15"/>
        <v>0</v>
      </c>
      <c r="O78">
        <f t="shared" si="16"/>
        <v>-7.8212299999999998E-2</v>
      </c>
      <c r="P78">
        <f t="shared" si="17"/>
        <v>-6.3200000000007694E-4</v>
      </c>
      <c r="Q78">
        <f t="shared" si="18"/>
        <v>1.2609999999998678E-2</v>
      </c>
      <c r="R78">
        <f t="shared" si="19"/>
        <v>-30.870000000002619</v>
      </c>
      <c r="S78">
        <f t="shared" si="20"/>
        <v>-236.51000000000204</v>
      </c>
      <c r="T78">
        <f t="shared" si="21"/>
        <v>0</v>
      </c>
      <c r="U78">
        <f t="shared" si="22"/>
        <v>660.93000000000029</v>
      </c>
      <c r="V78">
        <f t="shared" si="24"/>
        <v>1168.3699999999953</v>
      </c>
    </row>
    <row r="79" spans="2:32" x14ac:dyDescent="0.35">
      <c r="B79">
        <f t="shared" si="23"/>
        <v>28</v>
      </c>
      <c r="C79">
        <f t="shared" si="13"/>
        <v>0</v>
      </c>
      <c r="D79">
        <f t="shared" si="13"/>
        <v>0</v>
      </c>
      <c r="E79">
        <f t="shared" si="13"/>
        <v>8.4922499999999998E-2</v>
      </c>
      <c r="F79">
        <f t="shared" si="13"/>
        <v>0.80498349999999996</v>
      </c>
      <c r="G79">
        <f t="shared" si="13"/>
        <v>19.739640000000001</v>
      </c>
      <c r="H79">
        <f t="shared" si="13"/>
        <v>42655.66</v>
      </c>
      <c r="I79">
        <f t="shared" si="13"/>
        <v>35279.599999999999</v>
      </c>
      <c r="J79">
        <f t="shared" si="13"/>
        <v>0</v>
      </c>
      <c r="K79">
        <f t="shared" si="13"/>
        <v>42117.04</v>
      </c>
      <c r="M79">
        <f t="shared" si="14"/>
        <v>0</v>
      </c>
      <c r="N79">
        <f t="shared" si="15"/>
        <v>0</v>
      </c>
      <c r="O79">
        <f t="shared" si="16"/>
        <v>-8.4922499999999998E-2</v>
      </c>
      <c r="P79">
        <f t="shared" si="17"/>
        <v>-4.155599999999926E-3</v>
      </c>
      <c r="Q79">
        <f t="shared" si="18"/>
        <v>-4.4000000000000483E-2</v>
      </c>
      <c r="R79">
        <f t="shared" si="19"/>
        <v>-156.38000000000466</v>
      </c>
      <c r="S79">
        <f t="shared" si="20"/>
        <v>-185.04999999999563</v>
      </c>
      <c r="T79">
        <f t="shared" si="21"/>
        <v>0</v>
      </c>
      <c r="U79">
        <f t="shared" si="22"/>
        <v>231.16999999999825</v>
      </c>
      <c r="V79">
        <f t="shared" si="24"/>
        <v>1197.0399999999863</v>
      </c>
    </row>
    <row r="80" spans="2:32" x14ac:dyDescent="0.35">
      <c r="B80">
        <f t="shared" si="23"/>
        <v>29</v>
      </c>
      <c r="C80">
        <f t="shared" si="13"/>
        <v>0</v>
      </c>
      <c r="D80">
        <f t="shared" si="13"/>
        <v>0</v>
      </c>
      <c r="E80">
        <f t="shared" si="13"/>
        <v>8.1382899999999994E-2</v>
      </c>
      <c r="F80">
        <f t="shared" si="13"/>
        <v>0.75821340000000004</v>
      </c>
      <c r="G80">
        <f t="shared" si="13"/>
        <v>17.999790000000001</v>
      </c>
      <c r="H80">
        <f t="shared" si="13"/>
        <v>46151.72</v>
      </c>
      <c r="I80">
        <f t="shared" si="13"/>
        <v>36996.400000000001</v>
      </c>
      <c r="J80">
        <f t="shared" si="13"/>
        <v>0</v>
      </c>
      <c r="K80">
        <f t="shared" si="13"/>
        <v>50033.91</v>
      </c>
      <c r="M80">
        <f t="shared" si="14"/>
        <v>0</v>
      </c>
      <c r="N80">
        <f t="shared" si="15"/>
        <v>0</v>
      </c>
      <c r="O80">
        <f t="shared" si="16"/>
        <v>-8.1382899999999994E-2</v>
      </c>
      <c r="P80">
        <f t="shared" si="17"/>
        <v>-5.371899999999985E-3</v>
      </c>
      <c r="Q80">
        <f t="shared" si="18"/>
        <v>1.2399999999999523E-2</v>
      </c>
      <c r="R80">
        <f t="shared" si="19"/>
        <v>-194.13999999999942</v>
      </c>
      <c r="S80">
        <f t="shared" si="20"/>
        <v>-234.11000000000058</v>
      </c>
      <c r="T80">
        <f t="shared" si="21"/>
        <v>0</v>
      </c>
      <c r="U80">
        <f t="shared" si="22"/>
        <v>-61.040000000000873</v>
      </c>
      <c r="V80">
        <f t="shared" si="24"/>
        <v>1237.0099999999875</v>
      </c>
    </row>
    <row r="81" spans="2:22" x14ac:dyDescent="0.35">
      <c r="B81">
        <f t="shared" si="23"/>
        <v>30</v>
      </c>
      <c r="C81">
        <f t="shared" si="13"/>
        <v>0</v>
      </c>
      <c r="D81">
        <f t="shared" si="13"/>
        <v>0</v>
      </c>
      <c r="E81">
        <f t="shared" si="13"/>
        <v>8.1812300000000004E-2</v>
      </c>
      <c r="F81">
        <f t="shared" si="13"/>
        <v>0.78569889999999998</v>
      </c>
      <c r="G81">
        <f t="shared" si="13"/>
        <v>18.74898</v>
      </c>
      <c r="H81">
        <f t="shared" si="13"/>
        <v>50260.89</v>
      </c>
      <c r="I81">
        <f t="shared" si="13"/>
        <v>38505.22</v>
      </c>
      <c r="J81">
        <f t="shared" si="13"/>
        <v>0</v>
      </c>
      <c r="K81">
        <f t="shared" si="13"/>
        <v>60033.04</v>
      </c>
      <c r="M81">
        <f t="shared" si="14"/>
        <v>0</v>
      </c>
      <c r="N81">
        <f t="shared" si="15"/>
        <v>0</v>
      </c>
      <c r="O81">
        <f t="shared" si="16"/>
        <v>-8.1812300000000004E-2</v>
      </c>
      <c r="P81">
        <f t="shared" si="17"/>
        <v>-4.9590999999999941E-3</v>
      </c>
      <c r="Q81">
        <f t="shared" si="18"/>
        <v>-5.5649999999999977E-2</v>
      </c>
      <c r="R81">
        <f t="shared" si="19"/>
        <v>-79.55000000000291</v>
      </c>
      <c r="S81">
        <f t="shared" si="20"/>
        <v>-253.25</v>
      </c>
      <c r="T81">
        <f t="shared" si="21"/>
        <v>0</v>
      </c>
      <c r="U81">
        <f t="shared" si="22"/>
        <v>-20.989999999997963</v>
      </c>
      <c r="V81">
        <f t="shared" si="24"/>
        <v>1410.7099999999846</v>
      </c>
    </row>
    <row r="82" spans="2:22" x14ac:dyDescent="0.35">
      <c r="B82">
        <f t="shared" si="23"/>
        <v>31</v>
      </c>
      <c r="C82">
        <f t="shared" si="13"/>
        <v>0</v>
      </c>
      <c r="D82">
        <f t="shared" si="13"/>
        <v>0</v>
      </c>
      <c r="E82">
        <f t="shared" si="13"/>
        <v>8.7609999999999993E-2</v>
      </c>
      <c r="F82">
        <f t="shared" si="13"/>
        <v>0.78569889999999998</v>
      </c>
      <c r="G82">
        <f t="shared" si="13"/>
        <v>18.831869999999999</v>
      </c>
      <c r="H82">
        <f t="shared" si="13"/>
        <v>53243.32</v>
      </c>
      <c r="I82">
        <f t="shared" si="13"/>
        <v>39116.839999999997</v>
      </c>
      <c r="J82">
        <f t="shared" si="13"/>
        <v>0</v>
      </c>
      <c r="K82">
        <f t="shared" si="13"/>
        <v>73314.399999999994</v>
      </c>
      <c r="M82">
        <f t="shared" si="14"/>
        <v>0</v>
      </c>
      <c r="N82">
        <f t="shared" si="15"/>
        <v>0</v>
      </c>
      <c r="O82">
        <f t="shared" si="16"/>
        <v>-8.7609999999999993E-2</v>
      </c>
      <c r="P82">
        <f t="shared" si="17"/>
        <v>-1.0325999999999391E-3</v>
      </c>
      <c r="Q82">
        <f t="shared" si="18"/>
        <v>6.646000000000285E-2</v>
      </c>
      <c r="R82">
        <f t="shared" si="19"/>
        <v>45.930000000000291</v>
      </c>
      <c r="S82">
        <f t="shared" si="20"/>
        <v>-219.32999999999447</v>
      </c>
      <c r="T82">
        <f t="shared" si="21"/>
        <v>0</v>
      </c>
      <c r="U82">
        <f t="shared" si="22"/>
        <v>224.34000000001106</v>
      </c>
      <c r="V82">
        <f t="shared" si="24"/>
        <v>1675.9699999999793</v>
      </c>
    </row>
    <row r="83" spans="2:22" x14ac:dyDescent="0.35">
      <c r="B83">
        <f t="shared" si="23"/>
        <v>32</v>
      </c>
      <c r="C83">
        <f t="shared" si="13"/>
        <v>0</v>
      </c>
      <c r="D83">
        <f t="shared" si="13"/>
        <v>0</v>
      </c>
      <c r="E83">
        <f t="shared" si="13"/>
        <v>8.8469000000000006E-2</v>
      </c>
      <c r="F83">
        <f t="shared" si="13"/>
        <v>0.80459519999999995</v>
      </c>
      <c r="G83">
        <f t="shared" si="13"/>
        <v>18.874379999999999</v>
      </c>
      <c r="H83">
        <f t="shared" si="13"/>
        <v>56274.58</v>
      </c>
      <c r="I83">
        <f t="shared" si="13"/>
        <v>40880.379999999997</v>
      </c>
      <c r="J83">
        <f t="shared" si="13"/>
        <v>0</v>
      </c>
      <c r="K83">
        <f t="shared" si="13"/>
        <v>88142.55</v>
      </c>
      <c r="M83">
        <f t="shared" si="14"/>
        <v>0</v>
      </c>
      <c r="N83">
        <f t="shared" si="15"/>
        <v>0</v>
      </c>
      <c r="O83">
        <f t="shared" si="16"/>
        <v>-8.8469000000000006E-2</v>
      </c>
      <c r="P83">
        <f t="shared" si="17"/>
        <v>4.0429000000000714E-3</v>
      </c>
      <c r="Q83">
        <f t="shared" si="18"/>
        <v>0.27772000000000219</v>
      </c>
      <c r="R83">
        <f t="shared" si="19"/>
        <v>197.58000000000175</v>
      </c>
      <c r="S83">
        <f t="shared" si="20"/>
        <v>-354.46999999999389</v>
      </c>
      <c r="T83">
        <f t="shared" si="21"/>
        <v>0</v>
      </c>
      <c r="U83">
        <f t="shared" si="22"/>
        <v>729.19000000000233</v>
      </c>
      <c r="V83">
        <f t="shared" si="24"/>
        <v>2228.019999999975</v>
      </c>
    </row>
    <row r="84" spans="2:22" x14ac:dyDescent="0.35">
      <c r="B84">
        <f t="shared" si="23"/>
        <v>33</v>
      </c>
      <c r="C84">
        <f t="shared" si="13"/>
        <v>0</v>
      </c>
      <c r="D84">
        <f t="shared" si="13"/>
        <v>0</v>
      </c>
      <c r="E84">
        <f t="shared" si="13"/>
        <v>8.4603800000000007E-2</v>
      </c>
      <c r="F84">
        <f t="shared" si="13"/>
        <v>0.78677260000000004</v>
      </c>
      <c r="G84">
        <f t="shared" si="13"/>
        <v>18.79214</v>
      </c>
      <c r="H84">
        <f t="shared" si="13"/>
        <v>57936.88</v>
      </c>
      <c r="I84">
        <f t="shared" si="13"/>
        <v>44155.68</v>
      </c>
      <c r="J84">
        <f t="shared" si="13"/>
        <v>0</v>
      </c>
      <c r="K84">
        <f t="shared" si="13"/>
        <v>104009.1</v>
      </c>
      <c r="M84">
        <f t="shared" si="14"/>
        <v>0</v>
      </c>
      <c r="N84">
        <f t="shared" si="15"/>
        <v>0</v>
      </c>
      <c r="O84">
        <f t="shared" si="16"/>
        <v>-8.4603800000000007E-2</v>
      </c>
      <c r="P84">
        <f t="shared" si="17"/>
        <v>-2.1063000000000054E-3</v>
      </c>
      <c r="Q84">
        <f t="shared" si="18"/>
        <v>-3.1649999999999068E-2</v>
      </c>
      <c r="R84">
        <f t="shared" si="19"/>
        <v>-439.80999999999767</v>
      </c>
      <c r="S84">
        <f t="shared" si="20"/>
        <v>-362.48999999999796</v>
      </c>
      <c r="T84">
        <f t="shared" si="21"/>
        <v>0</v>
      </c>
      <c r="U84">
        <f t="shared" si="22"/>
        <v>1290.6999999999971</v>
      </c>
      <c r="V84">
        <f t="shared" si="24"/>
        <v>2150.6999999999753</v>
      </c>
    </row>
    <row r="85" spans="2:22" x14ac:dyDescent="0.35">
      <c r="B85">
        <f t="shared" si="23"/>
        <v>34</v>
      </c>
      <c r="C85">
        <f t="shared" si="13"/>
        <v>0</v>
      </c>
      <c r="D85">
        <f t="shared" si="13"/>
        <v>0</v>
      </c>
      <c r="E85">
        <f t="shared" si="13"/>
        <v>8.2241800000000004E-2</v>
      </c>
      <c r="F85">
        <f t="shared" si="13"/>
        <v>0.77023839999999999</v>
      </c>
      <c r="G85">
        <f t="shared" si="13"/>
        <v>18.322949999999999</v>
      </c>
      <c r="H85">
        <f t="shared" si="13"/>
        <v>57826.86</v>
      </c>
      <c r="I85">
        <f t="shared" si="13"/>
        <v>47114.33</v>
      </c>
      <c r="J85">
        <f t="shared" si="13"/>
        <v>0</v>
      </c>
      <c r="K85">
        <f t="shared" si="13"/>
        <v>118350.5</v>
      </c>
      <c r="M85">
        <f t="shared" si="14"/>
        <v>0</v>
      </c>
      <c r="N85">
        <f t="shared" si="15"/>
        <v>0</v>
      </c>
      <c r="O85">
        <f t="shared" si="16"/>
        <v>-8.2241800000000004E-2</v>
      </c>
      <c r="P85">
        <f t="shared" si="17"/>
        <v>-2.1044999999999536E-3</v>
      </c>
      <c r="Q85">
        <f t="shared" si="18"/>
        <v>-4.2109999999997427E-2</v>
      </c>
      <c r="R85">
        <f t="shared" si="19"/>
        <v>-111.09000000000378</v>
      </c>
      <c r="S85">
        <f t="shared" si="20"/>
        <v>-254.27999999999884</v>
      </c>
      <c r="T85">
        <f t="shared" si="21"/>
        <v>0</v>
      </c>
      <c r="U85">
        <f t="shared" si="22"/>
        <v>1216.8000000000029</v>
      </c>
      <c r="V85">
        <f t="shared" si="24"/>
        <v>2293.8899999999703</v>
      </c>
    </row>
    <row r="86" spans="2:22" x14ac:dyDescent="0.35">
      <c r="B86">
        <f t="shared" si="23"/>
        <v>35</v>
      </c>
      <c r="C86">
        <f t="shared" ref="C86:K101" si="25">IF(ISNUMBER(C20),C20,"")</f>
        <v>0</v>
      </c>
      <c r="D86">
        <f t="shared" si="25"/>
        <v>0</v>
      </c>
      <c r="E86">
        <f t="shared" si="25"/>
        <v>9.8346600000000006E-2</v>
      </c>
      <c r="F86">
        <f t="shared" si="25"/>
        <v>0.76121970000000005</v>
      </c>
      <c r="G86">
        <f t="shared" si="25"/>
        <v>18.42474</v>
      </c>
      <c r="H86">
        <f t="shared" si="25"/>
        <v>58322.14</v>
      </c>
      <c r="I86">
        <f t="shared" si="25"/>
        <v>51140.58</v>
      </c>
      <c r="J86">
        <f t="shared" si="25"/>
        <v>0</v>
      </c>
      <c r="K86">
        <f t="shared" si="25"/>
        <v>129737.3</v>
      </c>
      <c r="M86">
        <f t="shared" si="14"/>
        <v>0</v>
      </c>
      <c r="N86">
        <f t="shared" si="15"/>
        <v>0</v>
      </c>
      <c r="O86">
        <f t="shared" si="16"/>
        <v>-9.8346600000000006E-2</v>
      </c>
      <c r="P86">
        <f t="shared" si="17"/>
        <v>7.1459999999989865E-4</v>
      </c>
      <c r="Q86">
        <f t="shared" si="18"/>
        <v>8.6110000000001463E-2</v>
      </c>
      <c r="R86">
        <f t="shared" si="19"/>
        <v>-224.33999999999651</v>
      </c>
      <c r="S86">
        <f t="shared" si="20"/>
        <v>79.549999999995634</v>
      </c>
      <c r="T86">
        <f t="shared" si="21"/>
        <v>0</v>
      </c>
      <c r="U86">
        <f t="shared" si="22"/>
        <v>1435.4999999999854</v>
      </c>
      <c r="V86">
        <f t="shared" si="24"/>
        <v>1989.9999999999782</v>
      </c>
    </row>
    <row r="87" spans="2:22" x14ac:dyDescent="0.35">
      <c r="B87">
        <f t="shared" si="23"/>
        <v>36</v>
      </c>
      <c r="C87">
        <f t="shared" si="25"/>
        <v>0</v>
      </c>
      <c r="D87">
        <f t="shared" si="25"/>
        <v>0</v>
      </c>
      <c r="E87">
        <f t="shared" si="25"/>
        <v>0.11123039999999999</v>
      </c>
      <c r="F87">
        <f t="shared" si="25"/>
        <v>0.81640539999999995</v>
      </c>
      <c r="G87">
        <f t="shared" si="25"/>
        <v>21.711829999999999</v>
      </c>
      <c r="H87">
        <f t="shared" si="25"/>
        <v>62729.23</v>
      </c>
      <c r="I87">
        <f t="shared" si="25"/>
        <v>41805.019999999997</v>
      </c>
      <c r="J87">
        <f t="shared" si="25"/>
        <v>0</v>
      </c>
      <c r="K87">
        <f t="shared" si="25"/>
        <v>137068.70000000001</v>
      </c>
      <c r="M87">
        <f t="shared" si="14"/>
        <v>0</v>
      </c>
      <c r="N87">
        <f t="shared" si="15"/>
        <v>0</v>
      </c>
      <c r="O87">
        <f t="shared" si="16"/>
        <v>-0.11123039999999999</v>
      </c>
      <c r="P87">
        <f t="shared" si="17"/>
        <v>-2.6008999999999061E-3</v>
      </c>
      <c r="Q87">
        <f t="shared" si="18"/>
        <v>-8.0709999999999837E-2</v>
      </c>
      <c r="R87">
        <f t="shared" si="19"/>
        <v>-265.59000000000378</v>
      </c>
      <c r="S87">
        <f t="shared" si="20"/>
        <v>-37.009999999994761</v>
      </c>
      <c r="T87">
        <f t="shared" si="21"/>
        <v>0</v>
      </c>
      <c r="U87">
        <f t="shared" si="22"/>
        <v>1307</v>
      </c>
      <c r="V87">
        <f t="shared" si="24"/>
        <v>1761.4199999999691</v>
      </c>
    </row>
    <row r="88" spans="2:22" x14ac:dyDescent="0.35">
      <c r="B88">
        <f t="shared" si="23"/>
        <v>37</v>
      </c>
      <c r="C88">
        <f t="shared" si="25"/>
        <v>0</v>
      </c>
      <c r="D88">
        <f t="shared" si="25"/>
        <v>0</v>
      </c>
      <c r="E88">
        <f t="shared" si="25"/>
        <v>0.10800940000000001</v>
      </c>
      <c r="F88">
        <f t="shared" si="25"/>
        <v>0.78269270000000002</v>
      </c>
      <c r="G88">
        <f t="shared" si="25"/>
        <v>20.350439999999999</v>
      </c>
      <c r="H88">
        <f t="shared" si="25"/>
        <v>64312.67</v>
      </c>
      <c r="I88">
        <f t="shared" si="25"/>
        <v>41608.61</v>
      </c>
      <c r="J88">
        <f t="shared" si="25"/>
        <v>0</v>
      </c>
      <c r="K88">
        <f t="shared" si="25"/>
        <v>158668.29999999999</v>
      </c>
      <c r="M88">
        <f t="shared" si="14"/>
        <v>0</v>
      </c>
      <c r="N88">
        <f t="shared" si="15"/>
        <v>0</v>
      </c>
      <c r="O88">
        <f t="shared" si="16"/>
        <v>-0.10800940000000001</v>
      </c>
      <c r="P88">
        <f t="shared" si="17"/>
        <v>1.1468999999999507E-3</v>
      </c>
      <c r="Q88">
        <f t="shared" si="18"/>
        <v>3.4349999999999881E-2</v>
      </c>
      <c r="R88">
        <f t="shared" si="19"/>
        <v>-450.37999999999738</v>
      </c>
      <c r="S88">
        <f t="shared" si="20"/>
        <v>-184.95999999999913</v>
      </c>
      <c r="T88">
        <f t="shared" si="21"/>
        <v>0</v>
      </c>
      <c r="U88">
        <f t="shared" si="22"/>
        <v>1164</v>
      </c>
      <c r="V88">
        <f t="shared" si="24"/>
        <v>1495.9999999999709</v>
      </c>
    </row>
    <row r="89" spans="2:22" x14ac:dyDescent="0.35">
      <c r="B89">
        <f t="shared" si="23"/>
        <v>38</v>
      </c>
      <c r="C89">
        <f t="shared" si="25"/>
        <v>0</v>
      </c>
      <c r="D89">
        <f t="shared" si="25"/>
        <v>0</v>
      </c>
      <c r="E89">
        <f t="shared" si="25"/>
        <v>0.1090831</v>
      </c>
      <c r="F89">
        <f t="shared" si="25"/>
        <v>0.7942882</v>
      </c>
      <c r="G89">
        <f t="shared" si="25"/>
        <v>20.691220000000001</v>
      </c>
      <c r="H89">
        <f t="shared" si="25"/>
        <v>65185.919999999998</v>
      </c>
      <c r="I89">
        <f t="shared" si="25"/>
        <v>41960.28</v>
      </c>
      <c r="J89">
        <f t="shared" si="25"/>
        <v>0</v>
      </c>
      <c r="K89">
        <f t="shared" si="25"/>
        <v>181536.9</v>
      </c>
      <c r="M89">
        <f t="shared" si="14"/>
        <v>0</v>
      </c>
      <c r="N89">
        <f t="shared" si="15"/>
        <v>0</v>
      </c>
      <c r="O89">
        <f t="shared" si="16"/>
        <v>-0.1090831</v>
      </c>
      <c r="P89">
        <f t="shared" si="17"/>
        <v>-1.0241900000000026E-2</v>
      </c>
      <c r="Q89">
        <f t="shared" si="18"/>
        <v>6.2399999999982469E-3</v>
      </c>
      <c r="R89">
        <f t="shared" si="19"/>
        <v>-422.55999999999767</v>
      </c>
      <c r="S89">
        <f t="shared" si="20"/>
        <v>-250.04000000000087</v>
      </c>
      <c r="T89">
        <f t="shared" si="21"/>
        <v>0</v>
      </c>
      <c r="U89">
        <f t="shared" si="22"/>
        <v>1224</v>
      </c>
      <c r="V89">
        <f t="shared" si="24"/>
        <v>1323.4799999999741</v>
      </c>
    </row>
    <row r="90" spans="2:22" x14ac:dyDescent="0.35">
      <c r="B90">
        <f t="shared" si="23"/>
        <v>39</v>
      </c>
      <c r="C90">
        <f t="shared" si="25"/>
        <v>0</v>
      </c>
      <c r="D90">
        <f t="shared" si="25"/>
        <v>0</v>
      </c>
      <c r="E90">
        <f t="shared" si="25"/>
        <v>0.1095126</v>
      </c>
      <c r="F90">
        <f t="shared" si="25"/>
        <v>0.76852050000000005</v>
      </c>
      <c r="G90">
        <f t="shared" si="25"/>
        <v>20.476489999999998</v>
      </c>
      <c r="H90">
        <f t="shared" si="25"/>
        <v>66318.559999999998</v>
      </c>
      <c r="I90">
        <f t="shared" si="25"/>
        <v>42739.55</v>
      </c>
      <c r="J90">
        <f t="shared" si="25"/>
        <v>0</v>
      </c>
      <c r="K90">
        <f t="shared" si="25"/>
        <v>206261.4</v>
      </c>
      <c r="M90">
        <f t="shared" si="14"/>
        <v>0</v>
      </c>
      <c r="N90">
        <f t="shared" si="15"/>
        <v>0</v>
      </c>
      <c r="O90">
        <f t="shared" si="16"/>
        <v>-0.1095126</v>
      </c>
      <c r="P90">
        <f t="shared" si="17"/>
        <v>-8.4461000000000119E-3</v>
      </c>
      <c r="Q90">
        <f t="shared" si="18"/>
        <v>-0.16071999999999775</v>
      </c>
      <c r="R90">
        <f t="shared" si="19"/>
        <v>-692.5399999999936</v>
      </c>
      <c r="S90">
        <f t="shared" si="20"/>
        <v>-259.76000000000204</v>
      </c>
      <c r="T90">
        <f t="shared" si="21"/>
        <v>0</v>
      </c>
      <c r="U90">
        <f t="shared" si="22"/>
        <v>758.89999999999418</v>
      </c>
      <c r="V90">
        <f t="shared" si="24"/>
        <v>890.69999999998254</v>
      </c>
    </row>
    <row r="91" spans="2:22" x14ac:dyDescent="0.35">
      <c r="B91">
        <f t="shared" si="23"/>
        <v>40</v>
      </c>
      <c r="C91">
        <f t="shared" si="25"/>
        <v>0</v>
      </c>
      <c r="D91">
        <f t="shared" si="25"/>
        <v>0</v>
      </c>
      <c r="E91">
        <f t="shared" si="25"/>
        <v>0.11101569999999999</v>
      </c>
      <c r="F91">
        <f t="shared" si="25"/>
        <v>0.75477780000000005</v>
      </c>
      <c r="G91">
        <f t="shared" si="25"/>
        <v>20.249300000000002</v>
      </c>
      <c r="H91">
        <f t="shared" si="25"/>
        <v>66848.72</v>
      </c>
      <c r="I91">
        <f t="shared" si="25"/>
        <v>43237.41</v>
      </c>
      <c r="J91">
        <f t="shared" si="25"/>
        <v>0</v>
      </c>
      <c r="K91">
        <f t="shared" si="25"/>
        <v>230050.5</v>
      </c>
      <c r="M91">
        <f t="shared" si="14"/>
        <v>0</v>
      </c>
      <c r="N91">
        <f t="shared" si="15"/>
        <v>0</v>
      </c>
      <c r="O91">
        <f t="shared" si="16"/>
        <v>-0.11101569999999999</v>
      </c>
      <c r="P91">
        <f t="shared" si="17"/>
        <v>7.5019999999992315E-4</v>
      </c>
      <c r="Q91">
        <f t="shared" si="18"/>
        <v>6.9769999999998333E-2</v>
      </c>
      <c r="R91">
        <f t="shared" si="19"/>
        <v>-320.91000000000349</v>
      </c>
      <c r="S91">
        <f t="shared" si="20"/>
        <v>-446.59000000000378</v>
      </c>
      <c r="T91">
        <f t="shared" si="21"/>
        <v>0</v>
      </c>
      <c r="U91">
        <f t="shared" si="22"/>
        <v>284.89999999999418</v>
      </c>
      <c r="V91">
        <f t="shared" si="24"/>
        <v>1016.3799999999828</v>
      </c>
    </row>
    <row r="92" spans="2:22" x14ac:dyDescent="0.35">
      <c r="B92">
        <f t="shared" si="23"/>
        <v>41</v>
      </c>
      <c r="C92">
        <f t="shared" si="25"/>
        <v>0</v>
      </c>
      <c r="D92">
        <f t="shared" si="25"/>
        <v>0</v>
      </c>
      <c r="E92">
        <f t="shared" si="25"/>
        <v>0.1183165</v>
      </c>
      <c r="F92">
        <f t="shared" si="25"/>
        <v>0.741035</v>
      </c>
      <c r="G92">
        <f t="shared" si="25"/>
        <v>20.290320000000001</v>
      </c>
      <c r="H92">
        <f t="shared" si="25"/>
        <v>68537.2</v>
      </c>
      <c r="I92">
        <f t="shared" si="25"/>
        <v>43461.01</v>
      </c>
      <c r="J92">
        <f t="shared" si="25"/>
        <v>0</v>
      </c>
      <c r="K92">
        <f t="shared" si="25"/>
        <v>253951.2</v>
      </c>
      <c r="M92">
        <f t="shared" si="14"/>
        <v>0</v>
      </c>
      <c r="N92">
        <f t="shared" si="15"/>
        <v>0</v>
      </c>
      <c r="O92">
        <f t="shared" si="16"/>
        <v>-0.1183165</v>
      </c>
      <c r="P92">
        <f t="shared" si="17"/>
        <v>-5.9658000000000211E-3</v>
      </c>
      <c r="Q92">
        <f t="shared" si="18"/>
        <v>-5.0600000000002865E-2</v>
      </c>
      <c r="R92">
        <f t="shared" si="19"/>
        <v>-538.98999999999069</v>
      </c>
      <c r="S92">
        <f t="shared" si="20"/>
        <v>-479.61000000000058</v>
      </c>
      <c r="T92">
        <f t="shared" si="21"/>
        <v>0</v>
      </c>
      <c r="U92">
        <f t="shared" si="22"/>
        <v>442.59999999997672</v>
      </c>
      <c r="V92">
        <f t="shared" si="24"/>
        <v>956.99999999999272</v>
      </c>
    </row>
    <row r="93" spans="2:22" x14ac:dyDescent="0.35">
      <c r="B93">
        <f t="shared" si="23"/>
        <v>42</v>
      </c>
      <c r="C93">
        <f t="shared" si="25"/>
        <v>0</v>
      </c>
      <c r="D93">
        <f t="shared" si="25"/>
        <v>0</v>
      </c>
      <c r="E93">
        <f t="shared" si="25"/>
        <v>0.10758</v>
      </c>
      <c r="F93">
        <f t="shared" si="25"/>
        <v>0.71462309999999996</v>
      </c>
      <c r="G93">
        <f t="shared" si="25"/>
        <v>20.025549999999999</v>
      </c>
      <c r="H93">
        <f t="shared" si="25"/>
        <v>69154.55</v>
      </c>
      <c r="I93">
        <f t="shared" si="25"/>
        <v>43815.54</v>
      </c>
      <c r="J93">
        <f t="shared" si="25"/>
        <v>0</v>
      </c>
      <c r="K93">
        <f t="shared" si="25"/>
        <v>279532.3</v>
      </c>
      <c r="M93">
        <f t="shared" si="14"/>
        <v>0</v>
      </c>
      <c r="N93">
        <f t="shared" si="15"/>
        <v>0</v>
      </c>
      <c r="O93">
        <f t="shared" si="16"/>
        <v>-0.10758</v>
      </c>
      <c r="P93">
        <f t="shared" si="17"/>
        <v>-6.0055999999999443E-3</v>
      </c>
      <c r="Q93">
        <f t="shared" si="18"/>
        <v>0.14804000000000173</v>
      </c>
      <c r="R93">
        <f t="shared" si="19"/>
        <v>-75.600000000005821</v>
      </c>
      <c r="S93">
        <f t="shared" si="20"/>
        <v>-333.54000000000087</v>
      </c>
      <c r="T93">
        <f t="shared" si="21"/>
        <v>0</v>
      </c>
      <c r="U93">
        <f t="shared" si="22"/>
        <v>267.60000000003492</v>
      </c>
      <c r="V93">
        <f t="shared" si="24"/>
        <v>1214.9399999999878</v>
      </c>
    </row>
    <row r="94" spans="2:22" x14ac:dyDescent="0.35">
      <c r="B94">
        <f t="shared" si="23"/>
        <v>43</v>
      </c>
      <c r="C94">
        <f t="shared" si="25"/>
        <v>0</v>
      </c>
      <c r="D94">
        <f t="shared" si="25"/>
        <v>0</v>
      </c>
      <c r="E94">
        <f t="shared" si="25"/>
        <v>0.12067849999999999</v>
      </c>
      <c r="F94">
        <f t="shared" si="25"/>
        <v>0.69186170000000002</v>
      </c>
      <c r="G94">
        <f t="shared" si="25"/>
        <v>20.525020000000001</v>
      </c>
      <c r="H94">
        <f t="shared" si="25"/>
        <v>70137.23</v>
      </c>
      <c r="I94">
        <f t="shared" si="25"/>
        <v>43727.16</v>
      </c>
      <c r="J94">
        <f t="shared" si="25"/>
        <v>0</v>
      </c>
      <c r="K94">
        <f t="shared" si="25"/>
        <v>304677.2</v>
      </c>
      <c r="M94">
        <f t="shared" si="14"/>
        <v>0</v>
      </c>
      <c r="N94">
        <f t="shared" si="15"/>
        <v>0</v>
      </c>
      <c r="O94">
        <f t="shared" si="16"/>
        <v>-0.12067849999999999</v>
      </c>
      <c r="P94">
        <f t="shared" si="17"/>
        <v>-6.1828000000000438E-3</v>
      </c>
      <c r="Q94">
        <f t="shared" si="18"/>
        <v>5.2789999999998116E-2</v>
      </c>
      <c r="R94">
        <f t="shared" si="19"/>
        <v>70.75</v>
      </c>
      <c r="S94">
        <f t="shared" si="20"/>
        <v>-392.01000000000204</v>
      </c>
      <c r="T94">
        <f t="shared" si="21"/>
        <v>0</v>
      </c>
      <c r="U94">
        <f t="shared" si="22"/>
        <v>790</v>
      </c>
      <c r="V94">
        <f t="shared" si="24"/>
        <v>1677.6999999999898</v>
      </c>
    </row>
    <row r="95" spans="2:22" x14ac:dyDescent="0.35">
      <c r="B95">
        <f t="shared" si="23"/>
        <v>44</v>
      </c>
      <c r="C95">
        <f t="shared" si="25"/>
        <v>0</v>
      </c>
      <c r="D95">
        <f t="shared" si="25"/>
        <v>0</v>
      </c>
      <c r="E95">
        <f t="shared" si="25"/>
        <v>0.11445139999999999</v>
      </c>
      <c r="F95">
        <f t="shared" si="25"/>
        <v>0.64505049999999997</v>
      </c>
      <c r="G95">
        <f t="shared" si="25"/>
        <v>20.492159999999998</v>
      </c>
      <c r="H95">
        <f t="shared" si="25"/>
        <v>72618.37</v>
      </c>
      <c r="I95">
        <f t="shared" si="25"/>
        <v>44344.05</v>
      </c>
      <c r="J95">
        <f t="shared" si="25"/>
        <v>0</v>
      </c>
      <c r="K95">
        <f t="shared" si="25"/>
        <v>331602.09999999998</v>
      </c>
      <c r="M95">
        <f t="shared" si="14"/>
        <v>0</v>
      </c>
      <c r="N95">
        <f t="shared" si="15"/>
        <v>0</v>
      </c>
      <c r="O95">
        <f t="shared" si="16"/>
        <v>-0.11445139999999999</v>
      </c>
      <c r="P95">
        <f t="shared" si="17"/>
        <v>-4.4222999999999901E-3</v>
      </c>
      <c r="Q95">
        <f t="shared" si="18"/>
        <v>1.4760000000002549E-2</v>
      </c>
      <c r="R95">
        <f t="shared" si="19"/>
        <v>-507.67999999999302</v>
      </c>
      <c r="S95">
        <f t="shared" si="20"/>
        <v>-358.13999999999942</v>
      </c>
      <c r="T95">
        <f t="shared" si="21"/>
        <v>0</v>
      </c>
      <c r="U95">
        <f t="shared" si="22"/>
        <v>449</v>
      </c>
      <c r="V95">
        <f t="shared" si="24"/>
        <v>1528.1599999999962</v>
      </c>
    </row>
    <row r="96" spans="2:22" x14ac:dyDescent="0.35">
      <c r="B96">
        <f t="shared" si="23"/>
        <v>45</v>
      </c>
      <c r="C96">
        <f t="shared" si="25"/>
        <v>0</v>
      </c>
      <c r="D96">
        <f t="shared" si="25"/>
        <v>0</v>
      </c>
      <c r="E96">
        <f t="shared" si="25"/>
        <v>0.1286236</v>
      </c>
      <c r="F96">
        <f t="shared" si="25"/>
        <v>0.5849259</v>
      </c>
      <c r="G96">
        <f t="shared" si="25"/>
        <v>20.385660000000001</v>
      </c>
      <c r="H96">
        <f t="shared" si="25"/>
        <v>73312.69</v>
      </c>
      <c r="I96">
        <f t="shared" si="25"/>
        <v>44957.36</v>
      </c>
      <c r="J96">
        <f t="shared" si="25"/>
        <v>0</v>
      </c>
      <c r="K96">
        <f t="shared" si="25"/>
        <v>359780.9</v>
      </c>
      <c r="M96">
        <f t="shared" si="14"/>
        <v>0</v>
      </c>
      <c r="N96">
        <f t="shared" si="15"/>
        <v>0</v>
      </c>
      <c r="O96">
        <f t="shared" si="16"/>
        <v>-0.1286236</v>
      </c>
      <c r="P96">
        <f t="shared" si="17"/>
        <v>7.3230000000001905E-4</v>
      </c>
      <c r="Q96">
        <f t="shared" si="18"/>
        <v>8.674999999999855E-2</v>
      </c>
      <c r="R96">
        <f t="shared" si="19"/>
        <v>-417.88999999999942</v>
      </c>
      <c r="S96">
        <f t="shared" si="20"/>
        <v>-582.15000000000146</v>
      </c>
      <c r="T96">
        <f t="shared" si="21"/>
        <v>0</v>
      </c>
      <c r="U96">
        <f t="shared" si="22"/>
        <v>200.69999999995343</v>
      </c>
      <c r="V96">
        <f t="shared" si="24"/>
        <v>1692.4199999999983</v>
      </c>
    </row>
    <row r="97" spans="2:22" x14ac:dyDescent="0.35">
      <c r="B97">
        <f t="shared" si="23"/>
        <v>46</v>
      </c>
      <c r="C97">
        <f t="shared" si="25"/>
        <v>0</v>
      </c>
      <c r="D97">
        <f t="shared" si="25"/>
        <v>0</v>
      </c>
      <c r="E97">
        <f t="shared" si="25"/>
        <v>0.1359244</v>
      </c>
      <c r="F97">
        <f t="shared" si="25"/>
        <v>0.5913678</v>
      </c>
      <c r="G97">
        <f t="shared" si="25"/>
        <v>20.136140000000001</v>
      </c>
      <c r="H97">
        <f t="shared" si="25"/>
        <v>74489.67</v>
      </c>
      <c r="I97">
        <f t="shared" si="25"/>
        <v>45346.6</v>
      </c>
      <c r="J97">
        <f t="shared" si="25"/>
        <v>0</v>
      </c>
      <c r="K97">
        <f t="shared" si="25"/>
        <v>387918.1</v>
      </c>
      <c r="M97">
        <f t="shared" si="14"/>
        <v>0</v>
      </c>
      <c r="N97">
        <f t="shared" si="15"/>
        <v>0</v>
      </c>
      <c r="O97">
        <f t="shared" si="16"/>
        <v>-0.1359244</v>
      </c>
      <c r="P97">
        <f t="shared" si="17"/>
        <v>2.55660000000002E-3</v>
      </c>
      <c r="Q97">
        <f t="shared" si="18"/>
        <v>0.31167999999999907</v>
      </c>
      <c r="R97">
        <f t="shared" si="19"/>
        <v>-136.13999999999942</v>
      </c>
      <c r="S97">
        <f t="shared" si="20"/>
        <v>-663.37999999999738</v>
      </c>
      <c r="T97">
        <f t="shared" si="21"/>
        <v>0</v>
      </c>
      <c r="U97">
        <f t="shared" si="22"/>
        <v>346.20000000001164</v>
      </c>
      <c r="V97">
        <f t="shared" si="24"/>
        <v>2219.6599999999962</v>
      </c>
    </row>
    <row r="98" spans="2:22" x14ac:dyDescent="0.35">
      <c r="B98">
        <f t="shared" si="23"/>
        <v>47</v>
      </c>
      <c r="C98">
        <f t="shared" si="25"/>
        <v>0</v>
      </c>
      <c r="D98">
        <f t="shared" si="25"/>
        <v>0</v>
      </c>
      <c r="E98">
        <f t="shared" si="25"/>
        <v>0.13463600000000001</v>
      </c>
      <c r="F98">
        <f t="shared" si="25"/>
        <v>0.59566240000000004</v>
      </c>
      <c r="G98">
        <f t="shared" si="25"/>
        <v>20.439769999999999</v>
      </c>
      <c r="H98">
        <f t="shared" si="25"/>
        <v>76463.81</v>
      </c>
      <c r="I98">
        <f t="shared" si="25"/>
        <v>45485.1</v>
      </c>
      <c r="J98">
        <f t="shared" si="25"/>
        <v>0</v>
      </c>
      <c r="K98">
        <f t="shared" si="25"/>
        <v>416751.8</v>
      </c>
      <c r="M98">
        <f t="shared" si="14"/>
        <v>0</v>
      </c>
      <c r="N98">
        <f t="shared" si="15"/>
        <v>0</v>
      </c>
      <c r="O98">
        <f t="shared" si="16"/>
        <v>-0.13463600000000001</v>
      </c>
      <c r="P98">
        <f t="shared" si="17"/>
        <v>3.2849999999995383E-4</v>
      </c>
      <c r="Q98">
        <f t="shared" si="18"/>
        <v>9.3600000000002126E-2</v>
      </c>
      <c r="R98">
        <f t="shared" si="19"/>
        <v>-359.44999999999709</v>
      </c>
      <c r="S98">
        <f t="shared" si="20"/>
        <v>-456.45999999999913</v>
      </c>
      <c r="T98">
        <f t="shared" si="21"/>
        <v>0</v>
      </c>
      <c r="U98">
        <f t="shared" si="22"/>
        <v>771.5</v>
      </c>
      <c r="V98">
        <f t="shared" si="24"/>
        <v>2316.6699999999983</v>
      </c>
    </row>
    <row r="99" spans="2:22" x14ac:dyDescent="0.35">
      <c r="B99">
        <f t="shared" si="23"/>
        <v>48</v>
      </c>
      <c r="C99">
        <f t="shared" si="25"/>
        <v>0</v>
      </c>
      <c r="D99">
        <f t="shared" si="25"/>
        <v>0</v>
      </c>
      <c r="E99">
        <f t="shared" si="25"/>
        <v>0.13377710000000001</v>
      </c>
      <c r="F99">
        <f t="shared" si="25"/>
        <v>0.59480350000000004</v>
      </c>
      <c r="G99">
        <f t="shared" si="25"/>
        <v>20.32274</v>
      </c>
      <c r="H99">
        <f t="shared" si="25"/>
        <v>77903.839999999997</v>
      </c>
      <c r="I99">
        <f t="shared" si="25"/>
        <v>45768</v>
      </c>
      <c r="J99">
        <f t="shared" si="25"/>
        <v>0</v>
      </c>
      <c r="K99">
        <f t="shared" si="25"/>
        <v>446516.7</v>
      </c>
      <c r="M99">
        <f t="shared" si="14"/>
        <v>0</v>
      </c>
      <c r="N99">
        <f t="shared" si="15"/>
        <v>0</v>
      </c>
      <c r="O99">
        <f t="shared" si="16"/>
        <v>-0.13377710000000001</v>
      </c>
      <c r="P99">
        <f t="shared" si="17"/>
        <v>1.1873999999999496E-3</v>
      </c>
      <c r="Q99">
        <f t="shared" si="18"/>
        <v>7.1139999999999759E-2</v>
      </c>
      <c r="R99">
        <f t="shared" si="19"/>
        <v>-645.50999999999476</v>
      </c>
      <c r="S99">
        <f t="shared" si="20"/>
        <v>-503.54000000000087</v>
      </c>
      <c r="T99">
        <f t="shared" si="21"/>
        <v>0</v>
      </c>
      <c r="U99">
        <f t="shared" si="22"/>
        <v>890.39999999996508</v>
      </c>
      <c r="V99">
        <f t="shared" si="24"/>
        <v>2174.7000000000044</v>
      </c>
    </row>
    <row r="100" spans="2:22" x14ac:dyDescent="0.35">
      <c r="B100">
        <f t="shared" si="23"/>
        <v>49</v>
      </c>
      <c r="C100">
        <f t="shared" si="25"/>
        <v>0</v>
      </c>
      <c r="D100">
        <f t="shared" si="25"/>
        <v>0</v>
      </c>
      <c r="E100">
        <f t="shared" si="25"/>
        <v>0.14021900000000001</v>
      </c>
      <c r="F100">
        <f t="shared" si="25"/>
        <v>0.58922050000000004</v>
      </c>
      <c r="G100">
        <f t="shared" si="25"/>
        <v>20.143229999999999</v>
      </c>
      <c r="H100">
        <f t="shared" si="25"/>
        <v>79165.490000000005</v>
      </c>
      <c r="I100">
        <f t="shared" si="25"/>
        <v>46016.6</v>
      </c>
      <c r="J100">
        <f t="shared" si="25"/>
        <v>0</v>
      </c>
      <c r="K100">
        <f t="shared" si="25"/>
        <v>478533</v>
      </c>
      <c r="M100">
        <f t="shared" si="14"/>
        <v>0</v>
      </c>
      <c r="N100">
        <f t="shared" si="15"/>
        <v>0</v>
      </c>
      <c r="O100">
        <f t="shared" si="16"/>
        <v>-0.14021900000000001</v>
      </c>
      <c r="P100">
        <f t="shared" si="17"/>
        <v>9.8409999999993225E-4</v>
      </c>
      <c r="Q100">
        <f t="shared" si="18"/>
        <v>0.14236999999999966</v>
      </c>
      <c r="R100">
        <f t="shared" si="19"/>
        <v>-519.23000000001048</v>
      </c>
      <c r="S100">
        <f t="shared" si="20"/>
        <v>-520.91999999999825</v>
      </c>
      <c r="T100">
        <f t="shared" si="21"/>
        <v>0</v>
      </c>
      <c r="U100">
        <f t="shared" si="22"/>
        <v>735.59999999997672</v>
      </c>
      <c r="V100">
        <f t="shared" si="24"/>
        <v>2176.3899999999921</v>
      </c>
    </row>
    <row r="101" spans="2:22" x14ac:dyDescent="0.35">
      <c r="B101">
        <f t="shared" si="23"/>
        <v>50</v>
      </c>
      <c r="C101">
        <f t="shared" si="25"/>
        <v>0</v>
      </c>
      <c r="D101">
        <f t="shared" si="25"/>
        <v>0</v>
      </c>
      <c r="E101">
        <f t="shared" si="25"/>
        <v>0.15761220000000001</v>
      </c>
      <c r="F101">
        <f t="shared" si="25"/>
        <v>0.58428170000000001</v>
      </c>
      <c r="G101">
        <f t="shared" si="25"/>
        <v>19.77346</v>
      </c>
      <c r="H101">
        <f t="shared" si="25"/>
        <v>79709.539999999994</v>
      </c>
      <c r="I101">
        <f t="shared" si="25"/>
        <v>46607.65</v>
      </c>
      <c r="J101">
        <f t="shared" si="25"/>
        <v>0</v>
      </c>
      <c r="K101">
        <f t="shared" si="25"/>
        <v>511608.8</v>
      </c>
      <c r="M101">
        <f t="shared" si="14"/>
        <v>0</v>
      </c>
      <c r="N101">
        <f t="shared" si="15"/>
        <v>0</v>
      </c>
      <c r="O101">
        <f t="shared" si="16"/>
        <v>-0.15761220000000001</v>
      </c>
      <c r="P101">
        <f t="shared" si="17"/>
        <v>-1.3100000000000334E-3</v>
      </c>
      <c r="Q101">
        <f t="shared" si="18"/>
        <v>4.9640000000000128E-2</v>
      </c>
      <c r="R101">
        <f t="shared" si="19"/>
        <v>-290.22999999999593</v>
      </c>
      <c r="S101">
        <f t="shared" si="20"/>
        <v>-597.95000000000437</v>
      </c>
      <c r="T101">
        <f t="shared" si="21"/>
        <v>0</v>
      </c>
      <c r="U101">
        <f t="shared" si="22"/>
        <v>812.90000000002328</v>
      </c>
      <c r="V101">
        <f t="shared" si="24"/>
        <v>2484.1100000000006</v>
      </c>
    </row>
    <row r="102" spans="2:22" x14ac:dyDescent="0.35">
      <c r="B102">
        <f t="shared" si="23"/>
        <v>51</v>
      </c>
      <c r="C102">
        <f t="shared" ref="C102:K117" si="26">IF(ISNUMBER(C36),C36,"")</f>
        <v>0</v>
      </c>
      <c r="D102">
        <f t="shared" si="26"/>
        <v>0</v>
      </c>
      <c r="E102">
        <f t="shared" si="26"/>
        <v>0.1685635</v>
      </c>
      <c r="F102">
        <f t="shared" si="26"/>
        <v>0.58728800000000003</v>
      </c>
      <c r="G102">
        <f t="shared" si="26"/>
        <v>19.956410000000002</v>
      </c>
      <c r="H102">
        <f t="shared" si="26"/>
        <v>82034.69</v>
      </c>
      <c r="I102">
        <f t="shared" si="26"/>
        <v>46590.87</v>
      </c>
      <c r="J102">
        <f t="shared" si="26"/>
        <v>0</v>
      </c>
      <c r="K102">
        <f t="shared" si="26"/>
        <v>543938.1</v>
      </c>
      <c r="M102">
        <f t="shared" si="14"/>
        <v>0</v>
      </c>
      <c r="N102">
        <f t="shared" si="15"/>
        <v>0</v>
      </c>
      <c r="O102">
        <f t="shared" si="16"/>
        <v>-0.1685635</v>
      </c>
      <c r="P102">
        <f t="shared" si="17"/>
        <v>-1.4232000000000689E-3</v>
      </c>
      <c r="Q102">
        <f t="shared" si="18"/>
        <v>-8.8880000000003179E-2</v>
      </c>
      <c r="R102">
        <f t="shared" si="19"/>
        <v>-743.52999999999884</v>
      </c>
      <c r="S102">
        <f t="shared" si="20"/>
        <v>-615.61000000000058</v>
      </c>
      <c r="T102">
        <f t="shared" si="21"/>
        <v>0</v>
      </c>
      <c r="U102">
        <f t="shared" si="22"/>
        <v>1507</v>
      </c>
      <c r="V102">
        <f t="shared" si="24"/>
        <v>2356.1900000000023</v>
      </c>
    </row>
    <row r="103" spans="2:22" x14ac:dyDescent="0.35">
      <c r="B103">
        <f t="shared" si="23"/>
        <v>52</v>
      </c>
      <c r="C103">
        <f t="shared" si="26"/>
        <v>0</v>
      </c>
      <c r="D103">
        <f t="shared" si="26"/>
        <v>0</v>
      </c>
      <c r="E103">
        <f t="shared" si="26"/>
        <v>0.17479059999999999</v>
      </c>
      <c r="F103">
        <f t="shared" si="26"/>
        <v>0.58599959999999995</v>
      </c>
      <c r="G103">
        <f t="shared" si="26"/>
        <v>19.82199</v>
      </c>
      <c r="H103">
        <f t="shared" si="26"/>
        <v>82961.119999999995</v>
      </c>
      <c r="I103">
        <f t="shared" si="26"/>
        <v>46847.040000000001</v>
      </c>
      <c r="J103">
        <f t="shared" si="26"/>
        <v>0</v>
      </c>
      <c r="K103">
        <f t="shared" si="26"/>
        <v>579331.19999999995</v>
      </c>
      <c r="M103">
        <f t="shared" si="14"/>
        <v>0</v>
      </c>
      <c r="N103">
        <f t="shared" si="15"/>
        <v>0</v>
      </c>
      <c r="O103">
        <f t="shared" si="16"/>
        <v>-0.17479059999999999</v>
      </c>
      <c r="P103">
        <f t="shared" si="17"/>
        <v>-1.5813000000000077E-3</v>
      </c>
      <c r="Q103">
        <f t="shared" si="18"/>
        <v>-2.120000000000033E-2</v>
      </c>
      <c r="R103">
        <f t="shared" si="19"/>
        <v>-688.64999999999418</v>
      </c>
      <c r="S103">
        <f t="shared" si="20"/>
        <v>-591.4800000000032</v>
      </c>
      <c r="T103">
        <f t="shared" si="21"/>
        <v>0</v>
      </c>
      <c r="U103">
        <f t="shared" si="22"/>
        <v>1346.7000000000698</v>
      </c>
      <c r="V103">
        <f t="shared" si="24"/>
        <v>2259.0200000000114</v>
      </c>
    </row>
    <row r="104" spans="2:22" x14ac:dyDescent="0.35">
      <c r="B104">
        <f t="shared" si="23"/>
        <v>53</v>
      </c>
      <c r="C104">
        <f t="shared" si="26"/>
        <v>0</v>
      </c>
      <c r="D104">
        <f t="shared" si="26"/>
        <v>0</v>
      </c>
      <c r="E104">
        <f t="shared" si="26"/>
        <v>0.17114019999999999</v>
      </c>
      <c r="F104">
        <f t="shared" si="26"/>
        <v>0.58020179999999999</v>
      </c>
      <c r="G104">
        <f t="shared" si="26"/>
        <v>19.537040000000001</v>
      </c>
      <c r="H104">
        <f t="shared" si="26"/>
        <v>83607.539999999994</v>
      </c>
      <c r="I104">
        <f t="shared" si="26"/>
        <v>47158.1</v>
      </c>
      <c r="J104">
        <f t="shared" si="26"/>
        <v>0</v>
      </c>
      <c r="K104">
        <f t="shared" si="26"/>
        <v>615388.4</v>
      </c>
      <c r="M104">
        <f t="shared" si="14"/>
        <v>0</v>
      </c>
      <c r="N104">
        <f t="shared" si="15"/>
        <v>0</v>
      </c>
      <c r="O104">
        <f t="shared" si="16"/>
        <v>-0.17114019999999999</v>
      </c>
      <c r="P104">
        <f t="shared" si="17"/>
        <v>4.2164999999999564E-3</v>
      </c>
      <c r="Q104">
        <f t="shared" si="18"/>
        <v>0.27634999999999721</v>
      </c>
      <c r="R104">
        <f t="shared" si="19"/>
        <v>349.24000000000524</v>
      </c>
      <c r="S104">
        <f t="shared" si="20"/>
        <v>-707.08000000000175</v>
      </c>
      <c r="T104">
        <f t="shared" si="21"/>
        <v>0</v>
      </c>
      <c r="U104">
        <f t="shared" si="22"/>
        <v>1014</v>
      </c>
      <c r="V104">
        <f t="shared" si="24"/>
        <v>3315.3400000000183</v>
      </c>
    </row>
    <row r="105" spans="2:22" x14ac:dyDescent="0.35">
      <c r="B105">
        <f t="shared" si="23"/>
        <v>54</v>
      </c>
      <c r="C105">
        <f t="shared" si="26"/>
        <v>0</v>
      </c>
      <c r="D105">
        <f t="shared" si="26"/>
        <v>0</v>
      </c>
      <c r="E105">
        <f t="shared" si="26"/>
        <v>0.1735023</v>
      </c>
      <c r="F105">
        <f t="shared" si="26"/>
        <v>0.57010950000000005</v>
      </c>
      <c r="G105">
        <f t="shared" si="26"/>
        <v>19.53811</v>
      </c>
      <c r="H105">
        <f t="shared" si="26"/>
        <v>85219.3</v>
      </c>
      <c r="I105">
        <f t="shared" si="26"/>
        <v>47195.65</v>
      </c>
      <c r="J105">
        <f t="shared" si="26"/>
        <v>0</v>
      </c>
      <c r="K105">
        <f t="shared" si="26"/>
        <v>652146.5</v>
      </c>
      <c r="M105">
        <f t="shared" si="14"/>
        <v>0</v>
      </c>
      <c r="N105">
        <f t="shared" si="15"/>
        <v>0</v>
      </c>
      <c r="O105">
        <f t="shared" si="16"/>
        <v>-0.1735023</v>
      </c>
      <c r="P105">
        <f t="shared" si="17"/>
        <v>6.8691999999999087E-3</v>
      </c>
      <c r="Q105">
        <f t="shared" si="18"/>
        <v>0.29263999999999868</v>
      </c>
      <c r="R105">
        <f t="shared" si="19"/>
        <v>555.44999999999709</v>
      </c>
      <c r="S105">
        <f t="shared" si="20"/>
        <v>-664.37000000000262</v>
      </c>
      <c r="T105">
        <f t="shared" si="21"/>
        <v>0</v>
      </c>
      <c r="U105">
        <f t="shared" si="22"/>
        <v>2028</v>
      </c>
      <c r="V105">
        <f t="shared" si="24"/>
        <v>4535.160000000018</v>
      </c>
    </row>
    <row r="106" spans="2:22" x14ac:dyDescent="0.35">
      <c r="B106">
        <f t="shared" si="23"/>
        <v>55</v>
      </c>
      <c r="C106">
        <f t="shared" si="26"/>
        <v>0</v>
      </c>
      <c r="D106">
        <f t="shared" si="26"/>
        <v>0</v>
      </c>
      <c r="E106">
        <f t="shared" si="26"/>
        <v>0.17242859999999999</v>
      </c>
      <c r="F106">
        <f t="shared" si="26"/>
        <v>0.56302339999999995</v>
      </c>
      <c r="G106">
        <f t="shared" si="26"/>
        <v>19.350650000000002</v>
      </c>
      <c r="H106">
        <f t="shared" si="26"/>
        <v>86646.64</v>
      </c>
      <c r="I106">
        <f t="shared" si="26"/>
        <v>47384.98</v>
      </c>
      <c r="J106">
        <f t="shared" si="26"/>
        <v>0</v>
      </c>
      <c r="K106">
        <f t="shared" si="26"/>
        <v>689796</v>
      </c>
      <c r="M106">
        <f t="shared" si="14"/>
        <v>0</v>
      </c>
      <c r="N106">
        <f t="shared" si="15"/>
        <v>0</v>
      </c>
      <c r="O106">
        <f t="shared" si="16"/>
        <v>-0.17242859999999999</v>
      </c>
      <c r="P106">
        <f t="shared" si="17"/>
        <v>3.8293000000000355E-3</v>
      </c>
      <c r="Q106">
        <f t="shared" si="18"/>
        <v>0.3519699999999979</v>
      </c>
      <c r="R106">
        <f t="shared" si="19"/>
        <v>278.30999999999767</v>
      </c>
      <c r="S106">
        <f t="shared" si="20"/>
        <v>-623.84000000000378</v>
      </c>
      <c r="T106">
        <f t="shared" si="21"/>
        <v>0</v>
      </c>
      <c r="U106">
        <f t="shared" si="22"/>
        <v>3360.6999999999534</v>
      </c>
      <c r="V106">
        <f t="shared" si="24"/>
        <v>5437.3100000000195</v>
      </c>
    </row>
    <row r="107" spans="2:22" x14ac:dyDescent="0.35">
      <c r="B107">
        <f t="shared" si="23"/>
        <v>56</v>
      </c>
      <c r="C107">
        <f t="shared" si="26"/>
        <v>0</v>
      </c>
      <c r="D107">
        <f t="shared" si="26"/>
        <v>0</v>
      </c>
      <c r="E107">
        <f t="shared" si="26"/>
        <v>0.1767232</v>
      </c>
      <c r="F107">
        <f t="shared" si="26"/>
        <v>0.56280870000000005</v>
      </c>
      <c r="G107">
        <f t="shared" si="26"/>
        <v>19.242650000000001</v>
      </c>
      <c r="H107">
        <f t="shared" si="26"/>
        <v>88026.09</v>
      </c>
      <c r="I107">
        <f t="shared" si="26"/>
        <v>47507.19</v>
      </c>
      <c r="J107">
        <f t="shared" si="26"/>
        <v>0</v>
      </c>
      <c r="K107">
        <f t="shared" si="26"/>
        <v>729785.2</v>
      </c>
      <c r="M107">
        <f t="shared" si="14"/>
        <v>0</v>
      </c>
      <c r="N107">
        <f t="shared" si="15"/>
        <v>0</v>
      </c>
      <c r="O107">
        <f t="shared" si="16"/>
        <v>-0.1767232</v>
      </c>
      <c r="P107">
        <f t="shared" si="17"/>
        <v>3.0106999999999218E-3</v>
      </c>
      <c r="Q107">
        <f t="shared" si="18"/>
        <v>0.5616500000000002</v>
      </c>
      <c r="R107">
        <f t="shared" si="19"/>
        <v>141.10000000000582</v>
      </c>
      <c r="S107">
        <f t="shared" si="20"/>
        <v>-632.74000000000524</v>
      </c>
      <c r="T107">
        <f t="shared" si="21"/>
        <v>0</v>
      </c>
      <c r="U107">
        <f t="shared" si="22"/>
        <v>4508.2000000000698</v>
      </c>
      <c r="V107">
        <f t="shared" si="24"/>
        <v>6211.1500000000306</v>
      </c>
    </row>
    <row r="108" spans="2:22" x14ac:dyDescent="0.35">
      <c r="B108">
        <f t="shared" si="23"/>
        <v>57</v>
      </c>
      <c r="C108">
        <f t="shared" si="26"/>
        <v>0</v>
      </c>
      <c r="D108">
        <f t="shared" si="26"/>
        <v>0</v>
      </c>
      <c r="E108">
        <f t="shared" si="26"/>
        <v>0.1730728</v>
      </c>
      <c r="F108">
        <f t="shared" si="26"/>
        <v>0.53832939999999996</v>
      </c>
      <c r="G108">
        <f t="shared" si="26"/>
        <v>19.142579999999999</v>
      </c>
      <c r="H108">
        <f t="shared" si="26"/>
        <v>89788.69</v>
      </c>
      <c r="I108">
        <f t="shared" si="26"/>
        <v>47541.63</v>
      </c>
      <c r="J108">
        <f t="shared" si="26"/>
        <v>0</v>
      </c>
      <c r="K108">
        <f t="shared" si="26"/>
        <v>769083.7</v>
      </c>
      <c r="M108">
        <f t="shared" si="14"/>
        <v>0</v>
      </c>
      <c r="N108">
        <f t="shared" si="15"/>
        <v>0</v>
      </c>
      <c r="O108">
        <f t="shared" si="16"/>
        <v>-0.1730728</v>
      </c>
      <c r="P108">
        <f t="shared" si="17"/>
        <v>-4.334799999999972E-3</v>
      </c>
      <c r="Q108">
        <f t="shared" si="18"/>
        <v>-0.1692399999999985</v>
      </c>
      <c r="R108">
        <f t="shared" si="19"/>
        <v>-621.05999999999767</v>
      </c>
      <c r="S108">
        <f t="shared" si="20"/>
        <v>-476.04000000000087</v>
      </c>
      <c r="T108">
        <f t="shared" si="21"/>
        <v>0</v>
      </c>
      <c r="U108">
        <f t="shared" si="22"/>
        <v>5446.4000000000233</v>
      </c>
      <c r="V108">
        <f t="shared" si="24"/>
        <v>6066.1300000000338</v>
      </c>
    </row>
    <row r="109" spans="2:22" x14ac:dyDescent="0.35">
      <c r="B109">
        <f t="shared" si="23"/>
        <v>58</v>
      </c>
      <c r="C109">
        <f t="shared" si="26"/>
        <v>0</v>
      </c>
      <c r="D109">
        <f t="shared" si="26"/>
        <v>0</v>
      </c>
      <c r="E109">
        <f t="shared" si="26"/>
        <v>0.18015890000000001</v>
      </c>
      <c r="F109">
        <f t="shared" si="26"/>
        <v>0.51685630000000005</v>
      </c>
      <c r="G109">
        <f t="shared" si="26"/>
        <v>18.674469999999999</v>
      </c>
      <c r="H109">
        <f t="shared" si="26"/>
        <v>91219.85</v>
      </c>
      <c r="I109">
        <f t="shared" si="26"/>
        <v>47521.85</v>
      </c>
      <c r="J109">
        <f t="shared" si="26"/>
        <v>0</v>
      </c>
      <c r="K109">
        <f t="shared" si="26"/>
        <v>811174.1</v>
      </c>
      <c r="M109">
        <f t="shared" si="14"/>
        <v>0</v>
      </c>
      <c r="N109">
        <f t="shared" si="15"/>
        <v>0</v>
      </c>
      <c r="O109">
        <f t="shared" si="16"/>
        <v>-0.18015890000000001</v>
      </c>
      <c r="P109">
        <f t="shared" si="17"/>
        <v>-3.5271000000000052E-3</v>
      </c>
      <c r="Q109">
        <f t="shared" si="18"/>
        <v>0.11308999999999969</v>
      </c>
      <c r="R109">
        <f t="shared" si="19"/>
        <v>-323.9600000000064</v>
      </c>
      <c r="S109">
        <f t="shared" si="20"/>
        <v>-440.47000000000116</v>
      </c>
      <c r="T109">
        <f t="shared" si="21"/>
        <v>0</v>
      </c>
      <c r="U109">
        <f t="shared" si="22"/>
        <v>5454.0999999999767</v>
      </c>
      <c r="V109">
        <f t="shared" si="24"/>
        <v>6182.6400000000285</v>
      </c>
    </row>
    <row r="110" spans="2:22" x14ac:dyDescent="0.35">
      <c r="B110">
        <f t="shared" si="23"/>
        <v>59</v>
      </c>
      <c r="C110">
        <f t="shared" si="26"/>
        <v>0</v>
      </c>
      <c r="D110">
        <f t="shared" si="26"/>
        <v>0</v>
      </c>
      <c r="E110">
        <f t="shared" si="26"/>
        <v>0.18080309999999999</v>
      </c>
      <c r="F110">
        <f t="shared" si="26"/>
        <v>0.4994632</v>
      </c>
      <c r="G110">
        <f t="shared" si="26"/>
        <v>18.835519999999999</v>
      </c>
      <c r="H110">
        <f t="shared" si="26"/>
        <v>93178.81</v>
      </c>
      <c r="I110">
        <f t="shared" si="26"/>
        <v>47481</v>
      </c>
      <c r="J110">
        <f t="shared" si="26"/>
        <v>0</v>
      </c>
      <c r="K110">
        <f t="shared" si="26"/>
        <v>854521.6</v>
      </c>
      <c r="M110">
        <f t="shared" si="14"/>
        <v>0</v>
      </c>
      <c r="N110">
        <f t="shared" si="15"/>
        <v>0</v>
      </c>
      <c r="O110">
        <f t="shared" si="16"/>
        <v>-0.18080309999999999</v>
      </c>
      <c r="P110">
        <f t="shared" si="17"/>
        <v>-1.4263999999999943E-3</v>
      </c>
      <c r="Q110">
        <f t="shared" si="18"/>
        <v>0.18907000000000096</v>
      </c>
      <c r="R110">
        <f t="shared" si="19"/>
        <v>-146.08999999999651</v>
      </c>
      <c r="S110">
        <f t="shared" si="20"/>
        <v>-498.16999999999825</v>
      </c>
      <c r="T110">
        <f t="shared" si="21"/>
        <v>0</v>
      </c>
      <c r="U110">
        <f t="shared" si="22"/>
        <v>5279.5999999999767</v>
      </c>
      <c r="V110">
        <f t="shared" si="24"/>
        <v>6534.7200000000303</v>
      </c>
    </row>
    <row r="111" spans="2:22" x14ac:dyDescent="0.35">
      <c r="B111">
        <f t="shared" si="23"/>
        <v>60</v>
      </c>
      <c r="C111">
        <f t="shared" si="26"/>
        <v>0</v>
      </c>
      <c r="D111">
        <f t="shared" si="26"/>
        <v>0</v>
      </c>
      <c r="E111">
        <f t="shared" si="26"/>
        <v>0.17393169999999999</v>
      </c>
      <c r="F111">
        <f t="shared" si="26"/>
        <v>0.46768310000000002</v>
      </c>
      <c r="G111">
        <f t="shared" si="26"/>
        <v>18.625080000000001</v>
      </c>
      <c r="H111">
        <f t="shared" si="26"/>
        <v>93935.46</v>
      </c>
      <c r="I111">
        <f t="shared" si="26"/>
        <v>47429.51</v>
      </c>
      <c r="J111">
        <f t="shared" si="26"/>
        <v>0</v>
      </c>
      <c r="K111">
        <f t="shared" si="26"/>
        <v>899740.2</v>
      </c>
      <c r="M111">
        <f t="shared" si="14"/>
        <v>0</v>
      </c>
      <c r="N111">
        <f t="shared" si="15"/>
        <v>0</v>
      </c>
      <c r="O111">
        <f t="shared" si="16"/>
        <v>-0.17393169999999999</v>
      </c>
      <c r="P111">
        <f t="shared" si="17"/>
        <v>-7.6707000000000303E-3</v>
      </c>
      <c r="Q111">
        <f t="shared" si="18"/>
        <v>-7.5790000000001356E-2</v>
      </c>
      <c r="R111">
        <f t="shared" si="19"/>
        <v>-731.65000000000873</v>
      </c>
      <c r="S111">
        <f t="shared" si="20"/>
        <v>-394.30000000000291</v>
      </c>
      <c r="T111">
        <f t="shared" si="21"/>
        <v>0</v>
      </c>
      <c r="U111">
        <f t="shared" si="22"/>
        <v>5278</v>
      </c>
      <c r="V111">
        <f t="shared" si="24"/>
        <v>6197.3700000000244</v>
      </c>
    </row>
    <row r="112" spans="2:22" x14ac:dyDescent="0.35">
      <c r="B112">
        <f t="shared" si="23"/>
        <v>61</v>
      </c>
      <c r="C112">
        <f t="shared" si="26"/>
        <v>0</v>
      </c>
      <c r="D112">
        <f t="shared" si="26"/>
        <v>0</v>
      </c>
      <c r="E112">
        <f t="shared" si="26"/>
        <v>0.17328750000000001</v>
      </c>
      <c r="F112">
        <f t="shared" si="26"/>
        <v>0.43590289999999998</v>
      </c>
      <c r="G112">
        <f t="shared" si="26"/>
        <v>18.385010000000001</v>
      </c>
      <c r="H112">
        <f t="shared" si="26"/>
        <v>95264.83</v>
      </c>
      <c r="I112">
        <f t="shared" si="26"/>
        <v>47561.31</v>
      </c>
      <c r="J112">
        <f t="shared" si="26"/>
        <v>0</v>
      </c>
      <c r="K112">
        <f t="shared" si="26"/>
        <v>945861.5</v>
      </c>
      <c r="M112">
        <f t="shared" si="14"/>
        <v>0</v>
      </c>
      <c r="N112">
        <f t="shared" si="15"/>
        <v>0</v>
      </c>
      <c r="O112">
        <f t="shared" si="16"/>
        <v>-0.17328750000000001</v>
      </c>
      <c r="P112">
        <f t="shared" si="17"/>
        <v>-2.1355999999999598E-3</v>
      </c>
      <c r="Q112">
        <f t="shared" si="18"/>
        <v>2.2929999999998785E-2</v>
      </c>
      <c r="R112">
        <f t="shared" si="19"/>
        <v>-375.27000000000407</v>
      </c>
      <c r="S112">
        <f t="shared" si="20"/>
        <v>-449.18999999999505</v>
      </c>
      <c r="T112">
        <f t="shared" si="21"/>
        <v>0</v>
      </c>
      <c r="U112">
        <f t="shared" si="22"/>
        <v>5017.9000000000233</v>
      </c>
      <c r="V112">
        <f t="shared" si="24"/>
        <v>6271.2900000000154</v>
      </c>
    </row>
    <row r="113" spans="2:22" x14ac:dyDescent="0.35">
      <c r="B113">
        <f t="shared" si="23"/>
        <v>62</v>
      </c>
      <c r="C113">
        <f t="shared" si="26"/>
        <v>0</v>
      </c>
      <c r="D113">
        <f t="shared" si="26"/>
        <v>0</v>
      </c>
      <c r="E113">
        <f t="shared" si="26"/>
        <v>0.17479059999999999</v>
      </c>
      <c r="F113">
        <f t="shared" si="26"/>
        <v>0.39875460000000001</v>
      </c>
      <c r="G113">
        <f t="shared" si="26"/>
        <v>18.376639999999998</v>
      </c>
      <c r="H113">
        <f t="shared" si="26"/>
        <v>96750.42</v>
      </c>
      <c r="I113">
        <f t="shared" si="26"/>
        <v>47352.38</v>
      </c>
      <c r="J113">
        <f t="shared" si="26"/>
        <v>0</v>
      </c>
      <c r="K113">
        <f t="shared" si="26"/>
        <v>993006.4</v>
      </c>
      <c r="M113">
        <f t="shared" si="14"/>
        <v>0</v>
      </c>
      <c r="N113">
        <f t="shared" si="15"/>
        <v>0</v>
      </c>
      <c r="O113">
        <f t="shared" si="16"/>
        <v>-0.17479059999999999</v>
      </c>
      <c r="P113">
        <f t="shared" si="17"/>
        <v>-1.77179999999999E-3</v>
      </c>
      <c r="Q113">
        <f t="shared" si="18"/>
        <v>6.5810000000002589E-2</v>
      </c>
      <c r="R113">
        <f t="shared" si="19"/>
        <v>106.65000000000873</v>
      </c>
      <c r="S113">
        <f t="shared" si="20"/>
        <v>-405.06999999999971</v>
      </c>
      <c r="T113">
        <f t="shared" si="21"/>
        <v>0</v>
      </c>
      <c r="U113">
        <f t="shared" si="22"/>
        <v>5001.1999999999534</v>
      </c>
      <c r="V113">
        <f t="shared" si="24"/>
        <v>6783.0100000000239</v>
      </c>
    </row>
    <row r="114" spans="2:22" x14ac:dyDescent="0.35">
      <c r="B114">
        <f t="shared" si="23"/>
        <v>63</v>
      </c>
      <c r="C114">
        <f t="shared" si="26"/>
        <v>0</v>
      </c>
      <c r="D114">
        <f t="shared" si="26"/>
        <v>0</v>
      </c>
      <c r="E114">
        <f t="shared" si="26"/>
        <v>0.1795147</v>
      </c>
      <c r="F114">
        <f t="shared" si="26"/>
        <v>0.36031780000000002</v>
      </c>
      <c r="G114">
        <f t="shared" si="26"/>
        <v>18.300409999999999</v>
      </c>
      <c r="H114">
        <f t="shared" si="26"/>
        <v>97245.64</v>
      </c>
      <c r="I114">
        <f t="shared" si="26"/>
        <v>47473.52</v>
      </c>
      <c r="J114">
        <f t="shared" si="26"/>
        <v>0</v>
      </c>
      <c r="K114">
        <f t="shared" si="26"/>
        <v>1040463</v>
      </c>
      <c r="M114">
        <f t="shared" si="14"/>
        <v>0</v>
      </c>
      <c r="N114">
        <f t="shared" si="15"/>
        <v>0</v>
      </c>
      <c r="O114">
        <f t="shared" si="16"/>
        <v>-0.1795147</v>
      </c>
      <c r="P114">
        <f t="shared" si="17"/>
        <v>-4.6657999999999977E-3</v>
      </c>
      <c r="Q114">
        <f t="shared" si="18"/>
        <v>-7.4329999999999785E-2</v>
      </c>
      <c r="R114">
        <f t="shared" si="19"/>
        <v>-346.72999999999593</v>
      </c>
      <c r="S114">
        <f t="shared" si="20"/>
        <v>-425.77999999999884</v>
      </c>
      <c r="T114">
        <f t="shared" si="21"/>
        <v>0</v>
      </c>
      <c r="U114">
        <f t="shared" si="22"/>
        <v>6266</v>
      </c>
      <c r="V114">
        <f t="shared" si="24"/>
        <v>6862.0600000000268</v>
      </c>
    </row>
    <row r="115" spans="2:22" x14ac:dyDescent="0.35">
      <c r="B115">
        <f t="shared" si="23"/>
        <v>64</v>
      </c>
      <c r="C115">
        <f t="shared" si="26"/>
        <v>0</v>
      </c>
      <c r="D115">
        <f t="shared" si="26"/>
        <v>0</v>
      </c>
      <c r="E115">
        <f t="shared" si="26"/>
        <v>0.18660080000000001</v>
      </c>
      <c r="F115">
        <f t="shared" si="26"/>
        <v>0.32252520000000001</v>
      </c>
      <c r="G115">
        <f t="shared" si="26"/>
        <v>17.784199999999998</v>
      </c>
      <c r="H115">
        <f t="shared" si="26"/>
        <v>95926.57</v>
      </c>
      <c r="I115">
        <f t="shared" si="26"/>
        <v>47263.68</v>
      </c>
      <c r="J115">
        <f t="shared" si="26"/>
        <v>0</v>
      </c>
      <c r="K115">
        <f t="shared" si="26"/>
        <v>1089099</v>
      </c>
      <c r="M115">
        <f t="shared" si="14"/>
        <v>0</v>
      </c>
      <c r="N115">
        <f t="shared" si="15"/>
        <v>0</v>
      </c>
      <c r="O115">
        <f t="shared" si="16"/>
        <v>-0.18660080000000001</v>
      </c>
      <c r="P115">
        <f t="shared" si="17"/>
        <v>-5.1042000000000032E-3</v>
      </c>
      <c r="Q115">
        <f t="shared" si="18"/>
        <v>0.18377000000000265</v>
      </c>
      <c r="R115">
        <f t="shared" si="19"/>
        <v>276.18999999998778</v>
      </c>
      <c r="S115">
        <f t="shared" si="20"/>
        <v>-427.05999999999767</v>
      </c>
      <c r="T115">
        <f t="shared" si="21"/>
        <v>0</v>
      </c>
      <c r="U115">
        <f t="shared" si="22"/>
        <v>5903</v>
      </c>
      <c r="V115">
        <f t="shared" si="24"/>
        <v>7565.3100000000122</v>
      </c>
    </row>
    <row r="116" spans="2:22" x14ac:dyDescent="0.35">
      <c r="B116">
        <f t="shared" si="23"/>
        <v>65</v>
      </c>
      <c r="C116">
        <f t="shared" si="26"/>
        <v>0</v>
      </c>
      <c r="D116">
        <f t="shared" si="26"/>
        <v>4.8529099999999999E-2</v>
      </c>
      <c r="E116">
        <f t="shared" si="26"/>
        <v>0.17414640000000001</v>
      </c>
      <c r="F116">
        <f t="shared" si="26"/>
        <v>0.28322950000000002</v>
      </c>
      <c r="G116">
        <f t="shared" si="26"/>
        <v>16.995059999999999</v>
      </c>
      <c r="H116">
        <f t="shared" si="26"/>
        <v>97288.01</v>
      </c>
      <c r="I116">
        <f t="shared" si="26"/>
        <v>47195.15</v>
      </c>
      <c r="J116">
        <f t="shared" si="26"/>
        <v>0</v>
      </c>
      <c r="K116">
        <f t="shared" si="26"/>
        <v>1135398</v>
      </c>
      <c r="M116">
        <f t="shared" si="14"/>
        <v>0</v>
      </c>
      <c r="N116">
        <f t="shared" si="15"/>
        <v>-4.8529099999999999E-2</v>
      </c>
      <c r="O116">
        <f t="shared" si="16"/>
        <v>-0.17414640000000001</v>
      </c>
      <c r="P116">
        <f t="shared" si="17"/>
        <v>9.3499999999968608E-5</v>
      </c>
      <c r="Q116">
        <f t="shared" si="18"/>
        <v>0.38394000000000261</v>
      </c>
      <c r="R116">
        <f t="shared" si="19"/>
        <v>698.68000000000757</v>
      </c>
      <c r="S116">
        <f t="shared" si="20"/>
        <v>-436.62000000000262</v>
      </c>
      <c r="T116">
        <f t="shared" si="21"/>
        <v>0</v>
      </c>
      <c r="U116">
        <f t="shared" si="22"/>
        <v>6790</v>
      </c>
      <c r="V116">
        <f t="shared" si="24"/>
        <v>8700.6100000000224</v>
      </c>
    </row>
    <row r="117" spans="2:22" x14ac:dyDescent="0.35">
      <c r="B117">
        <f t="shared" si="23"/>
        <v>66</v>
      </c>
      <c r="C117">
        <f t="shared" si="26"/>
        <v>0</v>
      </c>
      <c r="D117">
        <f t="shared" si="26"/>
        <v>8.8039500000000007E-2</v>
      </c>
      <c r="E117">
        <f t="shared" si="26"/>
        <v>0.1767232</v>
      </c>
      <c r="F117">
        <f t="shared" si="26"/>
        <v>0.24135709999999999</v>
      </c>
      <c r="G117">
        <f t="shared" si="26"/>
        <v>16.60125</v>
      </c>
      <c r="H117">
        <f t="shared" si="26"/>
        <v>98416.54</v>
      </c>
      <c r="I117">
        <f t="shared" si="26"/>
        <v>47086.92</v>
      </c>
      <c r="J117">
        <f t="shared" si="26"/>
        <v>0</v>
      </c>
      <c r="K117">
        <f t="shared" si="26"/>
        <v>1183150</v>
      </c>
      <c r="M117">
        <f t="shared" si="14"/>
        <v>0</v>
      </c>
      <c r="N117">
        <f t="shared" si="15"/>
        <v>-8.8039500000000007E-2</v>
      </c>
      <c r="O117">
        <f t="shared" si="16"/>
        <v>-0.1767232</v>
      </c>
      <c r="P117">
        <f t="shared" si="17"/>
        <v>2.0816000000000168E-3</v>
      </c>
      <c r="Q117">
        <f t="shared" si="18"/>
        <v>0.45082999999999984</v>
      </c>
      <c r="R117">
        <f t="shared" si="19"/>
        <v>600.28000000001339</v>
      </c>
      <c r="S117">
        <f t="shared" si="20"/>
        <v>-453.33999999999651</v>
      </c>
      <c r="T117">
        <f t="shared" si="21"/>
        <v>0</v>
      </c>
      <c r="U117">
        <f t="shared" si="22"/>
        <v>7927</v>
      </c>
      <c r="V117">
        <f t="shared" si="24"/>
        <v>9754.2300000000323</v>
      </c>
    </row>
    <row r="118" spans="2:22" x14ac:dyDescent="0.35">
      <c r="B118">
        <f t="shared" si="23"/>
        <v>67</v>
      </c>
      <c r="C118">
        <f t="shared" ref="C118:K131" si="27">IF(ISNUMBER(C52),C52,"")</f>
        <v>0</v>
      </c>
      <c r="D118">
        <f t="shared" si="27"/>
        <v>9.1045699999999993E-2</v>
      </c>
      <c r="E118">
        <f t="shared" si="27"/>
        <v>0.18423880000000001</v>
      </c>
      <c r="F118">
        <f t="shared" si="27"/>
        <v>0.20957700000000001</v>
      </c>
      <c r="G118">
        <f t="shared" si="27"/>
        <v>16.075800000000001</v>
      </c>
      <c r="H118">
        <f t="shared" si="27"/>
        <v>101792.6</v>
      </c>
      <c r="I118">
        <f t="shared" si="27"/>
        <v>46657.52</v>
      </c>
      <c r="J118">
        <f t="shared" si="27"/>
        <v>0</v>
      </c>
      <c r="K118">
        <f t="shared" si="27"/>
        <v>1235583</v>
      </c>
      <c r="M118">
        <f t="shared" si="14"/>
        <v>0</v>
      </c>
      <c r="N118">
        <f t="shared" si="15"/>
        <v>-9.1045699999999993E-2</v>
      </c>
      <c r="O118">
        <f t="shared" si="16"/>
        <v>-0.18423880000000001</v>
      </c>
      <c r="P118">
        <f t="shared" si="17"/>
        <v>3.0701999999999952E-3</v>
      </c>
      <c r="Q118">
        <f t="shared" si="18"/>
        <v>0.29017999999999944</v>
      </c>
      <c r="R118">
        <f t="shared" si="19"/>
        <v>441.39999999999418</v>
      </c>
      <c r="S118">
        <f t="shared" si="20"/>
        <v>-345.21999999999389</v>
      </c>
      <c r="T118">
        <f t="shared" si="21"/>
        <v>0</v>
      </c>
      <c r="U118">
        <f t="shared" si="22"/>
        <v>8319</v>
      </c>
      <c r="V118">
        <f t="shared" si="24"/>
        <v>10540.85000000002</v>
      </c>
    </row>
    <row r="119" spans="2:22" x14ac:dyDescent="0.35">
      <c r="B119">
        <f t="shared" si="23"/>
        <v>68</v>
      </c>
      <c r="C119">
        <f t="shared" si="27"/>
        <v>0</v>
      </c>
      <c r="D119">
        <f t="shared" si="27"/>
        <v>9.1904700000000006E-2</v>
      </c>
      <c r="E119">
        <f t="shared" si="27"/>
        <v>0.19819629999999999</v>
      </c>
      <c r="F119">
        <f t="shared" si="27"/>
        <v>0.16126260000000001</v>
      </c>
      <c r="G119">
        <f t="shared" si="27"/>
        <v>15.508699999999999</v>
      </c>
      <c r="H119">
        <f t="shared" si="27"/>
        <v>107952.4</v>
      </c>
      <c r="I119">
        <f t="shared" si="27"/>
        <v>46622.77</v>
      </c>
      <c r="J119">
        <f t="shared" si="27"/>
        <v>0</v>
      </c>
      <c r="K119">
        <f t="shared" si="27"/>
        <v>1286018</v>
      </c>
      <c r="M119">
        <f t="shared" si="14"/>
        <v>0</v>
      </c>
      <c r="N119">
        <f t="shared" si="15"/>
        <v>-9.1904700000000006E-2</v>
      </c>
      <c r="O119">
        <f t="shared" si="16"/>
        <v>-0.19819629999999999</v>
      </c>
      <c r="P119">
        <f t="shared" si="17"/>
        <v>2.407599999999982E-3</v>
      </c>
      <c r="Q119">
        <f t="shared" si="18"/>
        <v>9.6799999999999997E-2</v>
      </c>
      <c r="R119">
        <f t="shared" si="19"/>
        <v>92.100000000005821</v>
      </c>
      <c r="S119">
        <f t="shared" si="20"/>
        <v>-275.35999999999331</v>
      </c>
      <c r="T119">
        <f t="shared" si="21"/>
        <v>0</v>
      </c>
      <c r="U119">
        <f t="shared" si="22"/>
        <v>10437</v>
      </c>
      <c r="V119">
        <f t="shared" si="24"/>
        <v>10908.310000000019</v>
      </c>
    </row>
    <row r="120" spans="2:22" x14ac:dyDescent="0.35">
      <c r="B120">
        <f t="shared" si="23"/>
        <v>69</v>
      </c>
      <c r="C120">
        <f t="shared" si="27"/>
        <v>0</v>
      </c>
      <c r="D120">
        <f t="shared" si="27"/>
        <v>9.5769800000000002E-2</v>
      </c>
      <c r="E120">
        <f t="shared" si="27"/>
        <v>0.20270560000000001</v>
      </c>
      <c r="F120">
        <f t="shared" si="27"/>
        <v>0.129053</v>
      </c>
      <c r="G120">
        <f t="shared" si="27"/>
        <v>14.761649999999999</v>
      </c>
      <c r="H120">
        <f t="shared" si="27"/>
        <v>108848.8</v>
      </c>
      <c r="I120">
        <f t="shared" si="27"/>
        <v>46408.639999999999</v>
      </c>
      <c r="J120">
        <f t="shared" si="27"/>
        <v>0</v>
      </c>
      <c r="K120">
        <f t="shared" si="27"/>
        <v>1340411</v>
      </c>
      <c r="M120">
        <f t="shared" si="14"/>
        <v>0</v>
      </c>
      <c r="N120">
        <f t="shared" si="15"/>
        <v>-9.5769800000000002E-2</v>
      </c>
      <c r="O120">
        <f t="shared" si="16"/>
        <v>-0.20270560000000001</v>
      </c>
      <c r="P120">
        <f t="shared" si="17"/>
        <v>-9.273999999999949E-4</v>
      </c>
      <c r="Q120">
        <f t="shared" si="18"/>
        <v>-7.286999999999999E-2</v>
      </c>
      <c r="R120">
        <f t="shared" si="19"/>
        <v>100</v>
      </c>
      <c r="S120">
        <f t="shared" si="20"/>
        <v>-329.97000000000116</v>
      </c>
      <c r="T120">
        <f t="shared" si="21"/>
        <v>0</v>
      </c>
      <c r="U120">
        <f t="shared" si="22"/>
        <v>10604</v>
      </c>
      <c r="V120">
        <f t="shared" si="24"/>
        <v>11338.280000000021</v>
      </c>
    </row>
    <row r="121" spans="2:22" x14ac:dyDescent="0.35">
      <c r="B121">
        <f t="shared" si="23"/>
        <v>70</v>
      </c>
      <c r="C121">
        <f t="shared" si="27"/>
        <v>0</v>
      </c>
      <c r="D121">
        <f t="shared" si="27"/>
        <v>0.1032854</v>
      </c>
      <c r="E121">
        <f t="shared" si="27"/>
        <v>0.19111020000000001</v>
      </c>
      <c r="F121">
        <f t="shared" si="27"/>
        <v>9.6414E-2</v>
      </c>
      <c r="G121">
        <f t="shared" si="27"/>
        <v>13.72794</v>
      </c>
      <c r="H121">
        <f t="shared" si="27"/>
        <v>106783.7</v>
      </c>
      <c r="I121">
        <f t="shared" si="27"/>
        <v>45898.14</v>
      </c>
      <c r="J121">
        <f t="shared" si="27"/>
        <v>0</v>
      </c>
      <c r="K121">
        <f t="shared" si="27"/>
        <v>1389433</v>
      </c>
      <c r="M121">
        <f t="shared" si="14"/>
        <v>0</v>
      </c>
      <c r="N121">
        <f t="shared" si="15"/>
        <v>-0.1032854</v>
      </c>
      <c r="O121">
        <f t="shared" si="16"/>
        <v>-0.19111020000000001</v>
      </c>
      <c r="P121">
        <f t="shared" si="17"/>
        <v>1.953399999999994E-3</v>
      </c>
      <c r="Q121">
        <f t="shared" si="18"/>
        <v>-4.9699999999999633E-2</v>
      </c>
      <c r="R121">
        <f t="shared" si="19"/>
        <v>-0.39999999999417923</v>
      </c>
      <c r="S121">
        <f t="shared" si="20"/>
        <v>-275.45999999999913</v>
      </c>
      <c r="T121">
        <f t="shared" si="21"/>
        <v>0</v>
      </c>
      <c r="U121">
        <f t="shared" si="22"/>
        <v>10504</v>
      </c>
      <c r="V121">
        <f t="shared" si="24"/>
        <v>11613.340000000026</v>
      </c>
    </row>
    <row r="122" spans="2:22" x14ac:dyDescent="0.35">
      <c r="B122">
        <f t="shared" si="23"/>
        <v>71</v>
      </c>
      <c r="C122">
        <f t="shared" si="27"/>
        <v>0</v>
      </c>
      <c r="D122">
        <f t="shared" si="27"/>
        <v>0.1125188</v>
      </c>
      <c r="E122">
        <f t="shared" si="27"/>
        <v>0.18337990000000001</v>
      </c>
      <c r="F122">
        <f t="shared" si="27"/>
        <v>7.4940900000000005E-2</v>
      </c>
      <c r="G122">
        <f t="shared" si="27"/>
        <v>12.444710000000001</v>
      </c>
      <c r="H122">
        <f t="shared" si="27"/>
        <v>104542.9</v>
      </c>
      <c r="I122">
        <f t="shared" si="27"/>
        <v>45175.29</v>
      </c>
      <c r="J122">
        <f t="shared" si="27"/>
        <v>0</v>
      </c>
      <c r="K122">
        <f t="shared" si="27"/>
        <v>1422370</v>
      </c>
      <c r="M122">
        <f t="shared" si="14"/>
        <v>0</v>
      </c>
      <c r="N122">
        <f t="shared" si="15"/>
        <v>-0.1125188</v>
      </c>
      <c r="O122">
        <f t="shared" si="16"/>
        <v>-0.18337990000000001</v>
      </c>
      <c r="P122">
        <f t="shared" si="17"/>
        <v>-1.3719999999999982E-3</v>
      </c>
      <c r="Q122">
        <f t="shared" si="18"/>
        <v>-9.3810000000001281E-2</v>
      </c>
      <c r="R122">
        <f t="shared" si="19"/>
        <v>501.10000000000582</v>
      </c>
      <c r="S122">
        <f t="shared" si="20"/>
        <v>-232.20000000000437</v>
      </c>
      <c r="T122">
        <f t="shared" si="21"/>
        <v>0</v>
      </c>
      <c r="U122">
        <f t="shared" si="22"/>
        <v>10079</v>
      </c>
      <c r="V122">
        <f t="shared" si="24"/>
        <v>12346.640000000036</v>
      </c>
    </row>
    <row r="123" spans="2:22" x14ac:dyDescent="0.35">
      <c r="B123">
        <f t="shared" si="23"/>
        <v>72</v>
      </c>
      <c r="C123">
        <f t="shared" si="27"/>
        <v>0</v>
      </c>
      <c r="D123">
        <f t="shared" si="27"/>
        <v>0.1230918</v>
      </c>
      <c r="E123">
        <f t="shared" si="27"/>
        <v>0.1814878</v>
      </c>
      <c r="F123">
        <f t="shared" si="27"/>
        <v>5.30652E-2</v>
      </c>
      <c r="G123">
        <f t="shared" si="27"/>
        <v>11.690569999999999</v>
      </c>
      <c r="H123">
        <f t="shared" si="27"/>
        <v>105737.9</v>
      </c>
      <c r="I123">
        <f t="shared" si="27"/>
        <v>45191.03</v>
      </c>
      <c r="J123">
        <f t="shared" si="27"/>
        <v>0</v>
      </c>
      <c r="K123">
        <f t="shared" si="27"/>
        <v>1483472</v>
      </c>
      <c r="M123">
        <f t="shared" si="14"/>
        <v>0</v>
      </c>
      <c r="N123">
        <f t="shared" si="15"/>
        <v>-0.1230918</v>
      </c>
      <c r="O123">
        <f t="shared" si="16"/>
        <v>-0.1814878</v>
      </c>
      <c r="P123">
        <f t="shared" si="17"/>
        <v>-3.1001000000000015E-3</v>
      </c>
      <c r="Q123">
        <f t="shared" si="18"/>
        <v>-0.15954999999999941</v>
      </c>
      <c r="R123">
        <f t="shared" si="19"/>
        <v>-28.399999999994179</v>
      </c>
      <c r="S123">
        <f t="shared" si="20"/>
        <v>-287.52999999999884</v>
      </c>
      <c r="T123">
        <f t="shared" si="21"/>
        <v>0</v>
      </c>
      <c r="U123">
        <f t="shared" si="22"/>
        <v>8638</v>
      </c>
      <c r="V123">
        <f t="shared" si="24"/>
        <v>12605.77000000004</v>
      </c>
    </row>
    <row r="124" spans="2:22" x14ac:dyDescent="0.35">
      <c r="B124">
        <f t="shared" si="23"/>
        <v>73</v>
      </c>
      <c r="C124">
        <f t="shared" si="27"/>
        <v>0</v>
      </c>
      <c r="D124">
        <f t="shared" si="27"/>
        <v>0.13767309999999999</v>
      </c>
      <c r="E124">
        <f t="shared" si="27"/>
        <v>0.19141269999999999</v>
      </c>
      <c r="F124">
        <f t="shared" si="27"/>
        <v>4.2382299999999998E-2</v>
      </c>
      <c r="G124">
        <f t="shared" si="27"/>
        <v>10.62271</v>
      </c>
      <c r="H124">
        <f t="shared" si="27"/>
        <v>106846.9</v>
      </c>
      <c r="I124">
        <f t="shared" si="27"/>
        <v>45309.06</v>
      </c>
      <c r="J124">
        <f t="shared" si="27"/>
        <v>0</v>
      </c>
      <c r="K124">
        <f t="shared" si="27"/>
        <v>1541878</v>
      </c>
      <c r="M124">
        <f t="shared" si="14"/>
        <v>0</v>
      </c>
      <c r="N124">
        <f t="shared" si="15"/>
        <v>-0.13767309999999999</v>
      </c>
      <c r="O124">
        <f t="shared" si="16"/>
        <v>-0.19141269999999999</v>
      </c>
      <c r="P124">
        <f t="shared" si="17"/>
        <v>-3.3385000000000012E-3</v>
      </c>
      <c r="Q124">
        <f t="shared" si="18"/>
        <v>-0.16560999999999915</v>
      </c>
      <c r="R124">
        <f t="shared" si="19"/>
        <v>233</v>
      </c>
      <c r="S124">
        <f t="shared" si="20"/>
        <v>-169.0199999999968</v>
      </c>
      <c r="T124">
        <f t="shared" si="21"/>
        <v>0</v>
      </c>
      <c r="U124">
        <f t="shared" si="22"/>
        <v>12961</v>
      </c>
      <c r="V124">
        <f t="shared" si="24"/>
        <v>13007.790000000037</v>
      </c>
    </row>
    <row r="125" spans="2:22" x14ac:dyDescent="0.35">
      <c r="B125">
        <f t="shared" si="23"/>
        <v>74</v>
      </c>
      <c r="C125">
        <f t="shared" si="27"/>
        <v>0</v>
      </c>
      <c r="D125">
        <f t="shared" si="27"/>
        <v>0.1451356</v>
      </c>
      <c r="E125">
        <f t="shared" si="27"/>
        <v>0.1767145</v>
      </c>
      <c r="F125">
        <f t="shared" si="27"/>
        <v>3.4449800000000003E-2</v>
      </c>
      <c r="G125">
        <f t="shared" si="27"/>
        <v>10.653589999999999</v>
      </c>
      <c r="H125">
        <f t="shared" si="27"/>
        <v>109651.5</v>
      </c>
      <c r="I125">
        <f t="shared" si="27"/>
        <v>45315.46</v>
      </c>
      <c r="J125">
        <f t="shared" si="27"/>
        <v>0</v>
      </c>
      <c r="K125">
        <f t="shared" si="27"/>
        <v>1603461</v>
      </c>
      <c r="M125">
        <f t="shared" si="14"/>
        <v>0</v>
      </c>
      <c r="N125">
        <f t="shared" si="15"/>
        <v>-0.1451356</v>
      </c>
      <c r="O125">
        <f t="shared" si="16"/>
        <v>-0.1767145</v>
      </c>
      <c r="P125">
        <f t="shared" si="17"/>
        <v>-2.2214000000000053E-3</v>
      </c>
      <c r="Q125">
        <f t="shared" si="18"/>
        <v>-0.18520000000000003</v>
      </c>
      <c r="R125">
        <f t="shared" si="19"/>
        <v>630.80000000000291</v>
      </c>
      <c r="S125">
        <f t="shared" si="20"/>
        <v>-135.01000000000204</v>
      </c>
      <c r="T125">
        <f t="shared" si="21"/>
        <v>0</v>
      </c>
      <c r="U125">
        <f t="shared" si="22"/>
        <v>12050</v>
      </c>
      <c r="V125">
        <f t="shared" si="24"/>
        <v>13773.600000000042</v>
      </c>
    </row>
    <row r="126" spans="2:22" x14ac:dyDescent="0.35">
      <c r="B126">
        <f t="shared" si="23"/>
        <v>75</v>
      </c>
      <c r="C126">
        <f t="shared" si="27"/>
        <v>0</v>
      </c>
      <c r="D126">
        <f t="shared" si="27"/>
        <v>0.16507820000000001</v>
      </c>
      <c r="E126">
        <f t="shared" si="27"/>
        <v>0.1715593</v>
      </c>
      <c r="F126">
        <f t="shared" si="27"/>
        <v>2.9355699999999998E-2</v>
      </c>
      <c r="G126">
        <f t="shared" si="27"/>
        <v>11.879149999999999</v>
      </c>
      <c r="H126">
        <f t="shared" si="27"/>
        <v>114510.8</v>
      </c>
      <c r="I126">
        <f t="shared" si="27"/>
        <v>45488.87</v>
      </c>
      <c r="J126">
        <f t="shared" si="27"/>
        <v>0</v>
      </c>
      <c r="K126">
        <f t="shared" si="27"/>
        <v>1667711</v>
      </c>
      <c r="M126">
        <f t="shared" si="14"/>
        <v>0</v>
      </c>
      <c r="N126">
        <f t="shared" si="15"/>
        <v>-0.16507820000000001</v>
      </c>
      <c r="O126">
        <f t="shared" si="16"/>
        <v>-0.1715593</v>
      </c>
      <c r="P126">
        <f t="shared" si="17"/>
        <v>-3.3007000000000002E-3</v>
      </c>
      <c r="Q126">
        <f t="shared" si="18"/>
        <v>-1.0889999999999844E-2</v>
      </c>
      <c r="R126">
        <f t="shared" si="19"/>
        <v>-2296.4000000000087</v>
      </c>
      <c r="S126">
        <f t="shared" si="20"/>
        <v>-51</v>
      </c>
      <c r="T126">
        <f t="shared" si="21"/>
        <v>0</v>
      </c>
      <c r="U126">
        <f t="shared" si="22"/>
        <v>11342</v>
      </c>
      <c r="V126">
        <f t="shared" si="24"/>
        <v>11528.200000000033</v>
      </c>
    </row>
    <row r="127" spans="2:22" x14ac:dyDescent="0.35">
      <c r="B127">
        <f t="shared" si="23"/>
        <v>76</v>
      </c>
      <c r="C127">
        <f t="shared" si="27"/>
        <v>0</v>
      </c>
      <c r="D127">
        <f t="shared" si="27"/>
        <v>0.17014219999999999</v>
      </c>
      <c r="E127">
        <f t="shared" si="27"/>
        <v>0.1729858</v>
      </c>
      <c r="F127">
        <f t="shared" si="27"/>
        <v>1.32701E-2</v>
      </c>
      <c r="G127">
        <f t="shared" si="27"/>
        <v>1.19763</v>
      </c>
      <c r="H127">
        <f t="shared" si="27"/>
        <v>91616.639999999999</v>
      </c>
      <c r="I127">
        <f t="shared" si="27"/>
        <v>47132.04</v>
      </c>
      <c r="J127">
        <f t="shared" si="27"/>
        <v>0</v>
      </c>
      <c r="K127">
        <f t="shared" si="27"/>
        <v>1741651</v>
      </c>
      <c r="M127">
        <f t="shared" si="14"/>
        <v>0</v>
      </c>
      <c r="N127">
        <f t="shared" si="15"/>
        <v>-0.17014219999999999</v>
      </c>
      <c r="O127">
        <f t="shared" si="16"/>
        <v>-0.1729858</v>
      </c>
      <c r="P127">
        <f t="shared" si="17"/>
        <v>4.159999999999997E-4</v>
      </c>
      <c r="Q127">
        <f t="shared" si="18"/>
        <v>-0.74233799999999994</v>
      </c>
      <c r="R127">
        <f t="shared" si="19"/>
        <v>-1500.8199999999924</v>
      </c>
      <c r="S127">
        <f t="shared" si="20"/>
        <v>-134.47000000000116</v>
      </c>
      <c r="T127">
        <f t="shared" si="21"/>
        <v>0</v>
      </c>
      <c r="U127">
        <f t="shared" si="22"/>
        <v>4715</v>
      </c>
      <c r="V127">
        <f t="shared" si="24"/>
        <v>10161.850000000042</v>
      </c>
    </row>
    <row r="128" spans="2:22" x14ac:dyDescent="0.35">
      <c r="B128">
        <f t="shared" si="23"/>
        <v>77</v>
      </c>
      <c r="C128">
        <f t="shared" si="27"/>
        <v>0</v>
      </c>
      <c r="D128">
        <f t="shared" si="27"/>
        <v>0.178812</v>
      </c>
      <c r="E128">
        <f t="shared" si="27"/>
        <v>0.18554809999999999</v>
      </c>
      <c r="F128">
        <f t="shared" si="27"/>
        <v>6.7361000000000001E-3</v>
      </c>
      <c r="G128">
        <f t="shared" si="27"/>
        <v>0.59767300000000001</v>
      </c>
      <c r="H128">
        <f t="shared" si="27"/>
        <v>90597.66</v>
      </c>
      <c r="I128">
        <f t="shared" si="27"/>
        <v>46683.6</v>
      </c>
      <c r="J128">
        <f t="shared" si="27"/>
        <v>0</v>
      </c>
      <c r="K128">
        <f t="shared" si="27"/>
        <v>1744182</v>
      </c>
      <c r="M128">
        <f t="shared" si="14"/>
        <v>0</v>
      </c>
      <c r="N128">
        <f t="shared" si="15"/>
        <v>-0.178812</v>
      </c>
      <c r="O128">
        <f t="shared" si="16"/>
        <v>-0.18554809999999999</v>
      </c>
      <c r="P128">
        <f t="shared" si="17"/>
        <v>1.5089000000000005E-3</v>
      </c>
      <c r="Q128">
        <f t="shared" si="18"/>
        <v>-0.29143040000000003</v>
      </c>
      <c r="R128">
        <f t="shared" si="19"/>
        <v>-350.49000000000524</v>
      </c>
      <c r="S128">
        <f t="shared" si="20"/>
        <v>-87.400000000001455</v>
      </c>
      <c r="T128">
        <f t="shared" si="21"/>
        <v>0</v>
      </c>
      <c r="U128">
        <f t="shared" si="22"/>
        <v>7150</v>
      </c>
      <c r="V128">
        <f t="shared" si="24"/>
        <v>9898.7600000000384</v>
      </c>
    </row>
    <row r="129" spans="2:22" x14ac:dyDescent="0.35">
      <c r="B129">
        <f t="shared" si="23"/>
        <v>78</v>
      </c>
      <c r="C129">
        <f t="shared" si="27"/>
        <v>0</v>
      </c>
      <c r="D129">
        <f t="shared" si="27"/>
        <v>0.18570249999999999</v>
      </c>
      <c r="E129">
        <f t="shared" si="27"/>
        <v>0.1947412</v>
      </c>
      <c r="F129">
        <f t="shared" si="27"/>
        <v>3.2867999999999999E-3</v>
      </c>
      <c r="G129">
        <f t="shared" si="27"/>
        <v>0.43385370000000001</v>
      </c>
      <c r="H129">
        <f t="shared" si="27"/>
        <v>91879.77</v>
      </c>
      <c r="I129">
        <f t="shared" si="27"/>
        <v>47103.93</v>
      </c>
      <c r="J129">
        <f t="shared" si="27"/>
        <v>0</v>
      </c>
      <c r="K129">
        <f t="shared" si="27"/>
        <v>1782071</v>
      </c>
      <c r="M129">
        <f t="shared" si="14"/>
        <v>0</v>
      </c>
      <c r="N129">
        <f t="shared" si="15"/>
        <v>-0.18570249999999999</v>
      </c>
      <c r="O129">
        <f t="shared" si="16"/>
        <v>-0.1947412</v>
      </c>
      <c r="P129">
        <f t="shared" si="17"/>
        <v>6.6579999999999981E-4</v>
      </c>
      <c r="Q129">
        <f t="shared" si="18"/>
        <v>-0.27416990000000002</v>
      </c>
      <c r="R129">
        <f t="shared" si="19"/>
        <v>-1431.4800000000105</v>
      </c>
      <c r="S129">
        <f t="shared" si="20"/>
        <v>-299</v>
      </c>
      <c r="T129">
        <f t="shared" si="21"/>
        <v>0</v>
      </c>
      <c r="U129">
        <f t="shared" si="22"/>
        <v>-8771</v>
      </c>
      <c r="V129">
        <f t="shared" si="24"/>
        <v>8766.2800000000279</v>
      </c>
    </row>
    <row r="130" spans="2:22" x14ac:dyDescent="0.35">
      <c r="B130">
        <f t="shared" si="23"/>
        <v>79</v>
      </c>
      <c r="C130">
        <f t="shared" si="27"/>
        <v>0</v>
      </c>
      <c r="D130">
        <f t="shared" si="27"/>
        <v>0.18610750000000001</v>
      </c>
      <c r="E130">
        <f t="shared" si="27"/>
        <v>0.1887287</v>
      </c>
      <c r="F130">
        <f t="shared" si="27"/>
        <v>2.6212000000000002E-3</v>
      </c>
      <c r="G130">
        <f t="shared" si="27"/>
        <v>0.51769330000000002</v>
      </c>
      <c r="H130">
        <f t="shared" si="27"/>
        <v>92292.7</v>
      </c>
      <c r="I130">
        <f t="shared" si="27"/>
        <v>46850.81</v>
      </c>
      <c r="J130">
        <f t="shared" si="27"/>
        <v>0</v>
      </c>
      <c r="K130">
        <f t="shared" si="27"/>
        <v>1800383</v>
      </c>
      <c r="M130">
        <f t="shared" si="14"/>
        <v>0</v>
      </c>
      <c r="N130">
        <f t="shared" si="15"/>
        <v>-0.18610750000000001</v>
      </c>
      <c r="O130">
        <f t="shared" si="16"/>
        <v>-0.1887287</v>
      </c>
      <c r="P130">
        <f t="shared" si="17"/>
        <v>1.1570999999999999E-3</v>
      </c>
      <c r="Q130">
        <f t="shared" si="18"/>
        <v>-0.32751700000000006</v>
      </c>
      <c r="R130">
        <f t="shared" si="19"/>
        <v>-1032.6699999999983</v>
      </c>
      <c r="S130">
        <f t="shared" si="20"/>
        <v>-126.39999999999418</v>
      </c>
      <c r="T130">
        <f t="shared" si="21"/>
        <v>0</v>
      </c>
      <c r="U130">
        <f t="shared" si="22"/>
        <v>-4006</v>
      </c>
      <c r="V130">
        <f t="shared" si="24"/>
        <v>7860.0100000000239</v>
      </c>
    </row>
    <row r="131" spans="2:22" x14ac:dyDescent="0.35">
      <c r="B131">
        <f t="shared" si="23"/>
        <v>80</v>
      </c>
      <c r="C131">
        <f t="shared" si="27"/>
        <v>0</v>
      </c>
      <c r="D131">
        <f t="shared" si="27"/>
        <v>0.1710914</v>
      </c>
      <c r="E131">
        <f t="shared" si="27"/>
        <v>0.22123889999999999</v>
      </c>
      <c r="F131">
        <f t="shared" si="27"/>
        <v>0</v>
      </c>
      <c r="G131">
        <f t="shared" si="27"/>
        <v>0.27138640000000003</v>
      </c>
      <c r="H131">
        <f t="shared" si="27"/>
        <v>95365.52</v>
      </c>
      <c r="I131">
        <f t="shared" si="27"/>
        <v>48118.79</v>
      </c>
      <c r="J131">
        <f t="shared" si="27"/>
        <v>0</v>
      </c>
      <c r="K131">
        <f t="shared" si="27"/>
        <v>1884968</v>
      </c>
      <c r="M131">
        <f t="shared" si="14"/>
        <v>0</v>
      </c>
      <c r="N131">
        <f t="shared" si="15"/>
        <v>-0.1710914</v>
      </c>
      <c r="O131">
        <f t="shared" si="16"/>
        <v>-0.22123889999999999</v>
      </c>
      <c r="P131">
        <f t="shared" si="17"/>
        <v>0</v>
      </c>
      <c r="Q131">
        <f t="shared" si="18"/>
        <v>-0.27138640000000003</v>
      </c>
      <c r="R131">
        <f t="shared" si="19"/>
        <v>866.0399999999936</v>
      </c>
      <c r="S131">
        <f t="shared" si="20"/>
        <v>786.65999999999622</v>
      </c>
      <c r="T131">
        <f t="shared" si="21"/>
        <v>0</v>
      </c>
      <c r="U131">
        <f t="shared" si="22"/>
        <v>32584</v>
      </c>
      <c r="V131">
        <f t="shared" si="24"/>
        <v>7939.3900000000212</v>
      </c>
    </row>
    <row r="134" spans="2:22" x14ac:dyDescent="0.35">
      <c r="B134" t="s">
        <v>25</v>
      </c>
      <c r="C134">
        <f>AVERAGE(C80:C86)</f>
        <v>0</v>
      </c>
      <c r="D134">
        <f t="shared" ref="D134:K134" si="28">AVERAGE(D80:D86)</f>
        <v>0</v>
      </c>
      <c r="E134">
        <f t="shared" si="28"/>
        <v>8.6352342857142855E-2</v>
      </c>
      <c r="F134">
        <f t="shared" si="28"/>
        <v>0.77891958571428577</v>
      </c>
      <c r="G134">
        <f t="shared" si="28"/>
        <v>18.570692857142856</v>
      </c>
      <c r="H134">
        <f t="shared" si="28"/>
        <v>54288.055714285714</v>
      </c>
      <c r="I134">
        <f t="shared" si="28"/>
        <v>42558.49</v>
      </c>
      <c r="J134">
        <f t="shared" si="28"/>
        <v>0</v>
      </c>
      <c r="K134">
        <f t="shared" si="28"/>
        <v>89088.685714285719</v>
      </c>
      <c r="L134" s="11" t="s">
        <v>25</v>
      </c>
      <c r="M134">
        <f>AVERAGE(M80:M86)</f>
        <v>0</v>
      </c>
      <c r="N134">
        <f t="shared" ref="N134:V134" si="29">AVERAGE(N80:N86)</f>
        <v>0</v>
      </c>
      <c r="O134">
        <f t="shared" si="29"/>
        <v>-8.6352342857142855E-2</v>
      </c>
      <c r="P134">
        <f t="shared" si="29"/>
        <v>-1.5452714285714153E-3</v>
      </c>
      <c r="Q134">
        <f t="shared" si="29"/>
        <v>4.4754285714287079E-2</v>
      </c>
      <c r="R134">
        <f t="shared" si="29"/>
        <v>-115.05999999999975</v>
      </c>
      <c r="S134">
        <f t="shared" si="29"/>
        <v>-228.33999999999858</v>
      </c>
      <c r="T134">
        <f t="shared" si="29"/>
        <v>0</v>
      </c>
      <c r="U134">
        <f t="shared" si="29"/>
        <v>687.78571428571433</v>
      </c>
      <c r="V134">
        <f t="shared" si="29"/>
        <v>1855.1857142856929</v>
      </c>
    </row>
    <row r="135" spans="2:22" x14ac:dyDescent="0.35">
      <c r="B135" t="s">
        <v>26</v>
      </c>
      <c r="C135">
        <f>AVERAGE(C87:C91)</f>
        <v>0</v>
      </c>
      <c r="D135">
        <f t="shared" ref="D135:K135" si="30">AVERAGE(D87:D91)</f>
        <v>0</v>
      </c>
      <c r="E135">
        <f t="shared" si="30"/>
        <v>0.10977023999999999</v>
      </c>
      <c r="F135">
        <f t="shared" si="30"/>
        <v>0.78333691999999999</v>
      </c>
      <c r="G135">
        <f t="shared" si="30"/>
        <v>20.695855999999999</v>
      </c>
      <c r="H135">
        <f t="shared" si="30"/>
        <v>65079.02</v>
      </c>
      <c r="I135">
        <f t="shared" si="30"/>
        <v>42270.174000000006</v>
      </c>
      <c r="J135">
        <f t="shared" si="30"/>
        <v>0</v>
      </c>
      <c r="K135">
        <f t="shared" si="30"/>
        <v>182717.16</v>
      </c>
      <c r="L135" s="11" t="s">
        <v>26</v>
      </c>
      <c r="M135">
        <f>AVERAGE(M87:M91)</f>
        <v>0</v>
      </c>
      <c r="N135">
        <f t="shared" ref="N135:V135" si="31">AVERAGE(N87:N91)</f>
        <v>0</v>
      </c>
      <c r="O135">
        <f t="shared" si="31"/>
        <v>-0.10977023999999999</v>
      </c>
      <c r="P135">
        <f t="shared" si="31"/>
        <v>-3.8783600000000138E-3</v>
      </c>
      <c r="Q135">
        <f t="shared" si="31"/>
        <v>-2.6214000000000227E-2</v>
      </c>
      <c r="R135">
        <f t="shared" si="31"/>
        <v>-430.39599999999916</v>
      </c>
      <c r="S135">
        <f t="shared" si="31"/>
        <v>-235.67200000000011</v>
      </c>
      <c r="T135">
        <f t="shared" si="31"/>
        <v>0</v>
      </c>
      <c r="U135">
        <f t="shared" si="31"/>
        <v>947.75999999999772</v>
      </c>
      <c r="V135">
        <f t="shared" si="31"/>
        <v>1297.5959999999759</v>
      </c>
    </row>
    <row r="136" spans="2:22" x14ac:dyDescent="0.35">
      <c r="B136" t="s">
        <v>15</v>
      </c>
      <c r="C136">
        <f>AVERAGE(C92:C101)</f>
        <v>0</v>
      </c>
      <c r="D136">
        <f t="shared" ref="D136:K136" si="32">AVERAGE(D92:D101)</f>
        <v>0</v>
      </c>
      <c r="E136">
        <f t="shared" si="32"/>
        <v>0.12918186999999998</v>
      </c>
      <c r="F136">
        <f t="shared" si="32"/>
        <v>0.63328320999999999</v>
      </c>
      <c r="G136">
        <f t="shared" si="32"/>
        <v>20.253405000000001</v>
      </c>
      <c r="H136">
        <f t="shared" si="32"/>
        <v>74149.239000000001</v>
      </c>
      <c r="I136">
        <f t="shared" si="32"/>
        <v>44952.906999999992</v>
      </c>
      <c r="J136">
        <f t="shared" si="32"/>
        <v>0</v>
      </c>
      <c r="K136">
        <f t="shared" si="32"/>
        <v>377087.20999999996</v>
      </c>
      <c r="L136" s="11" t="s">
        <v>15</v>
      </c>
      <c r="M136">
        <f>AVERAGE(M92:M101)</f>
        <v>0</v>
      </c>
      <c r="N136">
        <f t="shared" ref="N136:V136" si="33">AVERAGE(N92:N101)</f>
        <v>0</v>
      </c>
      <c r="O136">
        <f t="shared" si="33"/>
        <v>-0.12918186999999998</v>
      </c>
      <c r="P136">
        <f t="shared" si="33"/>
        <v>-1.8097600000000157E-3</v>
      </c>
      <c r="Q136">
        <f t="shared" si="33"/>
        <v>9.2016999999999877E-2</v>
      </c>
      <c r="R136">
        <f t="shared" si="33"/>
        <v>-341.99699999999865</v>
      </c>
      <c r="S136">
        <f t="shared" si="33"/>
        <v>-488.77000000000044</v>
      </c>
      <c r="T136">
        <f t="shared" si="33"/>
        <v>0</v>
      </c>
      <c r="U136">
        <f t="shared" si="33"/>
        <v>570.64999999999418</v>
      </c>
      <c r="V136">
        <f t="shared" si="33"/>
        <v>1844.1749999999956</v>
      </c>
    </row>
    <row r="137" spans="2:22" x14ac:dyDescent="0.35">
      <c r="B137" t="s">
        <v>22</v>
      </c>
      <c r="C137">
        <f>AVERAGE(C102:C106)</f>
        <v>0</v>
      </c>
      <c r="D137">
        <f t="shared" ref="D137:K137" si="34">AVERAGE(D102:D106)</f>
        <v>0</v>
      </c>
      <c r="E137">
        <f t="shared" si="34"/>
        <v>0.17208503999999997</v>
      </c>
      <c r="F137">
        <f t="shared" si="34"/>
        <v>0.57732446000000004</v>
      </c>
      <c r="G137">
        <f t="shared" si="34"/>
        <v>19.640840000000004</v>
      </c>
      <c r="H137">
        <f t="shared" si="34"/>
        <v>84093.857999999993</v>
      </c>
      <c r="I137">
        <f t="shared" si="34"/>
        <v>47035.328000000001</v>
      </c>
      <c r="J137">
        <f t="shared" si="34"/>
        <v>0</v>
      </c>
      <c r="K137">
        <f t="shared" si="34"/>
        <v>616120.03999999992</v>
      </c>
      <c r="L137" s="11" t="s">
        <v>22</v>
      </c>
      <c r="M137">
        <f>AVERAGE(M102:M106)</f>
        <v>0</v>
      </c>
      <c r="N137">
        <f t="shared" ref="N137:V137" si="35">AVERAGE(N102:N106)</f>
        <v>0</v>
      </c>
      <c r="O137">
        <f t="shared" si="35"/>
        <v>-0.17208503999999997</v>
      </c>
      <c r="P137">
        <f t="shared" si="35"/>
        <v>2.3820999999999647E-3</v>
      </c>
      <c r="Q137">
        <f t="shared" si="35"/>
        <v>0.16217599999999804</v>
      </c>
      <c r="R137">
        <f t="shared" si="35"/>
        <v>-49.835999999998606</v>
      </c>
      <c r="S137">
        <f t="shared" si="35"/>
        <v>-640.47600000000239</v>
      </c>
      <c r="T137">
        <f t="shared" si="35"/>
        <v>0</v>
      </c>
      <c r="U137">
        <f t="shared" si="35"/>
        <v>1851.2800000000047</v>
      </c>
      <c r="V137">
        <f t="shared" si="35"/>
        <v>3580.6040000000139</v>
      </c>
    </row>
    <row r="138" spans="2:22" x14ac:dyDescent="0.35">
      <c r="B138" t="s">
        <v>23</v>
      </c>
      <c r="C138">
        <f>AVERAGE(C107:C111)</f>
        <v>0</v>
      </c>
      <c r="D138">
        <f t="shared" ref="D138:K138" si="36">AVERAGE(D107:D111)</f>
        <v>0</v>
      </c>
      <c r="E138">
        <f t="shared" si="36"/>
        <v>0.17693794000000002</v>
      </c>
      <c r="F138">
        <f t="shared" si="36"/>
        <v>0.51702814000000008</v>
      </c>
      <c r="G138">
        <f t="shared" si="36"/>
        <v>18.904059999999998</v>
      </c>
      <c r="H138">
        <f t="shared" si="36"/>
        <v>91229.78</v>
      </c>
      <c r="I138">
        <f t="shared" si="36"/>
        <v>47496.236000000004</v>
      </c>
      <c r="J138">
        <f t="shared" si="36"/>
        <v>0</v>
      </c>
      <c r="K138">
        <f t="shared" si="36"/>
        <v>812860.96</v>
      </c>
      <c r="L138" s="11" t="s">
        <v>23</v>
      </c>
      <c r="M138">
        <f>AVERAGE(M107:M111)</f>
        <v>0</v>
      </c>
      <c r="N138">
        <f t="shared" ref="N138:V138" si="37">AVERAGE(N107:N111)</f>
        <v>0</v>
      </c>
      <c r="O138">
        <f t="shared" si="37"/>
        <v>-0.17693794000000002</v>
      </c>
      <c r="P138">
        <f t="shared" si="37"/>
        <v>-2.7896600000000158E-3</v>
      </c>
      <c r="Q138">
        <f t="shared" si="37"/>
        <v>0.1237560000000002</v>
      </c>
      <c r="R138">
        <f t="shared" si="37"/>
        <v>-336.33200000000068</v>
      </c>
      <c r="S138">
        <f t="shared" si="37"/>
        <v>-488.3440000000017</v>
      </c>
      <c r="T138">
        <f t="shared" si="37"/>
        <v>0</v>
      </c>
      <c r="U138">
        <f t="shared" si="37"/>
        <v>5193.2600000000093</v>
      </c>
      <c r="V138">
        <f t="shared" si="37"/>
        <v>6238.4020000000291</v>
      </c>
    </row>
    <row r="139" spans="2:22" x14ac:dyDescent="0.35">
      <c r="B139" t="s">
        <v>24</v>
      </c>
      <c r="C139">
        <f>AVERAGE(C112:C116)</f>
        <v>0</v>
      </c>
      <c r="D139">
        <f t="shared" ref="D139:K139" si="38">AVERAGE(D112:D116)</f>
        <v>9.7058200000000004E-3</v>
      </c>
      <c r="E139">
        <f t="shared" si="38"/>
        <v>0.17766799999999999</v>
      </c>
      <c r="F139">
        <f t="shared" si="38"/>
        <v>0.36014600000000002</v>
      </c>
      <c r="G139">
        <f t="shared" si="38"/>
        <v>17.968263999999998</v>
      </c>
      <c r="H139">
        <f t="shared" si="38"/>
        <v>96495.094000000012</v>
      </c>
      <c r="I139">
        <f t="shared" si="38"/>
        <v>47369.207999999999</v>
      </c>
      <c r="J139">
        <f t="shared" si="38"/>
        <v>0</v>
      </c>
      <c r="K139">
        <f t="shared" si="38"/>
        <v>1040765.5800000001</v>
      </c>
      <c r="L139" s="11" t="s">
        <v>24</v>
      </c>
      <c r="M139">
        <f>AVERAGE(M112:M116)</f>
        <v>0</v>
      </c>
      <c r="N139">
        <f t="shared" ref="N139:V139" si="39">AVERAGE(N112:N116)</f>
        <v>-9.7058200000000004E-3</v>
      </c>
      <c r="O139">
        <f t="shared" si="39"/>
        <v>-0.17766799999999999</v>
      </c>
      <c r="P139">
        <f t="shared" si="39"/>
        <v>-2.7167799999999963E-3</v>
      </c>
      <c r="Q139">
        <f t="shared" si="39"/>
        <v>0.11642400000000137</v>
      </c>
      <c r="R139">
        <f t="shared" si="39"/>
        <v>71.904000000000821</v>
      </c>
      <c r="S139">
        <f t="shared" si="39"/>
        <v>-428.74399999999878</v>
      </c>
      <c r="T139">
        <f t="shared" si="39"/>
        <v>0</v>
      </c>
      <c r="U139">
        <f t="shared" si="39"/>
        <v>5795.6199999999953</v>
      </c>
      <c r="V139">
        <f t="shared" si="39"/>
        <v>7236.4560000000201</v>
      </c>
    </row>
    <row r="140" spans="2:22" x14ac:dyDescent="0.35">
      <c r="B140" t="s">
        <v>35</v>
      </c>
      <c r="C140">
        <f>AVERAGE(C117:C122)</f>
        <v>0</v>
      </c>
      <c r="D140">
        <f t="shared" ref="D140:K140" si="40">AVERAGE(D117:D122)</f>
        <v>9.7093983333333342E-2</v>
      </c>
      <c r="E140">
        <f t="shared" si="40"/>
        <v>0.18939233333333336</v>
      </c>
      <c r="F140">
        <f t="shared" si="40"/>
        <v>0.15210076666666666</v>
      </c>
      <c r="G140">
        <f t="shared" si="40"/>
        <v>14.853341666666667</v>
      </c>
      <c r="H140">
        <f t="shared" si="40"/>
        <v>104722.82333333335</v>
      </c>
      <c r="I140">
        <f t="shared" si="40"/>
        <v>46308.213333333326</v>
      </c>
      <c r="J140">
        <f t="shared" si="40"/>
        <v>0</v>
      </c>
      <c r="K140">
        <f t="shared" si="40"/>
        <v>1309494.1666666667</v>
      </c>
      <c r="L140" s="11" t="s">
        <v>35</v>
      </c>
      <c r="M140">
        <f t="shared" ref="M140:V140" si="41">AVERAGE(M117:M122)</f>
        <v>0</v>
      </c>
      <c r="N140">
        <f t="shared" si="41"/>
        <v>-9.7093983333333342E-2</v>
      </c>
      <c r="O140">
        <f t="shared" si="41"/>
        <v>-0.18939233333333336</v>
      </c>
      <c r="P140">
        <f t="shared" si="41"/>
        <v>1.2022333333333325E-3</v>
      </c>
      <c r="Q140">
        <f t="shared" si="41"/>
        <v>0.1035716666666664</v>
      </c>
      <c r="R140">
        <f t="shared" si="41"/>
        <v>289.08000000000419</v>
      </c>
      <c r="S140">
        <f t="shared" si="41"/>
        <v>-318.59166666666471</v>
      </c>
      <c r="T140">
        <f t="shared" si="41"/>
        <v>0</v>
      </c>
      <c r="U140">
        <f t="shared" si="41"/>
        <v>9645</v>
      </c>
      <c r="V140">
        <f t="shared" si="41"/>
        <v>11083.608333333359</v>
      </c>
    </row>
    <row r="156" spans="10:32" x14ac:dyDescent="0.35">
      <c r="L156" s="3"/>
      <c r="M156" s="6" t="s">
        <v>25</v>
      </c>
      <c r="N156" s="6" t="s">
        <v>26</v>
      </c>
      <c r="O156" s="6" t="s">
        <v>15</v>
      </c>
      <c r="P156" s="6" t="s">
        <v>22</v>
      </c>
      <c r="Q156" s="6" t="s">
        <v>23</v>
      </c>
      <c r="R156" s="6" t="s">
        <v>24</v>
      </c>
      <c r="S156" s="6" t="s">
        <v>35</v>
      </c>
    </row>
    <row r="157" spans="10:32" x14ac:dyDescent="0.35">
      <c r="L157" s="4" t="s">
        <v>28</v>
      </c>
      <c r="M157" s="4"/>
      <c r="N157" s="4"/>
      <c r="O157" s="4"/>
      <c r="P157" s="4"/>
      <c r="Q157" s="4"/>
      <c r="R157" s="4"/>
      <c r="S157" s="4"/>
    </row>
    <row r="158" spans="10:32" x14ac:dyDescent="0.35">
      <c r="J158">
        <v>5</v>
      </c>
      <c r="L158" t="s">
        <v>17</v>
      </c>
      <c r="M158" s="7">
        <f t="shared" ref="M158:S162" si="42">VLOOKUP(M$156,$B$134:$K$140,$J158,FALSE)</f>
        <v>0.77891958571428577</v>
      </c>
      <c r="N158" s="7">
        <f t="shared" si="42"/>
        <v>0.78333691999999999</v>
      </c>
      <c r="O158" s="7">
        <f t="shared" si="42"/>
        <v>0.63328320999999999</v>
      </c>
      <c r="P158" s="7">
        <f t="shared" si="42"/>
        <v>0.57732446000000004</v>
      </c>
      <c r="Q158" s="7">
        <f t="shared" si="42"/>
        <v>0.51702814000000008</v>
      </c>
      <c r="R158" s="7">
        <f t="shared" si="42"/>
        <v>0.36014600000000002</v>
      </c>
      <c r="S158" s="7">
        <f t="shared" si="42"/>
        <v>0.15210076666666666</v>
      </c>
      <c r="U158" s="7">
        <v>0.74543835714285733</v>
      </c>
      <c r="V158" s="7">
        <v>0.74325922</v>
      </c>
      <c r="W158" s="7">
        <v>0.59357612999999998</v>
      </c>
      <c r="X158" s="7">
        <v>0.53823179999999993</v>
      </c>
      <c r="Y158" s="7">
        <v>0.48411216000000001</v>
      </c>
      <c r="Z158" s="7">
        <v>0.34214201999999999</v>
      </c>
      <c r="AA158" s="7">
        <v>0.14840476666666666</v>
      </c>
      <c r="AB158" s="2"/>
      <c r="AC158" s="2"/>
      <c r="AD158" s="2"/>
      <c r="AE158" s="2"/>
      <c r="AF158" s="2"/>
    </row>
    <row r="159" spans="10:32" x14ac:dyDescent="0.35">
      <c r="J159">
        <v>7</v>
      </c>
      <c r="L159" t="s">
        <v>18</v>
      </c>
      <c r="M159" s="8">
        <f t="shared" si="42"/>
        <v>54288.055714285714</v>
      </c>
      <c r="N159" s="8">
        <f t="shared" si="42"/>
        <v>65079.02</v>
      </c>
      <c r="O159" s="8">
        <f t="shared" si="42"/>
        <v>74149.239000000001</v>
      </c>
      <c r="P159" s="8">
        <f t="shared" si="42"/>
        <v>84093.857999999993</v>
      </c>
      <c r="Q159" s="8">
        <f t="shared" si="42"/>
        <v>91229.78</v>
      </c>
      <c r="R159" s="8">
        <f t="shared" si="42"/>
        <v>96495.094000000012</v>
      </c>
      <c r="S159" s="8">
        <f t="shared" si="42"/>
        <v>104722.82333333335</v>
      </c>
      <c r="U159" s="8">
        <v>51637.811428571418</v>
      </c>
      <c r="V159" s="8">
        <v>59307.633999999998</v>
      </c>
      <c r="W159" s="8">
        <v>65893.83600000001</v>
      </c>
      <c r="X159" s="8">
        <v>73705.453999999998</v>
      </c>
      <c r="Y159" s="8">
        <v>79508.313999999998</v>
      </c>
      <c r="Z159" s="8">
        <v>84206.301999999996</v>
      </c>
      <c r="AA159" s="8">
        <v>91903.780000000013</v>
      </c>
      <c r="AB159" s="2"/>
      <c r="AC159" s="2"/>
      <c r="AD159" s="2"/>
      <c r="AE159" s="2"/>
      <c r="AF159" s="2"/>
    </row>
    <row r="160" spans="10:32" x14ac:dyDescent="0.35">
      <c r="J160">
        <v>9</v>
      </c>
      <c r="L160" t="s">
        <v>19</v>
      </c>
      <c r="M160" s="8">
        <f t="shared" si="42"/>
        <v>0</v>
      </c>
      <c r="N160" s="8">
        <f t="shared" si="42"/>
        <v>0</v>
      </c>
      <c r="O160" s="8">
        <f t="shared" si="42"/>
        <v>0</v>
      </c>
      <c r="P160" s="8">
        <f t="shared" si="42"/>
        <v>0</v>
      </c>
      <c r="Q160" s="8">
        <f t="shared" si="42"/>
        <v>0</v>
      </c>
      <c r="R160" s="8">
        <f t="shared" si="42"/>
        <v>0</v>
      </c>
      <c r="S160" s="8">
        <f t="shared" si="42"/>
        <v>0</v>
      </c>
      <c r="U160" s="8">
        <v>0</v>
      </c>
      <c r="V160" s="8">
        <v>0</v>
      </c>
      <c r="W160" s="8">
        <v>0</v>
      </c>
      <c r="X160" s="8">
        <v>0</v>
      </c>
      <c r="Y160" s="8">
        <v>0</v>
      </c>
      <c r="Z160" s="8">
        <v>0</v>
      </c>
      <c r="AA160" s="8">
        <v>0</v>
      </c>
      <c r="AB160" s="2"/>
      <c r="AC160" s="2"/>
      <c r="AD160" s="2"/>
      <c r="AE160" s="2"/>
      <c r="AF160" s="2"/>
    </row>
    <row r="161" spans="10:32" x14ac:dyDescent="0.35">
      <c r="J161">
        <v>8</v>
      </c>
      <c r="L161" t="s">
        <v>6</v>
      </c>
      <c r="M161" s="8">
        <f t="shared" si="42"/>
        <v>42558.49</v>
      </c>
      <c r="N161" s="8">
        <f t="shared" si="42"/>
        <v>42270.174000000006</v>
      </c>
      <c r="O161" s="8">
        <f t="shared" si="42"/>
        <v>44952.906999999992</v>
      </c>
      <c r="P161" s="8">
        <f t="shared" si="42"/>
        <v>47035.328000000001</v>
      </c>
      <c r="Q161" s="8">
        <f t="shared" si="42"/>
        <v>47496.236000000004</v>
      </c>
      <c r="R161" s="8">
        <f t="shared" si="42"/>
        <v>47369.207999999999</v>
      </c>
      <c r="S161" s="8">
        <f t="shared" si="42"/>
        <v>46308.213333333326</v>
      </c>
      <c r="U161" s="8">
        <v>42585.704285714288</v>
      </c>
      <c r="V161" s="8">
        <v>41692.43</v>
      </c>
      <c r="W161" s="8">
        <v>43223.448000000004</v>
      </c>
      <c r="X161" s="8">
        <v>44383.49</v>
      </c>
      <c r="Y161" s="8">
        <v>44597.868000000002</v>
      </c>
      <c r="Z161" s="8">
        <v>44051.642</v>
      </c>
      <c r="AA161" s="8">
        <v>42260.861666666671</v>
      </c>
      <c r="AB161" s="2"/>
      <c r="AC161" s="2"/>
      <c r="AD161" s="2"/>
      <c r="AE161" s="2"/>
      <c r="AF161" s="2"/>
    </row>
    <row r="162" spans="10:32" x14ac:dyDescent="0.35">
      <c r="J162">
        <v>10</v>
      </c>
      <c r="L162" t="s">
        <v>7</v>
      </c>
      <c r="M162" s="8">
        <f t="shared" si="42"/>
        <v>89088.685714285719</v>
      </c>
      <c r="N162" s="8">
        <f t="shared" si="42"/>
        <v>182717.16</v>
      </c>
      <c r="O162" s="8">
        <f t="shared" si="42"/>
        <v>377087.20999999996</v>
      </c>
      <c r="P162" s="8">
        <f t="shared" si="42"/>
        <v>616120.03999999992</v>
      </c>
      <c r="Q162" s="8">
        <f t="shared" si="42"/>
        <v>812860.96</v>
      </c>
      <c r="R162" s="8">
        <f t="shared" si="42"/>
        <v>1040765.5800000001</v>
      </c>
      <c r="S162" s="8">
        <f t="shared" si="42"/>
        <v>1309494.1666666667</v>
      </c>
      <c r="U162" s="8">
        <v>76641.398571428581</v>
      </c>
      <c r="V162" s="8">
        <v>144633.65999999997</v>
      </c>
      <c r="W162" s="8">
        <v>295020.20000000007</v>
      </c>
      <c r="X162" s="8">
        <v>480281.47999999986</v>
      </c>
      <c r="Y162" s="8">
        <v>635076.38000000012</v>
      </c>
      <c r="Z162" s="8">
        <v>817189.55999999994</v>
      </c>
      <c r="AA162" s="8">
        <v>1036115.0166666666</v>
      </c>
      <c r="AB162" s="2"/>
      <c r="AC162" s="2"/>
      <c r="AD162" s="2"/>
      <c r="AE162" s="2"/>
      <c r="AF162" s="2"/>
    </row>
    <row r="163" spans="10:32" x14ac:dyDescent="0.35">
      <c r="L163" s="4" t="s">
        <v>44</v>
      </c>
      <c r="M163" s="4"/>
      <c r="N163" s="4"/>
      <c r="O163" s="4"/>
      <c r="P163" s="4"/>
      <c r="Q163" s="4"/>
      <c r="R163" s="4"/>
      <c r="S163" s="4"/>
      <c r="AA163" s="2"/>
      <c r="AB163" s="2"/>
      <c r="AC163" s="2"/>
      <c r="AD163" s="2"/>
      <c r="AE163" s="2"/>
      <c r="AF163" s="2"/>
    </row>
    <row r="164" spans="10:32" x14ac:dyDescent="0.35">
      <c r="J164">
        <v>5</v>
      </c>
      <c r="L164" t="s">
        <v>17</v>
      </c>
      <c r="M164" s="7">
        <f t="shared" ref="M164:S168" si="43">VLOOKUP(M$156,$L$134:$V$140,$J164,FALSE)</f>
        <v>-1.5452714285714153E-3</v>
      </c>
      <c r="N164" s="7">
        <f t="shared" si="43"/>
        <v>-3.8783600000000138E-3</v>
      </c>
      <c r="O164" s="7">
        <f t="shared" si="43"/>
        <v>-1.8097600000000157E-3</v>
      </c>
      <c r="P164" s="7">
        <f t="shared" si="43"/>
        <v>2.3820999999999647E-3</v>
      </c>
      <c r="Q164" s="7">
        <f t="shared" si="43"/>
        <v>-2.7896600000000158E-3</v>
      </c>
      <c r="R164" s="7">
        <f t="shared" si="43"/>
        <v>-2.7167799999999963E-3</v>
      </c>
      <c r="S164" s="7">
        <f t="shared" si="43"/>
        <v>1.2022333333333325E-3</v>
      </c>
      <c r="U164" s="7">
        <v>-6.5067714285714463E-3</v>
      </c>
      <c r="V164" s="7">
        <v>-1.6263859999999974E-2</v>
      </c>
      <c r="W164" s="7">
        <v>-1.2321419999999994E-2</v>
      </c>
      <c r="X164" s="7">
        <v>-9.1309599999999987E-3</v>
      </c>
      <c r="Y164" s="7">
        <v>-1.7295099999999987E-2</v>
      </c>
      <c r="Z164" s="7">
        <v>-1.5382979999999996E-2</v>
      </c>
      <c r="AA164" s="7">
        <v>-1.5415183333333332E-2</v>
      </c>
      <c r="AB164" s="2"/>
      <c r="AC164" s="2"/>
      <c r="AD164" s="2"/>
      <c r="AE164" s="2"/>
      <c r="AF164" s="2"/>
    </row>
    <row r="165" spans="10:32" x14ac:dyDescent="0.35">
      <c r="J165">
        <v>7</v>
      </c>
      <c r="L165" t="s">
        <v>18</v>
      </c>
      <c r="M165" s="8">
        <f t="shared" si="43"/>
        <v>-115.05999999999975</v>
      </c>
      <c r="N165" s="8">
        <f t="shared" si="43"/>
        <v>-430.39599999999916</v>
      </c>
      <c r="O165" s="8">
        <f t="shared" si="43"/>
        <v>-341.99699999999865</v>
      </c>
      <c r="P165" s="8">
        <f t="shared" si="43"/>
        <v>-49.835999999998606</v>
      </c>
      <c r="Q165" s="8">
        <f t="shared" si="43"/>
        <v>-336.33200000000068</v>
      </c>
      <c r="R165" s="8">
        <f t="shared" si="43"/>
        <v>71.904000000000821</v>
      </c>
      <c r="S165" s="8">
        <f t="shared" si="43"/>
        <v>289.08000000000419</v>
      </c>
      <c r="U165" s="8">
        <v>-61.514285714284469</v>
      </c>
      <c r="V165" s="8">
        <v>-285.7699999999997</v>
      </c>
      <c r="W165" s="8">
        <v>-300.18700000000024</v>
      </c>
      <c r="X165" s="8">
        <v>-559.91600000000324</v>
      </c>
      <c r="Y165" s="8">
        <v>-1139.9019999999989</v>
      </c>
      <c r="Z165" s="8">
        <v>-1765.1839999999968</v>
      </c>
      <c r="AA165" s="8">
        <v>-3317.9199999999983</v>
      </c>
      <c r="AB165" s="2"/>
      <c r="AC165" s="2"/>
      <c r="AD165" s="2"/>
      <c r="AE165" s="2"/>
      <c r="AF165" s="2"/>
    </row>
    <row r="166" spans="10:32" x14ac:dyDescent="0.35">
      <c r="J166">
        <v>9</v>
      </c>
      <c r="L166" t="s">
        <v>19</v>
      </c>
      <c r="M166" s="8">
        <f t="shared" si="43"/>
        <v>0</v>
      </c>
      <c r="N166" s="8">
        <f t="shared" si="43"/>
        <v>0</v>
      </c>
      <c r="O166" s="8">
        <f t="shared" si="43"/>
        <v>0</v>
      </c>
      <c r="P166" s="8">
        <f t="shared" si="43"/>
        <v>0</v>
      </c>
      <c r="Q166" s="8">
        <f t="shared" si="43"/>
        <v>0</v>
      </c>
      <c r="R166" s="8">
        <f t="shared" si="43"/>
        <v>0</v>
      </c>
      <c r="S166" s="8">
        <f t="shared" si="43"/>
        <v>0</v>
      </c>
      <c r="U166" s="8">
        <v>-6.3620285714285796</v>
      </c>
      <c r="V166" s="8">
        <v>-11.595880000000012</v>
      </c>
      <c r="W166" s="8">
        <v>-4.1984000000000021</v>
      </c>
      <c r="X166" s="8">
        <v>-0.72323999999999988</v>
      </c>
      <c r="Y166" s="8">
        <v>-1.0428396000000004</v>
      </c>
      <c r="Z166" s="8">
        <v>1.0272706599999997</v>
      </c>
      <c r="AA166" s="8">
        <v>5.3143833333333292</v>
      </c>
      <c r="AB166" s="2"/>
      <c r="AC166" s="2"/>
    </row>
    <row r="167" spans="10:32" x14ac:dyDescent="0.35">
      <c r="J167">
        <v>8</v>
      </c>
      <c r="L167" t="s">
        <v>6</v>
      </c>
      <c r="M167" s="8">
        <f t="shared" si="43"/>
        <v>-228.33999999999858</v>
      </c>
      <c r="N167" s="8">
        <f t="shared" si="43"/>
        <v>-235.67200000000011</v>
      </c>
      <c r="O167" s="8">
        <f t="shared" si="43"/>
        <v>-488.77000000000044</v>
      </c>
      <c r="P167" s="8">
        <f t="shared" si="43"/>
        <v>-640.47600000000239</v>
      </c>
      <c r="Q167" s="8">
        <f t="shared" si="43"/>
        <v>-488.3440000000017</v>
      </c>
      <c r="R167" s="8">
        <f t="shared" si="43"/>
        <v>-428.74399999999878</v>
      </c>
      <c r="S167" s="8">
        <f t="shared" si="43"/>
        <v>-318.59166666666471</v>
      </c>
      <c r="U167" s="8">
        <v>-635.98857142857321</v>
      </c>
      <c r="V167" s="8">
        <v>-371.75999999999914</v>
      </c>
      <c r="W167" s="8">
        <v>-529.6260000000002</v>
      </c>
      <c r="X167" s="8">
        <v>-682.3839999999982</v>
      </c>
      <c r="Y167" s="8">
        <v>-553.13199999999927</v>
      </c>
      <c r="Z167" s="8">
        <v>-600.86799999999926</v>
      </c>
      <c r="AA167" s="8">
        <v>-557.85500000000081</v>
      </c>
      <c r="AB167" s="2"/>
      <c r="AC167" s="2"/>
    </row>
    <row r="168" spans="10:32" ht="15" thickBot="1" x14ac:dyDescent="0.4">
      <c r="J168">
        <v>10</v>
      </c>
      <c r="L168" s="9" t="s">
        <v>7</v>
      </c>
      <c r="M168" s="10">
        <f t="shared" si="43"/>
        <v>687.78571428571433</v>
      </c>
      <c r="N168" s="10">
        <f t="shared" si="43"/>
        <v>947.75999999999772</v>
      </c>
      <c r="O168" s="10">
        <f t="shared" si="43"/>
        <v>570.64999999999418</v>
      </c>
      <c r="P168" s="10">
        <f t="shared" si="43"/>
        <v>1851.2800000000047</v>
      </c>
      <c r="Q168" s="10">
        <f t="shared" si="43"/>
        <v>5193.2600000000093</v>
      </c>
      <c r="R168" s="10">
        <f t="shared" si="43"/>
        <v>5795.6199999999953</v>
      </c>
      <c r="S168" s="10">
        <f t="shared" si="43"/>
        <v>9645</v>
      </c>
      <c r="U168" s="10">
        <v>574.79428571428434</v>
      </c>
      <c r="V168" s="10">
        <v>3033.3999999999915</v>
      </c>
      <c r="W168" s="10">
        <v>5642.3600000000033</v>
      </c>
      <c r="X168" s="10">
        <v>6331.480000000005</v>
      </c>
      <c r="Y168" s="10">
        <v>6335.3</v>
      </c>
      <c r="Z168" s="10">
        <v>2020.1800000000046</v>
      </c>
      <c r="AA168" s="10">
        <v>-7859.1499999999842</v>
      </c>
      <c r="AB168" s="2"/>
      <c r="AC168" s="2"/>
      <c r="AD168" s="2"/>
      <c r="AE168" s="2"/>
      <c r="AF168" s="2"/>
    </row>
    <row r="169" spans="10:32" ht="15" thickTop="1" x14ac:dyDescent="0.35">
      <c r="AA169" s="2"/>
      <c r="AB169" s="2"/>
      <c r="AC169" s="2"/>
      <c r="AD169" s="2"/>
      <c r="AE169" s="2"/>
      <c r="AF169" s="2"/>
    </row>
    <row r="170" spans="10:32" x14ac:dyDescent="0.35">
      <c r="M170" s="2"/>
      <c r="N170" s="2"/>
      <c r="O170" s="2"/>
      <c r="P170" s="2"/>
      <c r="Q170" s="2"/>
      <c r="R170" s="2"/>
      <c r="S170" s="2"/>
      <c r="AA170" s="2"/>
      <c r="AB170" s="2"/>
      <c r="AC170" s="2"/>
      <c r="AD170" s="2"/>
      <c r="AE170" s="2"/>
      <c r="AF170" s="2"/>
    </row>
    <row r="171" spans="10:32" x14ac:dyDescent="0.35">
      <c r="AA171" s="2"/>
      <c r="AB171" s="2"/>
      <c r="AC171" s="2"/>
      <c r="AD171" s="2"/>
      <c r="AE171" s="2"/>
      <c r="AF171" s="2"/>
    </row>
    <row r="172" spans="10:32" x14ac:dyDescent="0.35">
      <c r="M172" s="2"/>
      <c r="N172" s="2"/>
      <c r="O172" s="2"/>
      <c r="P172" s="2"/>
      <c r="Q172" s="2"/>
      <c r="R172" s="2"/>
      <c r="S172" s="2"/>
      <c r="AA172" s="2"/>
      <c r="AB172" s="2"/>
      <c r="AC172" s="2"/>
      <c r="AD172" s="2"/>
      <c r="AE172" s="2"/>
      <c r="AF172" s="2"/>
    </row>
    <row r="173" spans="10:32" x14ac:dyDescent="0.35">
      <c r="L173" t="s">
        <v>20</v>
      </c>
      <c r="AA173" s="2"/>
      <c r="AB173" s="2"/>
      <c r="AC173" s="2"/>
      <c r="AD173" s="2"/>
      <c r="AE173" s="2"/>
      <c r="AF173" s="2"/>
    </row>
    <row r="174" spans="10:32" x14ac:dyDescent="0.35">
      <c r="L174" t="s">
        <v>49</v>
      </c>
      <c r="AA174" s="2"/>
      <c r="AB174" s="2"/>
      <c r="AC174" s="2"/>
      <c r="AD174" s="2"/>
      <c r="AE174" s="2"/>
      <c r="AF174" s="2"/>
    </row>
    <row r="175" spans="10:32" x14ac:dyDescent="0.35">
      <c r="AA175" s="2"/>
      <c r="AB175" s="2"/>
      <c r="AC175" s="2"/>
      <c r="AD175" s="2"/>
      <c r="AE175" s="2"/>
      <c r="AF175" s="2"/>
    </row>
    <row r="176" spans="10:32" x14ac:dyDescent="0.35">
      <c r="AD176" s="2"/>
      <c r="AE176" s="2"/>
      <c r="AF176" s="2"/>
    </row>
    <row r="177" spans="30:32" x14ac:dyDescent="0.35">
      <c r="AD177" s="2"/>
      <c r="AE177" s="2"/>
      <c r="AF177" s="2"/>
    </row>
    <row r="178" spans="30:32" x14ac:dyDescent="0.35">
      <c r="AD178" s="2"/>
      <c r="AE178" s="2"/>
      <c r="AF178" s="2"/>
    </row>
    <row r="179" spans="30:32" x14ac:dyDescent="0.35">
      <c r="AD179" s="2"/>
      <c r="AE179" s="2"/>
      <c r="AF179" s="2"/>
    </row>
    <row r="180" spans="30:32" x14ac:dyDescent="0.35">
      <c r="AD180" s="2"/>
      <c r="AE180" s="2"/>
      <c r="AF180" s="2"/>
    </row>
    <row r="181" spans="30:32" x14ac:dyDescent="0.35">
      <c r="AD181" s="2"/>
      <c r="AE181" s="2"/>
      <c r="AF181"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BE957-D231-407A-B2C2-3548F9EF799B}">
  <dimension ref="B1:AY189"/>
  <sheetViews>
    <sheetView tabSelected="1" zoomScale="80" zoomScaleNormal="80" workbookViewId="0">
      <pane xSplit="2" ySplit="2" topLeftCell="I154" activePane="bottomRight" state="frozen"/>
      <selection pane="topRight" activeCell="C1" sqref="C1"/>
      <selection pane="bottomLeft" activeCell="A3" sqref="A3"/>
      <selection pane="bottomRight" activeCell="AG163" sqref="AG163"/>
    </sheetView>
  </sheetViews>
  <sheetFormatPr defaultRowHeight="14.5" x14ac:dyDescent="0.35"/>
  <cols>
    <col min="12" max="12" width="16.26953125" customWidth="1"/>
  </cols>
  <sheetData>
    <row r="1" spans="2:51" x14ac:dyDescent="0.35">
      <c r="C1" t="s">
        <v>0</v>
      </c>
      <c r="M1" t="s">
        <v>29</v>
      </c>
      <c r="U1" t="s">
        <v>30</v>
      </c>
      <c r="X1" t="s">
        <v>1</v>
      </c>
      <c r="AF1" t="s">
        <v>27</v>
      </c>
      <c r="AI1" t="s">
        <v>0</v>
      </c>
      <c r="AL1" t="s">
        <v>37</v>
      </c>
      <c r="AO1" t="s">
        <v>1</v>
      </c>
      <c r="AR1" t="s">
        <v>16</v>
      </c>
      <c r="AU1" t="s">
        <v>36</v>
      </c>
      <c r="AX1" t="s">
        <v>40</v>
      </c>
    </row>
    <row r="2" spans="2:51" x14ac:dyDescent="0.35">
      <c r="B2" t="s">
        <v>4</v>
      </c>
      <c r="C2" t="s">
        <v>2</v>
      </c>
      <c r="D2" t="s">
        <v>14</v>
      </c>
      <c r="E2" t="s">
        <v>9</v>
      </c>
      <c r="F2" t="s">
        <v>10</v>
      </c>
      <c r="G2" t="s">
        <v>11</v>
      </c>
      <c r="H2" t="s">
        <v>5</v>
      </c>
      <c r="I2" t="s">
        <v>12</v>
      </c>
      <c r="J2" t="s">
        <v>8</v>
      </c>
      <c r="K2" t="s">
        <v>7</v>
      </c>
      <c r="M2" t="s">
        <v>2</v>
      </c>
      <c r="N2" t="s">
        <v>14</v>
      </c>
      <c r="O2" t="s">
        <v>9</v>
      </c>
      <c r="P2" t="s">
        <v>10</v>
      </c>
      <c r="Q2" t="s">
        <v>11</v>
      </c>
      <c r="R2" t="s">
        <v>5</v>
      </c>
      <c r="S2" t="s">
        <v>12</v>
      </c>
      <c r="T2" t="s">
        <v>8</v>
      </c>
      <c r="U2" t="s">
        <v>7</v>
      </c>
      <c r="V2" t="s">
        <v>16</v>
      </c>
      <c r="X2" t="s">
        <v>2</v>
      </c>
      <c r="Y2" t="s">
        <v>14</v>
      </c>
      <c r="Z2" t="s">
        <v>9</v>
      </c>
      <c r="AA2" t="s">
        <v>10</v>
      </c>
      <c r="AB2" t="s">
        <v>11</v>
      </c>
      <c r="AC2" t="s">
        <v>5</v>
      </c>
      <c r="AD2" t="s">
        <v>12</v>
      </c>
      <c r="AE2" t="s">
        <v>8</v>
      </c>
      <c r="AF2" t="s">
        <v>7</v>
      </c>
      <c r="AG2" t="s">
        <v>16</v>
      </c>
      <c r="AI2" t="s">
        <v>16</v>
      </c>
      <c r="AJ2" t="s">
        <v>36</v>
      </c>
      <c r="AL2" t="s">
        <v>16</v>
      </c>
      <c r="AM2" t="s">
        <v>36</v>
      </c>
      <c r="AO2" t="s">
        <v>16</v>
      </c>
      <c r="AP2" t="s">
        <v>36</v>
      </c>
      <c r="AR2" t="s">
        <v>38</v>
      </c>
      <c r="AS2" t="s">
        <v>39</v>
      </c>
      <c r="AU2" t="s">
        <v>38</v>
      </c>
      <c r="AV2" t="s">
        <v>39</v>
      </c>
      <c r="AX2" t="s">
        <v>38</v>
      </c>
      <c r="AY2" t="s">
        <v>39</v>
      </c>
    </row>
    <row r="3" spans="2:51" x14ac:dyDescent="0.35">
      <c r="B3">
        <v>18</v>
      </c>
      <c r="C3" s="12" t="s">
        <v>13</v>
      </c>
      <c r="D3" s="12" t="s">
        <v>13</v>
      </c>
      <c r="E3" s="12" t="s">
        <v>13</v>
      </c>
      <c r="F3" s="12" t="s">
        <v>13</v>
      </c>
      <c r="G3" s="12" t="s">
        <v>13</v>
      </c>
      <c r="H3" s="12" t="s">
        <v>13</v>
      </c>
      <c r="I3" s="12" t="s">
        <v>13</v>
      </c>
      <c r="J3" s="12" t="s">
        <v>13</v>
      </c>
      <c r="K3" s="12" t="s">
        <v>3</v>
      </c>
      <c r="M3" s="12" t="s">
        <v>13</v>
      </c>
      <c r="N3" s="12" t="s">
        <v>13</v>
      </c>
      <c r="O3" s="12" t="s">
        <v>13</v>
      </c>
      <c r="P3" s="12" t="s">
        <v>13</v>
      </c>
      <c r="Q3" s="12" t="s">
        <v>13</v>
      </c>
      <c r="R3" s="12" t="s">
        <v>13</v>
      </c>
      <c r="S3" s="12" t="s">
        <v>13</v>
      </c>
      <c r="T3" s="12" t="s">
        <v>13</v>
      </c>
      <c r="U3" s="12" t="s">
        <v>3</v>
      </c>
      <c r="X3" s="12" t="s">
        <v>13</v>
      </c>
      <c r="Y3" s="12" t="s">
        <v>13</v>
      </c>
      <c r="Z3" s="12" t="s">
        <v>13</v>
      </c>
      <c r="AA3" s="12" t="s">
        <v>13</v>
      </c>
      <c r="AB3" s="12" t="s">
        <v>13</v>
      </c>
      <c r="AC3" s="12" t="s">
        <v>13</v>
      </c>
      <c r="AD3" s="12" t="s">
        <v>13</v>
      </c>
      <c r="AE3" s="12" t="s">
        <v>13</v>
      </c>
      <c r="AF3" s="12" t="s">
        <v>3</v>
      </c>
    </row>
    <row r="4" spans="2:51" x14ac:dyDescent="0.35">
      <c r="B4">
        <f>B3+1</f>
        <v>19</v>
      </c>
      <c r="C4" s="12" t="s">
        <v>13</v>
      </c>
      <c r="D4" s="12" t="s">
        <v>13</v>
      </c>
      <c r="E4" s="12" t="s">
        <v>13</v>
      </c>
      <c r="F4" s="12" t="s">
        <v>13</v>
      </c>
      <c r="G4" s="12" t="s">
        <v>13</v>
      </c>
      <c r="H4" s="12" t="s">
        <v>13</v>
      </c>
      <c r="I4" s="12" t="s">
        <v>13</v>
      </c>
      <c r="J4" s="12" t="s">
        <v>13</v>
      </c>
      <c r="K4" s="12" t="s">
        <v>3</v>
      </c>
      <c r="M4" s="12" t="s">
        <v>13</v>
      </c>
      <c r="N4" s="12" t="s">
        <v>13</v>
      </c>
      <c r="O4" s="12" t="s">
        <v>13</v>
      </c>
      <c r="P4" s="12" t="s">
        <v>13</v>
      </c>
      <c r="Q4" s="12" t="s">
        <v>13</v>
      </c>
      <c r="R4" s="12" t="s">
        <v>13</v>
      </c>
      <c r="S4" s="12" t="s">
        <v>13</v>
      </c>
      <c r="T4" s="12" t="s">
        <v>13</v>
      </c>
      <c r="U4" s="12" t="s">
        <v>3</v>
      </c>
      <c r="X4" s="12" t="s">
        <v>13</v>
      </c>
      <c r="Y4" s="12" t="s">
        <v>13</v>
      </c>
      <c r="Z4" s="12" t="s">
        <v>13</v>
      </c>
      <c r="AA4" s="12" t="s">
        <v>13</v>
      </c>
      <c r="AB4" s="12" t="s">
        <v>13</v>
      </c>
      <c r="AC4" s="12" t="s">
        <v>13</v>
      </c>
      <c r="AD4" s="12" t="s">
        <v>13</v>
      </c>
      <c r="AE4" s="12" t="s">
        <v>13</v>
      </c>
      <c r="AF4" s="12" t="s">
        <v>3</v>
      </c>
    </row>
    <row r="5" spans="2:51" x14ac:dyDescent="0.35">
      <c r="B5">
        <f t="shared" ref="B5:B65" si="0">B4+1</f>
        <v>20</v>
      </c>
      <c r="C5" s="12">
        <v>1.1299399999999999E-2</v>
      </c>
      <c r="D5" s="12">
        <v>1.1299399999999999E-2</v>
      </c>
      <c r="E5" s="12">
        <v>4.51977E-2</v>
      </c>
      <c r="F5" s="12">
        <v>0.33615820000000002</v>
      </c>
      <c r="G5" s="12">
        <v>18.214690000000001</v>
      </c>
      <c r="H5" s="12">
        <v>18478.189999999999</v>
      </c>
      <c r="I5" s="12">
        <v>17345.47</v>
      </c>
      <c r="J5" s="12">
        <v>0</v>
      </c>
      <c r="K5" s="12">
        <v>-1036.201</v>
      </c>
      <c r="M5" s="12">
        <v>1.1299399999999999E-2</v>
      </c>
      <c r="N5" s="12">
        <v>1.1299399999999999E-2</v>
      </c>
      <c r="O5" s="12">
        <v>4.51977E-2</v>
      </c>
      <c r="P5" s="12">
        <v>0.33615820000000002</v>
      </c>
      <c r="Q5" s="12">
        <v>18.214690000000001</v>
      </c>
      <c r="R5" s="12">
        <v>18516.25</v>
      </c>
      <c r="S5" s="12">
        <v>17363.11</v>
      </c>
      <c r="T5" s="12">
        <v>0</v>
      </c>
      <c r="U5" s="12">
        <v>-1036.201</v>
      </c>
      <c r="X5" s="12">
        <v>1.1299399999999999E-2</v>
      </c>
      <c r="Y5" s="12">
        <v>1.1299399999999999E-2</v>
      </c>
      <c r="Z5" s="12">
        <v>4.51977E-2</v>
      </c>
      <c r="AA5" s="12">
        <v>0.33615820000000002</v>
      </c>
      <c r="AB5" s="12">
        <v>17.988700000000001</v>
      </c>
      <c r="AC5" s="12">
        <v>18363.490000000002</v>
      </c>
      <c r="AD5" s="12">
        <v>17351.11</v>
      </c>
      <c r="AE5" s="12">
        <v>0</v>
      </c>
      <c r="AF5" s="12">
        <v>-1036.201</v>
      </c>
    </row>
    <row r="6" spans="2:51" x14ac:dyDescent="0.35">
      <c r="B6">
        <f t="shared" si="0"/>
        <v>21</v>
      </c>
      <c r="C6" s="12">
        <v>7.2816000000000001E-3</v>
      </c>
      <c r="D6" s="12">
        <v>7.2816000000000001E-3</v>
      </c>
      <c r="E6" s="12">
        <v>4.4902900000000003E-2</v>
      </c>
      <c r="F6" s="12">
        <v>0.51334950000000001</v>
      </c>
      <c r="G6" s="12">
        <v>19.60558</v>
      </c>
      <c r="H6" s="12">
        <v>23294.63</v>
      </c>
      <c r="I6" s="12">
        <v>21552.46</v>
      </c>
      <c r="J6" s="12">
        <v>0</v>
      </c>
      <c r="K6" s="12">
        <v>1422.6579999999999</v>
      </c>
      <c r="M6" s="12">
        <v>7.2816000000000001E-3</v>
      </c>
      <c r="N6" s="12">
        <v>7.2816000000000001E-3</v>
      </c>
      <c r="O6" s="12">
        <v>4.4902900000000003E-2</v>
      </c>
      <c r="P6" s="12">
        <v>0.51092230000000005</v>
      </c>
      <c r="Q6" s="12">
        <v>19.578880000000002</v>
      </c>
      <c r="R6" s="12">
        <v>23241.33</v>
      </c>
      <c r="S6" s="12">
        <v>21532.48</v>
      </c>
      <c r="T6" s="12">
        <v>0</v>
      </c>
      <c r="U6" s="12">
        <v>1429.2660000000001</v>
      </c>
      <c r="X6" s="12">
        <v>7.2816000000000001E-3</v>
      </c>
      <c r="Y6" s="12">
        <v>7.2816000000000001E-3</v>
      </c>
      <c r="Z6" s="12">
        <v>4.4902900000000003E-2</v>
      </c>
      <c r="AA6" s="12">
        <v>0.50606799999999996</v>
      </c>
      <c r="AB6" s="12">
        <v>19.435680000000001</v>
      </c>
      <c r="AC6" s="12">
        <v>23201.96</v>
      </c>
      <c r="AD6" s="12">
        <v>21467.78</v>
      </c>
      <c r="AE6" s="12">
        <v>0</v>
      </c>
      <c r="AF6" s="12">
        <v>1371.107</v>
      </c>
      <c r="AI6">
        <f>H5-SUM(I5:J5)</f>
        <v>1132.7199999999975</v>
      </c>
      <c r="AJ6">
        <f>K6-AI6</f>
        <v>289.93800000000238</v>
      </c>
      <c r="AL6">
        <f>R5-SUM(S5:T5)</f>
        <v>1153.1399999999994</v>
      </c>
      <c r="AM6">
        <f>U6-AL6</f>
        <v>276.12600000000066</v>
      </c>
      <c r="AO6">
        <f>AC5-SUM(AD5:AE5)</f>
        <v>1012.380000000001</v>
      </c>
      <c r="AP6">
        <f>AF6-AO6</f>
        <v>358.72699999999895</v>
      </c>
      <c r="AR6">
        <f>AL6-AI6</f>
        <v>20.420000000001892</v>
      </c>
      <c r="AS6">
        <f>AO6-AL6</f>
        <v>-140.7599999999984</v>
      </c>
      <c r="AU6">
        <f>AM6-AJ6</f>
        <v>-13.812000000001717</v>
      </c>
      <c r="AV6">
        <f>AP6-AM6</f>
        <v>82.600999999998294</v>
      </c>
      <c r="AX6">
        <f>U6-K6</f>
        <v>6.6080000000001746</v>
      </c>
      <c r="AY6">
        <f>AF6-U6</f>
        <v>-58.159000000000106</v>
      </c>
    </row>
    <row r="7" spans="2:51" x14ac:dyDescent="0.35">
      <c r="B7">
        <f t="shared" si="0"/>
        <v>22</v>
      </c>
      <c r="C7" s="12">
        <v>5.0071999999999998E-3</v>
      </c>
      <c r="D7" s="12">
        <v>5.0071999999999998E-3</v>
      </c>
      <c r="E7" s="12">
        <v>4.9356200000000003E-2</v>
      </c>
      <c r="F7" s="12">
        <v>0.52575110000000003</v>
      </c>
      <c r="G7" s="12">
        <v>17.268239999999999</v>
      </c>
      <c r="H7" s="12">
        <v>24090.15</v>
      </c>
      <c r="I7" s="12">
        <v>22891.61</v>
      </c>
      <c r="J7" s="12">
        <v>0</v>
      </c>
      <c r="K7" s="12">
        <v>2959.56</v>
      </c>
      <c r="M7" s="12">
        <v>5.0071999999999998E-3</v>
      </c>
      <c r="N7" s="12">
        <v>5.0071999999999998E-3</v>
      </c>
      <c r="O7" s="12">
        <v>4.9356200000000003E-2</v>
      </c>
      <c r="P7" s="12">
        <v>0.52288979999999996</v>
      </c>
      <c r="Q7" s="12">
        <v>17.221029999999999</v>
      </c>
      <c r="R7" s="12">
        <v>24178.66</v>
      </c>
      <c r="S7" s="12">
        <v>22917.47</v>
      </c>
      <c r="T7" s="12">
        <v>0</v>
      </c>
      <c r="U7" s="12">
        <v>2942.88</v>
      </c>
      <c r="X7" s="12">
        <v>5.0071999999999998E-3</v>
      </c>
      <c r="Y7" s="12">
        <v>5.0071999999999998E-3</v>
      </c>
      <c r="Z7" s="12">
        <v>4.9356200000000003E-2</v>
      </c>
      <c r="AA7" s="12">
        <v>0.52503580000000005</v>
      </c>
      <c r="AB7" s="12">
        <v>17.226749999999999</v>
      </c>
      <c r="AC7" s="12">
        <v>24116.880000000001</v>
      </c>
      <c r="AD7" s="12">
        <v>22762.59</v>
      </c>
      <c r="AE7" s="12">
        <v>0</v>
      </c>
      <c r="AF7" s="12">
        <v>2929.1030000000001</v>
      </c>
      <c r="AI7">
        <f t="shared" ref="AI7:AI38" si="1">AI6+H6-SUM(I6:J6)</f>
        <v>2874.8899999999994</v>
      </c>
      <c r="AJ7">
        <f t="shared" ref="AJ7:AJ65" si="2">K7-AI7</f>
        <v>84.670000000000528</v>
      </c>
      <c r="AL7">
        <f t="shared" ref="AL7:AL38" si="3">AL6+R6-SUM(S6:T6)</f>
        <v>2861.9900000000016</v>
      </c>
      <c r="AM7">
        <f t="shared" ref="AM7:AM37" si="4">U7-AL7</f>
        <v>80.889999999998508</v>
      </c>
      <c r="AO7">
        <f>AO6+AC6-SUM(AD6:AE6)</f>
        <v>2746.5600000000013</v>
      </c>
      <c r="AP7">
        <f>AF7-AO7</f>
        <v>182.54299999999876</v>
      </c>
      <c r="AR7">
        <f t="shared" ref="AR7:AR65" si="5">AL7-AI7</f>
        <v>-12.899999999997817</v>
      </c>
      <c r="AS7">
        <f t="shared" ref="AS7:AS65" si="6">AO7-AL7</f>
        <v>-115.43000000000029</v>
      </c>
      <c r="AU7">
        <f t="shared" ref="AU7:AU65" si="7">AM7-AJ7</f>
        <v>-3.7800000000020191</v>
      </c>
      <c r="AV7">
        <f t="shared" ref="AV7:AV65" si="8">AP7-AM7</f>
        <v>101.65300000000025</v>
      </c>
      <c r="AX7">
        <f t="shared" ref="AX7:AX65" si="9">U7-K7</f>
        <v>-16.679999999999836</v>
      </c>
      <c r="AY7">
        <f t="shared" ref="AY7:AY65" si="10">AF7-U7</f>
        <v>-13.777000000000044</v>
      </c>
    </row>
    <row r="8" spans="2:51" x14ac:dyDescent="0.35">
      <c r="B8">
        <f t="shared" si="0"/>
        <v>23</v>
      </c>
      <c r="C8" s="12">
        <v>1.2707700000000001E-2</v>
      </c>
      <c r="D8" s="12">
        <v>1.2707700000000001E-2</v>
      </c>
      <c r="E8" s="12">
        <v>5.8651000000000002E-2</v>
      </c>
      <c r="F8" s="12">
        <v>0.58699900000000005</v>
      </c>
      <c r="G8" s="12">
        <v>16.425219999999999</v>
      </c>
      <c r="H8" s="12">
        <v>26074.49</v>
      </c>
      <c r="I8" s="12">
        <v>25424.48</v>
      </c>
      <c r="J8" s="12">
        <v>0</v>
      </c>
      <c r="K8" s="12">
        <v>4619.97</v>
      </c>
      <c r="M8" s="12">
        <v>1.2707700000000001E-2</v>
      </c>
      <c r="N8" s="12">
        <v>1.2707700000000001E-2</v>
      </c>
      <c r="O8" s="12">
        <v>5.8651000000000002E-2</v>
      </c>
      <c r="P8" s="12">
        <v>0.58260020000000001</v>
      </c>
      <c r="Q8" s="12">
        <v>16.324539999999999</v>
      </c>
      <c r="R8" s="12">
        <v>25930.59</v>
      </c>
      <c r="S8" s="12">
        <v>25372.400000000001</v>
      </c>
      <c r="T8" s="12">
        <v>0</v>
      </c>
      <c r="U8" s="12">
        <v>4660.3530000000001</v>
      </c>
      <c r="X8" s="12">
        <v>1.2219000000000001E-2</v>
      </c>
      <c r="Y8" s="12">
        <v>1.2219000000000001E-2</v>
      </c>
      <c r="Z8" s="12">
        <v>5.8651000000000002E-2</v>
      </c>
      <c r="AA8" s="12">
        <v>0.57282500000000003</v>
      </c>
      <c r="AB8" s="12">
        <v>16.1784</v>
      </c>
      <c r="AC8" s="12">
        <v>26002.080000000002</v>
      </c>
      <c r="AD8" s="12">
        <v>25390.04</v>
      </c>
      <c r="AE8" s="12">
        <v>0</v>
      </c>
      <c r="AF8" s="12">
        <v>4688.3249999999998</v>
      </c>
      <c r="AI8">
        <f t="shared" si="1"/>
        <v>4073.4300000000003</v>
      </c>
      <c r="AJ8">
        <f t="shared" si="2"/>
        <v>546.54</v>
      </c>
      <c r="AL8">
        <f t="shared" si="3"/>
        <v>4123.18</v>
      </c>
      <c r="AM8">
        <f t="shared" si="4"/>
        <v>537.17299999999977</v>
      </c>
      <c r="AO8">
        <f t="shared" ref="AO8:AO38" si="11">AO7+AC7-SUM(AD7:AE7)</f>
        <v>4100.8500000000022</v>
      </c>
      <c r="AP8">
        <f t="shared" ref="AP8:AP37" si="12">AF8-AO8</f>
        <v>587.47499999999764</v>
      </c>
      <c r="AR8">
        <f t="shared" si="5"/>
        <v>49.75</v>
      </c>
      <c r="AS8">
        <f t="shared" si="6"/>
        <v>-22.329999999998108</v>
      </c>
      <c r="AU8">
        <f t="shared" si="7"/>
        <v>-9.3670000000001892</v>
      </c>
      <c r="AV8">
        <f t="shared" si="8"/>
        <v>50.301999999997861</v>
      </c>
      <c r="AX8">
        <f t="shared" si="9"/>
        <v>40.382999999999811</v>
      </c>
      <c r="AY8">
        <f t="shared" si="10"/>
        <v>27.971999999999753</v>
      </c>
    </row>
    <row r="9" spans="2:51" x14ac:dyDescent="0.35">
      <c r="B9">
        <f t="shared" si="0"/>
        <v>24</v>
      </c>
      <c r="C9" s="12">
        <v>8.9315999999999996E-3</v>
      </c>
      <c r="D9" s="12">
        <v>8.9315999999999996E-3</v>
      </c>
      <c r="E9" s="12">
        <v>5.5650999999999999E-2</v>
      </c>
      <c r="F9" s="12">
        <v>0.66334590000000004</v>
      </c>
      <c r="G9" s="12">
        <v>17.328410000000002</v>
      </c>
      <c r="H9" s="12">
        <v>30582.79</v>
      </c>
      <c r="I9" s="12">
        <v>28762.13</v>
      </c>
      <c r="J9" s="12">
        <v>0</v>
      </c>
      <c r="K9" s="12">
        <v>14614.95</v>
      </c>
      <c r="M9" s="12">
        <v>8.9315999999999996E-3</v>
      </c>
      <c r="N9" s="12">
        <v>8.9315999999999996E-3</v>
      </c>
      <c r="O9" s="12">
        <v>5.5650999999999999E-2</v>
      </c>
      <c r="P9" s="12">
        <v>0.66094129999999995</v>
      </c>
      <c r="Q9" s="12">
        <v>17.29646</v>
      </c>
      <c r="R9" s="12">
        <v>30548.31</v>
      </c>
      <c r="S9" s="12">
        <v>28731.85</v>
      </c>
      <c r="T9" s="12">
        <v>0</v>
      </c>
      <c r="U9" s="12">
        <v>14591.03</v>
      </c>
      <c r="X9" s="12">
        <v>8.2445999999999995E-3</v>
      </c>
      <c r="Y9" s="12">
        <v>8.2445999999999995E-3</v>
      </c>
      <c r="Z9" s="12">
        <v>5.5650999999999999E-2</v>
      </c>
      <c r="AA9" s="12">
        <v>0.65578840000000005</v>
      </c>
      <c r="AB9" s="12">
        <v>17.066990000000001</v>
      </c>
      <c r="AC9" s="12">
        <v>30272.13</v>
      </c>
      <c r="AD9" s="12">
        <v>28551.83</v>
      </c>
      <c r="AE9" s="12">
        <v>0</v>
      </c>
      <c r="AF9" s="12">
        <v>14660.42</v>
      </c>
      <c r="AI9">
        <f t="shared" si="1"/>
        <v>4723.4400000000023</v>
      </c>
      <c r="AJ9">
        <f t="shared" si="2"/>
        <v>9891.5099999999984</v>
      </c>
      <c r="AL9">
        <f t="shared" si="3"/>
        <v>4681.369999999999</v>
      </c>
      <c r="AM9">
        <f t="shared" si="4"/>
        <v>9909.6600000000017</v>
      </c>
      <c r="AO9">
        <f t="shared" si="11"/>
        <v>4712.8900000000031</v>
      </c>
      <c r="AP9">
        <f t="shared" si="12"/>
        <v>9947.529999999997</v>
      </c>
      <c r="AR9">
        <f t="shared" si="5"/>
        <v>-42.070000000003347</v>
      </c>
      <c r="AS9">
        <f t="shared" si="6"/>
        <v>31.520000000004075</v>
      </c>
      <c r="AU9">
        <f t="shared" si="7"/>
        <v>18.150000000003274</v>
      </c>
      <c r="AV9">
        <f t="shared" si="8"/>
        <v>37.869999999995343</v>
      </c>
      <c r="AX9">
        <f t="shared" si="9"/>
        <v>-23.920000000000073</v>
      </c>
      <c r="AY9">
        <f t="shared" si="10"/>
        <v>69.389999999999418</v>
      </c>
    </row>
    <row r="10" spans="2:51" x14ac:dyDescent="0.35">
      <c r="B10">
        <f t="shared" si="0"/>
        <v>25</v>
      </c>
      <c r="C10" s="12">
        <v>1.11308E-2</v>
      </c>
      <c r="D10" s="12">
        <v>1.11308E-2</v>
      </c>
      <c r="E10" s="12">
        <v>5.9195499999999998E-2</v>
      </c>
      <c r="F10" s="12">
        <v>0.70250440000000003</v>
      </c>
      <c r="G10" s="12">
        <v>16.993929999999999</v>
      </c>
      <c r="H10" s="12">
        <v>34042.03</v>
      </c>
      <c r="I10" s="12">
        <v>31355.49</v>
      </c>
      <c r="J10" s="12">
        <v>0</v>
      </c>
      <c r="K10" s="12">
        <v>20453.099999999999</v>
      </c>
      <c r="M10" s="12">
        <v>1.1383799999999999E-2</v>
      </c>
      <c r="N10" s="12">
        <v>1.1383799999999999E-2</v>
      </c>
      <c r="O10" s="12">
        <v>5.9195499999999998E-2</v>
      </c>
      <c r="P10" s="12">
        <v>0.6994688</v>
      </c>
      <c r="Q10" s="12">
        <v>16.937010000000001</v>
      </c>
      <c r="R10" s="12">
        <v>34051.11</v>
      </c>
      <c r="S10" s="12">
        <v>31358.560000000001</v>
      </c>
      <c r="T10" s="12">
        <v>0</v>
      </c>
      <c r="U10" s="12">
        <v>20428.099999999999</v>
      </c>
      <c r="X10" s="12">
        <v>1.06248E-2</v>
      </c>
      <c r="Y10" s="12">
        <v>1.06248E-2</v>
      </c>
      <c r="Z10" s="12">
        <v>5.9195499999999998E-2</v>
      </c>
      <c r="AA10" s="12">
        <v>0.69668609999999997</v>
      </c>
      <c r="AB10" s="12">
        <v>16.95421</v>
      </c>
      <c r="AC10" s="12">
        <v>34148.44</v>
      </c>
      <c r="AD10" s="12">
        <v>31167.040000000001</v>
      </c>
      <c r="AE10" s="12">
        <v>0</v>
      </c>
      <c r="AF10" s="12">
        <v>20416.599999999999</v>
      </c>
      <c r="AI10">
        <f t="shared" si="1"/>
        <v>6544.1000000000022</v>
      </c>
      <c r="AJ10">
        <f t="shared" si="2"/>
        <v>13908.999999999996</v>
      </c>
      <c r="AL10">
        <f t="shared" si="3"/>
        <v>6497.8300000000017</v>
      </c>
      <c r="AM10">
        <f t="shared" si="4"/>
        <v>13930.269999999997</v>
      </c>
      <c r="AO10">
        <f t="shared" si="11"/>
        <v>6433.1900000000023</v>
      </c>
      <c r="AP10">
        <f t="shared" si="12"/>
        <v>13983.409999999996</v>
      </c>
      <c r="AR10">
        <f t="shared" si="5"/>
        <v>-46.270000000000437</v>
      </c>
      <c r="AS10">
        <f t="shared" si="6"/>
        <v>-64.639999999999418</v>
      </c>
      <c r="AU10">
        <f t="shared" si="7"/>
        <v>21.270000000000437</v>
      </c>
      <c r="AV10">
        <f t="shared" si="8"/>
        <v>53.139999999999418</v>
      </c>
      <c r="AX10">
        <f t="shared" si="9"/>
        <v>-25</v>
      </c>
      <c r="AY10">
        <f t="shared" si="10"/>
        <v>-11.5</v>
      </c>
    </row>
    <row r="11" spans="2:51" x14ac:dyDescent="0.35">
      <c r="B11">
        <f t="shared" si="0"/>
        <v>26</v>
      </c>
      <c r="C11" s="12">
        <v>1.05737E-2</v>
      </c>
      <c r="D11" s="12">
        <v>1.05737E-2</v>
      </c>
      <c r="E11" s="12">
        <v>7.2841199999999995E-2</v>
      </c>
      <c r="F11" s="12">
        <v>0.73663599999999996</v>
      </c>
      <c r="G11" s="12">
        <v>17.72156</v>
      </c>
      <c r="H11" s="12">
        <v>37379.61</v>
      </c>
      <c r="I11" s="12">
        <v>32825.01</v>
      </c>
      <c r="J11" s="12">
        <v>0</v>
      </c>
      <c r="K11" s="12">
        <v>20542.64</v>
      </c>
      <c r="M11" s="12">
        <v>1.11612E-2</v>
      </c>
      <c r="N11" s="12">
        <v>1.11612E-2</v>
      </c>
      <c r="O11" s="12">
        <v>7.3037000000000005E-2</v>
      </c>
      <c r="P11" s="12">
        <v>0.73546109999999998</v>
      </c>
      <c r="Q11" s="12">
        <v>17.697279999999999</v>
      </c>
      <c r="R11" s="12">
        <v>37301.599999999999</v>
      </c>
      <c r="S11" s="12">
        <v>32791.43</v>
      </c>
      <c r="T11" s="12">
        <v>0</v>
      </c>
      <c r="U11" s="12">
        <v>20524.849999999999</v>
      </c>
      <c r="X11" s="12">
        <v>1.07695E-2</v>
      </c>
      <c r="Y11" s="12">
        <v>1.07695E-2</v>
      </c>
      <c r="Z11" s="12">
        <v>7.3037000000000005E-2</v>
      </c>
      <c r="AA11" s="12">
        <v>0.73428629999999995</v>
      </c>
      <c r="AB11" s="12">
        <v>17.804580000000001</v>
      </c>
      <c r="AC11" s="12">
        <v>37438.21</v>
      </c>
      <c r="AD11" s="12">
        <v>32551.83</v>
      </c>
      <c r="AE11" s="12">
        <v>0</v>
      </c>
      <c r="AF11" s="12">
        <v>20755.810000000001</v>
      </c>
      <c r="AI11">
        <f t="shared" si="1"/>
        <v>9230.6400000000031</v>
      </c>
      <c r="AJ11">
        <f t="shared" si="2"/>
        <v>11311.999999999996</v>
      </c>
      <c r="AL11">
        <f t="shared" si="3"/>
        <v>9190.380000000001</v>
      </c>
      <c r="AM11">
        <f t="shared" si="4"/>
        <v>11334.469999999998</v>
      </c>
      <c r="AO11">
        <f t="shared" si="11"/>
        <v>9414.5900000000038</v>
      </c>
      <c r="AP11">
        <f t="shared" si="12"/>
        <v>11341.219999999998</v>
      </c>
      <c r="AR11">
        <f t="shared" si="5"/>
        <v>-40.260000000002037</v>
      </c>
      <c r="AS11">
        <f t="shared" si="6"/>
        <v>224.21000000000276</v>
      </c>
      <c r="AU11">
        <f t="shared" si="7"/>
        <v>22.470000000001164</v>
      </c>
      <c r="AV11">
        <f t="shared" si="8"/>
        <v>6.75</v>
      </c>
      <c r="AX11">
        <f t="shared" si="9"/>
        <v>-17.790000000000873</v>
      </c>
      <c r="AY11">
        <f t="shared" si="10"/>
        <v>230.96000000000276</v>
      </c>
    </row>
    <row r="12" spans="2:51" x14ac:dyDescent="0.35">
      <c r="B12">
        <f t="shared" si="0"/>
        <v>27</v>
      </c>
      <c r="C12" s="12">
        <v>7.5060999999999999E-3</v>
      </c>
      <c r="D12" s="12">
        <v>7.5060999999999999E-3</v>
      </c>
      <c r="E12" s="12">
        <v>7.2763499999999995E-2</v>
      </c>
      <c r="F12" s="12">
        <v>0.76715690000000003</v>
      </c>
      <c r="G12" s="12">
        <v>18.273900000000001</v>
      </c>
      <c r="H12" s="12">
        <v>40568.379999999997</v>
      </c>
      <c r="I12" s="12">
        <v>35230.44</v>
      </c>
      <c r="J12" s="12">
        <v>0</v>
      </c>
      <c r="K12" s="12">
        <v>28562.400000000001</v>
      </c>
      <c r="M12" s="12">
        <v>7.6593E-3</v>
      </c>
      <c r="N12" s="12">
        <v>7.6593E-3</v>
      </c>
      <c r="O12" s="12">
        <v>7.2763499999999995E-2</v>
      </c>
      <c r="P12" s="12">
        <v>0.76746320000000001</v>
      </c>
      <c r="Q12" s="12">
        <v>18.258430000000001</v>
      </c>
      <c r="R12" s="12">
        <v>40515.75</v>
      </c>
      <c r="S12" s="12">
        <v>35180.26</v>
      </c>
      <c r="T12" s="12">
        <v>0</v>
      </c>
      <c r="U12" s="12">
        <v>28512.13</v>
      </c>
      <c r="X12" s="12">
        <v>7.5060999999999999E-3</v>
      </c>
      <c r="Y12" s="12">
        <v>7.5060999999999999E-3</v>
      </c>
      <c r="Z12" s="12">
        <v>7.2610300000000003E-2</v>
      </c>
      <c r="AA12" s="12">
        <v>0.76225489999999996</v>
      </c>
      <c r="AB12" s="12">
        <v>18.13496</v>
      </c>
      <c r="AC12" s="12">
        <v>40366.01</v>
      </c>
      <c r="AD12" s="12">
        <v>35036.339999999997</v>
      </c>
      <c r="AE12" s="12">
        <v>0</v>
      </c>
      <c r="AF12" s="12">
        <v>28982.11</v>
      </c>
      <c r="AI12">
        <f t="shared" si="1"/>
        <v>13785.239999999998</v>
      </c>
      <c r="AJ12">
        <f t="shared" si="2"/>
        <v>14777.160000000003</v>
      </c>
      <c r="AL12">
        <f t="shared" si="3"/>
        <v>13700.549999999996</v>
      </c>
      <c r="AM12">
        <f t="shared" si="4"/>
        <v>14811.580000000005</v>
      </c>
      <c r="AO12">
        <f t="shared" si="11"/>
        <v>14300.970000000001</v>
      </c>
      <c r="AP12">
        <f t="shared" si="12"/>
        <v>14681.14</v>
      </c>
      <c r="AR12">
        <f t="shared" si="5"/>
        <v>-84.690000000002328</v>
      </c>
      <c r="AS12">
        <f t="shared" si="6"/>
        <v>600.42000000000553</v>
      </c>
      <c r="AU12">
        <f t="shared" si="7"/>
        <v>34.420000000001892</v>
      </c>
      <c r="AV12">
        <f t="shared" si="8"/>
        <v>-130.44000000000597</v>
      </c>
      <c r="AX12">
        <f t="shared" si="9"/>
        <v>-50.270000000000437</v>
      </c>
      <c r="AY12">
        <f t="shared" si="10"/>
        <v>469.97999999999956</v>
      </c>
    </row>
    <row r="13" spans="2:51" x14ac:dyDescent="0.35">
      <c r="B13">
        <f t="shared" si="0"/>
        <v>28</v>
      </c>
      <c r="C13" s="12">
        <v>8.4537999999999992E-3</v>
      </c>
      <c r="D13" s="12">
        <v>8.4537999999999992E-3</v>
      </c>
      <c r="E13" s="12">
        <v>7.47366E-2</v>
      </c>
      <c r="F13" s="12">
        <v>0.78130359999999999</v>
      </c>
      <c r="G13" s="12">
        <v>18.911300000000001</v>
      </c>
      <c r="H13" s="12">
        <v>41886.980000000003</v>
      </c>
      <c r="I13" s="12">
        <v>35711.31</v>
      </c>
      <c r="J13" s="12">
        <v>0</v>
      </c>
      <c r="K13" s="12">
        <v>37781.42</v>
      </c>
      <c r="M13" s="12">
        <v>8.8214000000000001E-3</v>
      </c>
      <c r="N13" s="12">
        <v>8.8214000000000001E-3</v>
      </c>
      <c r="O13" s="12">
        <v>7.47366E-2</v>
      </c>
      <c r="P13" s="12">
        <v>0.78020089999999997</v>
      </c>
      <c r="Q13" s="12">
        <v>18.91301</v>
      </c>
      <c r="R13" s="12">
        <v>41887.96</v>
      </c>
      <c r="S13" s="12">
        <v>35683.620000000003</v>
      </c>
      <c r="T13" s="12">
        <v>0</v>
      </c>
      <c r="U13" s="12">
        <v>37734.32</v>
      </c>
      <c r="X13" s="12">
        <v>9.0664000000000005E-3</v>
      </c>
      <c r="Y13" s="12">
        <v>9.0664000000000005E-3</v>
      </c>
      <c r="Z13" s="12">
        <v>7.4614100000000003E-2</v>
      </c>
      <c r="AA13" s="12">
        <v>0.77615780000000001</v>
      </c>
      <c r="AB13" s="12">
        <v>18.79</v>
      </c>
      <c r="AC13" s="12">
        <v>41691.49</v>
      </c>
      <c r="AD13" s="12">
        <v>35509.949999999997</v>
      </c>
      <c r="AE13" s="12">
        <v>0</v>
      </c>
      <c r="AF13" s="12">
        <v>38103.449999999997</v>
      </c>
      <c r="AI13">
        <f t="shared" si="1"/>
        <v>19123.179999999993</v>
      </c>
      <c r="AJ13">
        <f t="shared" si="2"/>
        <v>18658.240000000005</v>
      </c>
      <c r="AL13">
        <f t="shared" si="3"/>
        <v>19036.039999999994</v>
      </c>
      <c r="AM13">
        <f t="shared" si="4"/>
        <v>18698.280000000006</v>
      </c>
      <c r="AO13">
        <f t="shared" si="11"/>
        <v>19630.640000000007</v>
      </c>
      <c r="AP13">
        <f t="shared" si="12"/>
        <v>18472.80999999999</v>
      </c>
      <c r="AR13">
        <f t="shared" si="5"/>
        <v>-87.139999999999418</v>
      </c>
      <c r="AS13">
        <f t="shared" si="6"/>
        <v>594.6000000000131</v>
      </c>
      <c r="AU13">
        <f t="shared" si="7"/>
        <v>40.040000000000873</v>
      </c>
      <c r="AV13">
        <f t="shared" si="8"/>
        <v>-225.47000000001572</v>
      </c>
      <c r="AX13">
        <f t="shared" si="9"/>
        <v>-47.099999999998545</v>
      </c>
      <c r="AY13">
        <f t="shared" si="10"/>
        <v>369.12999999999738</v>
      </c>
    </row>
    <row r="14" spans="2:51" x14ac:dyDescent="0.35">
      <c r="B14">
        <f t="shared" si="0"/>
        <v>29</v>
      </c>
      <c r="C14" s="12">
        <v>7.7983000000000002E-3</v>
      </c>
      <c r="D14" s="12">
        <v>7.7983000000000002E-3</v>
      </c>
      <c r="E14" s="12">
        <v>7.3931499999999997E-2</v>
      </c>
      <c r="F14" s="12">
        <v>0.74042940000000002</v>
      </c>
      <c r="G14" s="12">
        <v>17.721900000000002</v>
      </c>
      <c r="H14" s="12">
        <v>45335.18</v>
      </c>
      <c r="I14" s="12">
        <v>37226.97</v>
      </c>
      <c r="J14" s="12">
        <v>0</v>
      </c>
      <c r="K14" s="12">
        <v>43603.86</v>
      </c>
      <c r="M14" s="12">
        <v>8.0008000000000006E-3</v>
      </c>
      <c r="N14" s="12">
        <v>8.0008000000000006E-3</v>
      </c>
      <c r="O14" s="12">
        <v>7.4134099999999994E-2</v>
      </c>
      <c r="P14" s="12">
        <v>0.74002429999999997</v>
      </c>
      <c r="Q14" s="12">
        <v>17.70346</v>
      </c>
      <c r="R14" s="12">
        <v>45250.04</v>
      </c>
      <c r="S14" s="12">
        <v>37191.199999999997</v>
      </c>
      <c r="T14" s="12">
        <v>0</v>
      </c>
      <c r="U14" s="12">
        <v>43588.45</v>
      </c>
      <c r="X14" s="12">
        <v>7.7983000000000002E-3</v>
      </c>
      <c r="Y14" s="12">
        <v>7.7983000000000002E-3</v>
      </c>
      <c r="Z14" s="12">
        <v>7.3830300000000001E-2</v>
      </c>
      <c r="AA14" s="12">
        <v>0.73587199999999997</v>
      </c>
      <c r="AB14" s="12">
        <v>17.607250000000001</v>
      </c>
      <c r="AC14" s="12">
        <v>45301.81</v>
      </c>
      <c r="AD14" s="12">
        <v>36983.11</v>
      </c>
      <c r="AE14" s="12">
        <v>0</v>
      </c>
      <c r="AF14" s="12">
        <v>43859.21</v>
      </c>
      <c r="AI14">
        <f t="shared" si="1"/>
        <v>25298.85</v>
      </c>
      <c r="AJ14">
        <f t="shared" si="2"/>
        <v>18305.010000000002</v>
      </c>
      <c r="AL14">
        <f t="shared" si="3"/>
        <v>25240.37999999999</v>
      </c>
      <c r="AM14">
        <f t="shared" si="4"/>
        <v>18348.070000000007</v>
      </c>
      <c r="AO14">
        <f t="shared" si="11"/>
        <v>25812.180000000008</v>
      </c>
      <c r="AP14">
        <f t="shared" si="12"/>
        <v>18047.029999999992</v>
      </c>
      <c r="AR14">
        <f t="shared" si="5"/>
        <v>-58.47000000000844</v>
      </c>
      <c r="AS14">
        <f t="shared" si="6"/>
        <v>571.80000000001746</v>
      </c>
      <c r="AU14">
        <f t="shared" si="7"/>
        <v>43.060000000004948</v>
      </c>
      <c r="AV14">
        <f t="shared" si="8"/>
        <v>-301.04000000001543</v>
      </c>
      <c r="AX14">
        <f t="shared" si="9"/>
        <v>-15.410000000003492</v>
      </c>
      <c r="AY14">
        <f t="shared" si="10"/>
        <v>270.76000000000204</v>
      </c>
    </row>
    <row r="15" spans="2:51" x14ac:dyDescent="0.35">
      <c r="B15">
        <f t="shared" si="0"/>
        <v>30</v>
      </c>
      <c r="C15" s="12">
        <v>1.0937799999999999E-2</v>
      </c>
      <c r="D15" s="12">
        <v>1.0937799999999999E-2</v>
      </c>
      <c r="E15" s="12">
        <v>8.1729800000000005E-2</v>
      </c>
      <c r="F15" s="12">
        <v>0.76352039999999999</v>
      </c>
      <c r="G15" s="12">
        <v>18.189689999999999</v>
      </c>
      <c r="H15" s="12">
        <v>48846.33</v>
      </c>
      <c r="I15" s="12">
        <v>38635.17</v>
      </c>
      <c r="J15" s="12">
        <v>0</v>
      </c>
      <c r="K15" s="12">
        <v>52983.85</v>
      </c>
      <c r="M15" s="12">
        <v>1.1241599999999999E-2</v>
      </c>
      <c r="N15" s="12">
        <v>1.1241599999999999E-2</v>
      </c>
      <c r="O15" s="12">
        <v>8.1527199999999994E-2</v>
      </c>
      <c r="P15" s="12">
        <v>0.7642293</v>
      </c>
      <c r="Q15" s="12">
        <v>18.196169999999999</v>
      </c>
      <c r="R15" s="12">
        <v>48924.37</v>
      </c>
      <c r="S15" s="12">
        <v>38670.300000000003</v>
      </c>
      <c r="T15" s="12">
        <v>0</v>
      </c>
      <c r="U15" s="12">
        <v>52920.13</v>
      </c>
      <c r="X15" s="12">
        <v>1.1241599999999999E-2</v>
      </c>
      <c r="Y15" s="12">
        <v>1.1241599999999999E-2</v>
      </c>
      <c r="Z15" s="12">
        <v>8.1729800000000005E-2</v>
      </c>
      <c r="AA15" s="12">
        <v>0.75845660000000004</v>
      </c>
      <c r="AB15" s="12">
        <v>18.046279999999999</v>
      </c>
      <c r="AC15" s="12">
        <v>48620.57</v>
      </c>
      <c r="AD15" s="12">
        <v>38437.46</v>
      </c>
      <c r="AE15" s="12">
        <v>0</v>
      </c>
      <c r="AF15" s="12">
        <v>53445.94</v>
      </c>
      <c r="AI15">
        <f t="shared" si="1"/>
        <v>33407.06</v>
      </c>
      <c r="AJ15">
        <f t="shared" si="2"/>
        <v>19576.79</v>
      </c>
      <c r="AL15">
        <f t="shared" si="3"/>
        <v>33299.219999999987</v>
      </c>
      <c r="AM15">
        <f t="shared" si="4"/>
        <v>19620.910000000011</v>
      </c>
      <c r="AO15">
        <f t="shared" si="11"/>
        <v>34130.880000000005</v>
      </c>
      <c r="AP15">
        <f t="shared" si="12"/>
        <v>19315.059999999998</v>
      </c>
      <c r="AR15">
        <f t="shared" si="5"/>
        <v>-107.84000000001106</v>
      </c>
      <c r="AS15">
        <f t="shared" si="6"/>
        <v>831.66000000001804</v>
      </c>
      <c r="AU15">
        <f t="shared" si="7"/>
        <v>44.120000000009895</v>
      </c>
      <c r="AV15">
        <f t="shared" si="8"/>
        <v>-305.8500000000131</v>
      </c>
      <c r="AX15">
        <f t="shared" si="9"/>
        <v>-63.720000000001164</v>
      </c>
      <c r="AY15">
        <f t="shared" si="10"/>
        <v>525.81000000000495</v>
      </c>
    </row>
    <row r="16" spans="2:51" x14ac:dyDescent="0.35">
      <c r="B16">
        <f t="shared" si="0"/>
        <v>31</v>
      </c>
      <c r="C16" s="12">
        <v>1.39761E-2</v>
      </c>
      <c r="D16" s="12">
        <v>1.39761E-2</v>
      </c>
      <c r="E16" s="12">
        <v>8.4362999999999994E-2</v>
      </c>
      <c r="F16" s="12">
        <v>0.76382419999999995</v>
      </c>
      <c r="G16" s="12">
        <v>18.302610000000001</v>
      </c>
      <c r="H16" s="12">
        <v>51434.239999999998</v>
      </c>
      <c r="I16" s="12">
        <v>39466.769999999997</v>
      </c>
      <c r="J16" s="12">
        <v>0</v>
      </c>
      <c r="K16" s="12">
        <v>63824.03</v>
      </c>
      <c r="M16" s="12">
        <v>1.3571E-2</v>
      </c>
      <c r="N16" s="12">
        <v>1.3571E-2</v>
      </c>
      <c r="O16" s="12">
        <v>8.4160399999999996E-2</v>
      </c>
      <c r="P16" s="12">
        <v>0.76311530000000005</v>
      </c>
      <c r="Q16" s="12">
        <v>18.231619999999999</v>
      </c>
      <c r="R16" s="12">
        <v>51461.760000000002</v>
      </c>
      <c r="S16" s="12">
        <v>39480.6</v>
      </c>
      <c r="T16" s="12">
        <v>0</v>
      </c>
      <c r="U16" s="12">
        <v>63810.93</v>
      </c>
      <c r="X16" s="12">
        <v>1.32672E-2</v>
      </c>
      <c r="Y16" s="12">
        <v>1.32672E-2</v>
      </c>
      <c r="Z16" s="12">
        <v>8.4059099999999998E-2</v>
      </c>
      <c r="AA16" s="12">
        <v>0.75562079999999998</v>
      </c>
      <c r="AB16" s="12">
        <v>18.068670000000001</v>
      </c>
      <c r="AC16" s="12">
        <v>51206.84</v>
      </c>
      <c r="AD16" s="12">
        <v>39259.870000000003</v>
      </c>
      <c r="AE16" s="12">
        <v>0</v>
      </c>
      <c r="AF16" s="12">
        <v>64261.65</v>
      </c>
      <c r="AI16">
        <f t="shared" si="1"/>
        <v>43618.22</v>
      </c>
      <c r="AJ16">
        <f t="shared" si="2"/>
        <v>20205.809999999998</v>
      </c>
      <c r="AL16">
        <f t="shared" si="3"/>
        <v>43553.289999999994</v>
      </c>
      <c r="AM16">
        <f t="shared" si="4"/>
        <v>20257.640000000007</v>
      </c>
      <c r="AO16">
        <f t="shared" si="11"/>
        <v>44313.990000000013</v>
      </c>
      <c r="AP16">
        <f t="shared" si="12"/>
        <v>19947.659999999989</v>
      </c>
      <c r="AR16">
        <f t="shared" si="5"/>
        <v>-64.930000000007567</v>
      </c>
      <c r="AS16">
        <f t="shared" si="6"/>
        <v>760.70000000001892</v>
      </c>
      <c r="AU16">
        <f t="shared" si="7"/>
        <v>51.830000000009022</v>
      </c>
      <c r="AV16">
        <f t="shared" si="8"/>
        <v>-309.98000000001775</v>
      </c>
      <c r="AX16">
        <f t="shared" si="9"/>
        <v>-13.099999999998545</v>
      </c>
      <c r="AY16">
        <f t="shared" si="10"/>
        <v>450.72000000000116</v>
      </c>
    </row>
    <row r="17" spans="2:51" x14ac:dyDescent="0.35">
      <c r="B17">
        <f t="shared" si="0"/>
        <v>32</v>
      </c>
      <c r="C17" s="12">
        <v>1.47863E-2</v>
      </c>
      <c r="D17" s="12">
        <v>1.47863E-2</v>
      </c>
      <c r="E17" s="12">
        <v>8.5274500000000003E-2</v>
      </c>
      <c r="F17" s="12">
        <v>0.77871179999999995</v>
      </c>
      <c r="G17" s="12">
        <v>18.246300000000002</v>
      </c>
      <c r="H17" s="12">
        <v>53479.5</v>
      </c>
      <c r="I17" s="12">
        <v>40958.129999999997</v>
      </c>
      <c r="J17" s="12">
        <v>0</v>
      </c>
      <c r="K17" s="12">
        <v>76002.100000000006</v>
      </c>
      <c r="M17" s="12">
        <v>1.4887600000000001E-2</v>
      </c>
      <c r="N17" s="12">
        <v>1.4887600000000001E-2</v>
      </c>
      <c r="O17" s="12">
        <v>8.4869399999999998E-2</v>
      </c>
      <c r="P17" s="12">
        <v>0.77739519999999995</v>
      </c>
      <c r="Q17" s="12">
        <v>18.214600000000001</v>
      </c>
      <c r="R17" s="12">
        <v>53408.25</v>
      </c>
      <c r="S17" s="12">
        <v>40887.629999999997</v>
      </c>
      <c r="T17" s="12">
        <v>0</v>
      </c>
      <c r="U17" s="12">
        <v>75998.240000000005</v>
      </c>
      <c r="X17" s="12">
        <v>1.4178700000000001E-2</v>
      </c>
      <c r="Y17" s="12">
        <v>1.4178700000000001E-2</v>
      </c>
      <c r="Z17" s="12">
        <v>8.46668E-2</v>
      </c>
      <c r="AA17" s="12">
        <v>0.77425560000000004</v>
      </c>
      <c r="AB17" s="12">
        <v>18.19708</v>
      </c>
      <c r="AC17" s="12">
        <v>53288.14</v>
      </c>
      <c r="AD17" s="12">
        <v>40569.370000000003</v>
      </c>
      <c r="AE17" s="12">
        <v>0</v>
      </c>
      <c r="AF17" s="12">
        <v>76420.789999999994</v>
      </c>
      <c r="AI17">
        <f t="shared" si="1"/>
        <v>55585.689999999995</v>
      </c>
      <c r="AJ17">
        <f t="shared" si="2"/>
        <v>20416.410000000011</v>
      </c>
      <c r="AL17">
        <f t="shared" si="3"/>
        <v>55534.44999999999</v>
      </c>
      <c r="AM17">
        <f t="shared" si="4"/>
        <v>20463.790000000015</v>
      </c>
      <c r="AO17">
        <f t="shared" si="11"/>
        <v>56260.960000000014</v>
      </c>
      <c r="AP17">
        <f t="shared" si="12"/>
        <v>20159.82999999998</v>
      </c>
      <c r="AR17">
        <f t="shared" si="5"/>
        <v>-51.240000000005239</v>
      </c>
      <c r="AS17">
        <f t="shared" si="6"/>
        <v>726.51000000002387</v>
      </c>
      <c r="AU17">
        <f t="shared" si="7"/>
        <v>47.380000000004657</v>
      </c>
      <c r="AV17">
        <f t="shared" si="8"/>
        <v>-303.96000000003551</v>
      </c>
      <c r="AX17">
        <f t="shared" si="9"/>
        <v>-3.8600000000005821</v>
      </c>
      <c r="AY17">
        <f t="shared" si="10"/>
        <v>422.54999999998836</v>
      </c>
    </row>
    <row r="18" spans="2:51" x14ac:dyDescent="0.35">
      <c r="B18">
        <f t="shared" si="0"/>
        <v>33</v>
      </c>
      <c r="C18" s="12">
        <v>1.5900299999999999E-2</v>
      </c>
      <c r="D18" s="12">
        <v>1.5900299999999999E-2</v>
      </c>
      <c r="E18" s="12">
        <v>8.8008900000000001E-2</v>
      </c>
      <c r="F18" s="12">
        <v>0.7412396</v>
      </c>
      <c r="G18" s="12">
        <v>17.578589999999998</v>
      </c>
      <c r="H18" s="12">
        <v>53430.66</v>
      </c>
      <c r="I18" s="12">
        <v>43757.85</v>
      </c>
      <c r="J18" s="12">
        <v>0</v>
      </c>
      <c r="K18" s="12">
        <v>88961.46</v>
      </c>
      <c r="M18" s="12">
        <v>1.6204199999999998E-2</v>
      </c>
      <c r="N18" s="12">
        <v>1.6204199999999998E-2</v>
      </c>
      <c r="O18" s="12">
        <v>8.7401300000000001E-2</v>
      </c>
      <c r="P18" s="12">
        <v>0.74012560000000005</v>
      </c>
      <c r="Q18" s="12">
        <v>17.586189999999998</v>
      </c>
      <c r="R18" s="12">
        <v>53443.519999999997</v>
      </c>
      <c r="S18" s="12">
        <v>43717.32</v>
      </c>
      <c r="T18" s="12">
        <v>0</v>
      </c>
      <c r="U18" s="12">
        <v>88961.5</v>
      </c>
      <c r="X18" s="12">
        <v>1.6204199999999998E-2</v>
      </c>
      <c r="Y18" s="12">
        <v>1.6204199999999998E-2</v>
      </c>
      <c r="Z18" s="12">
        <v>8.7198700000000004E-2</v>
      </c>
      <c r="AA18" s="12">
        <v>0.72939030000000005</v>
      </c>
      <c r="AB18" s="12">
        <v>17.403790000000001</v>
      </c>
      <c r="AC18" s="12">
        <v>53348.62</v>
      </c>
      <c r="AD18" s="12">
        <v>43440.89</v>
      </c>
      <c r="AE18" s="12">
        <v>0</v>
      </c>
      <c r="AF18" s="12">
        <v>89646.14</v>
      </c>
      <c r="AI18">
        <f t="shared" si="1"/>
        <v>68107.06</v>
      </c>
      <c r="AJ18">
        <f t="shared" si="2"/>
        <v>20854.400000000009</v>
      </c>
      <c r="AL18">
        <f t="shared" si="3"/>
        <v>68055.069999999978</v>
      </c>
      <c r="AM18">
        <f t="shared" si="4"/>
        <v>20906.430000000022</v>
      </c>
      <c r="AO18">
        <f t="shared" si="11"/>
        <v>68979.73000000001</v>
      </c>
      <c r="AP18">
        <f t="shared" si="12"/>
        <v>20666.409999999989</v>
      </c>
      <c r="AR18">
        <f t="shared" si="5"/>
        <v>-51.990000000019791</v>
      </c>
      <c r="AS18">
        <f t="shared" si="6"/>
        <v>924.6600000000326</v>
      </c>
      <c r="AU18">
        <f t="shared" si="7"/>
        <v>52.030000000013388</v>
      </c>
      <c r="AV18">
        <f t="shared" si="8"/>
        <v>-240.02000000003318</v>
      </c>
      <c r="AX18">
        <f t="shared" si="9"/>
        <v>3.9999999993597157E-2</v>
      </c>
      <c r="AY18">
        <f t="shared" si="10"/>
        <v>684.63999999999942</v>
      </c>
    </row>
    <row r="19" spans="2:51" x14ac:dyDescent="0.35">
      <c r="B19">
        <f t="shared" si="0"/>
        <v>34</v>
      </c>
      <c r="C19" s="12">
        <v>1.8432199999999999E-2</v>
      </c>
      <c r="D19" s="12">
        <v>1.8432199999999999E-2</v>
      </c>
      <c r="E19" s="12">
        <v>8.7603799999999996E-2</v>
      </c>
      <c r="F19" s="12">
        <v>0.71946529999999997</v>
      </c>
      <c r="G19" s="12">
        <v>16.989159999999998</v>
      </c>
      <c r="H19" s="12">
        <v>53309.919999999998</v>
      </c>
      <c r="I19" s="12">
        <v>46551.43</v>
      </c>
      <c r="J19" s="12">
        <v>0</v>
      </c>
      <c r="K19" s="12">
        <v>98965.37</v>
      </c>
      <c r="M19" s="12">
        <v>1.8128399999999999E-2</v>
      </c>
      <c r="N19" s="12">
        <v>1.8128399999999999E-2</v>
      </c>
      <c r="O19" s="12">
        <v>8.7300000000000003E-2</v>
      </c>
      <c r="P19" s="12">
        <v>0.71693340000000005</v>
      </c>
      <c r="Q19" s="12">
        <v>16.920190000000002</v>
      </c>
      <c r="R19" s="12">
        <v>53323.79</v>
      </c>
      <c r="S19" s="12">
        <v>46604.23</v>
      </c>
      <c r="T19" s="12">
        <v>0</v>
      </c>
      <c r="U19" s="12">
        <v>99024.82</v>
      </c>
      <c r="X19" s="12">
        <v>1.7318199999999999E-2</v>
      </c>
      <c r="Y19" s="12">
        <v>1.7318199999999999E-2</v>
      </c>
      <c r="Z19" s="12">
        <v>8.7097400000000005E-2</v>
      </c>
      <c r="AA19" s="12">
        <v>0.71247720000000003</v>
      </c>
      <c r="AB19" s="12">
        <v>16.918980000000001</v>
      </c>
      <c r="AC19" s="12">
        <v>53355.24</v>
      </c>
      <c r="AD19" s="12">
        <v>46090.65</v>
      </c>
      <c r="AE19" s="12">
        <v>0</v>
      </c>
      <c r="AF19" s="12">
        <v>99875.43</v>
      </c>
      <c r="AI19">
        <f t="shared" si="1"/>
        <v>77779.87</v>
      </c>
      <c r="AJ19">
        <f t="shared" si="2"/>
        <v>21185.5</v>
      </c>
      <c r="AL19">
        <f t="shared" si="3"/>
        <v>77781.26999999996</v>
      </c>
      <c r="AM19">
        <f t="shared" si="4"/>
        <v>21243.550000000047</v>
      </c>
      <c r="AO19">
        <f t="shared" si="11"/>
        <v>78887.460000000006</v>
      </c>
      <c r="AP19">
        <f t="shared" si="12"/>
        <v>20987.969999999987</v>
      </c>
      <c r="AR19">
        <f t="shared" si="5"/>
        <v>1.3999999999650754</v>
      </c>
      <c r="AS19">
        <f t="shared" si="6"/>
        <v>1106.190000000046</v>
      </c>
      <c r="AU19">
        <f t="shared" si="7"/>
        <v>58.050000000046566</v>
      </c>
      <c r="AV19">
        <f t="shared" si="8"/>
        <v>-255.58000000005995</v>
      </c>
      <c r="AX19">
        <f t="shared" si="9"/>
        <v>59.450000000011642</v>
      </c>
      <c r="AY19">
        <f t="shared" si="10"/>
        <v>850.60999999998603</v>
      </c>
    </row>
    <row r="20" spans="2:51" x14ac:dyDescent="0.35">
      <c r="B20">
        <f t="shared" si="0"/>
        <v>35</v>
      </c>
      <c r="C20" s="12">
        <v>2.1673100000000001E-2</v>
      </c>
      <c r="D20" s="12">
        <v>2.1673100000000001E-2</v>
      </c>
      <c r="E20" s="12">
        <v>0.103099</v>
      </c>
      <c r="F20" s="12">
        <v>0.7195665</v>
      </c>
      <c r="G20" s="12">
        <v>17.325099999999999</v>
      </c>
      <c r="H20" s="12">
        <v>53653.27</v>
      </c>
      <c r="I20" s="12">
        <v>49559.99</v>
      </c>
      <c r="J20" s="12">
        <v>0</v>
      </c>
      <c r="K20" s="12">
        <v>105904.9</v>
      </c>
      <c r="M20" s="12">
        <v>2.1369300000000001E-2</v>
      </c>
      <c r="N20" s="12">
        <v>2.1369300000000001E-2</v>
      </c>
      <c r="O20" s="12">
        <v>0.1026939</v>
      </c>
      <c r="P20" s="12">
        <v>0.71662950000000003</v>
      </c>
      <c r="Q20" s="12">
        <v>17.210760000000001</v>
      </c>
      <c r="R20" s="12">
        <v>53660.95</v>
      </c>
      <c r="S20" s="12">
        <v>49480.33</v>
      </c>
      <c r="T20" s="12">
        <v>0</v>
      </c>
      <c r="U20" s="12">
        <v>105929.60000000001</v>
      </c>
      <c r="X20" s="12">
        <v>1.9850099999999999E-2</v>
      </c>
      <c r="Y20" s="12">
        <v>1.9850099999999999E-2</v>
      </c>
      <c r="Z20" s="12">
        <v>0.1025927</v>
      </c>
      <c r="AA20" s="12">
        <v>0.71024909999999997</v>
      </c>
      <c r="AB20" s="12">
        <v>17.149480000000001</v>
      </c>
      <c r="AC20" s="12">
        <v>53524.24</v>
      </c>
      <c r="AD20" s="12">
        <v>49353.87</v>
      </c>
      <c r="AE20" s="12">
        <v>0</v>
      </c>
      <c r="AF20" s="12">
        <v>107321.2</v>
      </c>
      <c r="AI20">
        <f t="shared" si="1"/>
        <v>84538.359999999986</v>
      </c>
      <c r="AJ20">
        <f t="shared" si="2"/>
        <v>21366.540000000008</v>
      </c>
      <c r="AL20">
        <f t="shared" si="3"/>
        <v>84500.829999999958</v>
      </c>
      <c r="AM20">
        <f t="shared" si="4"/>
        <v>21428.770000000048</v>
      </c>
      <c r="AO20">
        <f t="shared" si="11"/>
        <v>86152.050000000017</v>
      </c>
      <c r="AP20">
        <f t="shared" si="12"/>
        <v>21169.14999999998</v>
      </c>
      <c r="AR20">
        <f t="shared" si="5"/>
        <v>-37.53000000002794</v>
      </c>
      <c r="AS20">
        <f t="shared" si="6"/>
        <v>1651.2200000000594</v>
      </c>
      <c r="AU20">
        <f t="shared" si="7"/>
        <v>62.230000000039581</v>
      </c>
      <c r="AV20">
        <f t="shared" si="8"/>
        <v>-259.6200000000681</v>
      </c>
      <c r="AX20">
        <f t="shared" si="9"/>
        <v>24.700000000011642</v>
      </c>
      <c r="AY20">
        <f t="shared" si="10"/>
        <v>1391.5999999999913</v>
      </c>
    </row>
    <row r="21" spans="2:51" x14ac:dyDescent="0.35">
      <c r="B21">
        <f t="shared" si="0"/>
        <v>36</v>
      </c>
      <c r="C21" s="12">
        <v>2.5319000000000001E-2</v>
      </c>
      <c r="D21" s="12">
        <v>2.5319000000000001E-2</v>
      </c>
      <c r="E21" s="12">
        <v>0.1123152</v>
      </c>
      <c r="F21" s="12">
        <v>0.76828030000000003</v>
      </c>
      <c r="G21" s="12">
        <v>20.151</v>
      </c>
      <c r="H21" s="12">
        <v>56791.99</v>
      </c>
      <c r="I21" s="12">
        <v>41688.699999999997</v>
      </c>
      <c r="J21" s="12">
        <v>0</v>
      </c>
      <c r="K21" s="12">
        <v>109929.2</v>
      </c>
      <c r="M21" s="12">
        <v>2.4610099999999999E-2</v>
      </c>
      <c r="N21" s="12">
        <v>2.4610099999999999E-2</v>
      </c>
      <c r="O21" s="12">
        <v>0.1118088</v>
      </c>
      <c r="P21" s="12">
        <v>0.76645739999999996</v>
      </c>
      <c r="Q21" s="12">
        <v>20.05621</v>
      </c>
      <c r="R21" s="12">
        <v>57054.33</v>
      </c>
      <c r="S21" s="12">
        <v>41824.67</v>
      </c>
      <c r="T21" s="12">
        <v>0</v>
      </c>
      <c r="U21" s="12">
        <v>110133.9</v>
      </c>
      <c r="X21" s="12">
        <v>2.3496099999999999E-2</v>
      </c>
      <c r="Y21" s="12">
        <v>2.3496099999999999E-2</v>
      </c>
      <c r="Z21" s="12">
        <v>0.1119101</v>
      </c>
      <c r="AA21" s="12">
        <v>0.74883529999999998</v>
      </c>
      <c r="AB21" s="12">
        <v>19.75825</v>
      </c>
      <c r="AC21" s="12">
        <v>56585.15</v>
      </c>
      <c r="AD21" s="12">
        <v>41491.769999999997</v>
      </c>
      <c r="AE21" s="12">
        <v>0</v>
      </c>
      <c r="AF21" s="12">
        <v>111407.2</v>
      </c>
      <c r="AI21">
        <f t="shared" si="1"/>
        <v>88631.639999999985</v>
      </c>
      <c r="AJ21">
        <f t="shared" si="2"/>
        <v>21297.560000000012</v>
      </c>
      <c r="AL21">
        <f t="shared" si="3"/>
        <v>88681.449999999968</v>
      </c>
      <c r="AM21">
        <f t="shared" si="4"/>
        <v>21452.450000000026</v>
      </c>
      <c r="AO21">
        <f t="shared" si="11"/>
        <v>90322.420000000013</v>
      </c>
      <c r="AP21">
        <f t="shared" si="12"/>
        <v>21084.779999999984</v>
      </c>
      <c r="AR21">
        <f t="shared" si="5"/>
        <v>49.80999999998312</v>
      </c>
      <c r="AS21">
        <f t="shared" si="6"/>
        <v>1640.9700000000448</v>
      </c>
      <c r="AU21">
        <f t="shared" si="7"/>
        <v>154.89000000001397</v>
      </c>
      <c r="AV21">
        <f t="shared" si="8"/>
        <v>-367.67000000004191</v>
      </c>
      <c r="AX21">
        <f t="shared" si="9"/>
        <v>204.69999999999709</v>
      </c>
      <c r="AY21">
        <f t="shared" si="10"/>
        <v>1273.3000000000029</v>
      </c>
    </row>
    <row r="22" spans="2:51" x14ac:dyDescent="0.35">
      <c r="B22">
        <f t="shared" si="0"/>
        <v>37</v>
      </c>
      <c r="C22" s="12">
        <v>2.3799899999999999E-2</v>
      </c>
      <c r="D22" s="12">
        <v>2.3799899999999999E-2</v>
      </c>
      <c r="E22" s="12">
        <v>0.11150500000000001</v>
      </c>
      <c r="F22" s="12">
        <v>0.74063199999999996</v>
      </c>
      <c r="G22" s="12">
        <v>19.24671</v>
      </c>
      <c r="H22" s="12">
        <v>58999.72</v>
      </c>
      <c r="I22" s="12">
        <v>41136.120000000003</v>
      </c>
      <c r="J22" s="12">
        <v>0</v>
      </c>
      <c r="K22" s="12">
        <v>125241.1</v>
      </c>
      <c r="M22" s="12">
        <v>2.2685799999999999E-2</v>
      </c>
      <c r="N22" s="12">
        <v>2.2685799999999999E-2</v>
      </c>
      <c r="O22" s="12">
        <v>0.1116062</v>
      </c>
      <c r="P22" s="12">
        <v>0.73901150000000004</v>
      </c>
      <c r="Q22" s="12">
        <v>19.184729999999998</v>
      </c>
      <c r="R22" s="12">
        <v>59131.95</v>
      </c>
      <c r="S22" s="12">
        <v>41213.42</v>
      </c>
      <c r="T22" s="12">
        <v>0</v>
      </c>
      <c r="U22" s="12">
        <v>125566.1</v>
      </c>
      <c r="X22" s="12">
        <v>2.1267999999999999E-2</v>
      </c>
      <c r="Y22" s="12">
        <v>2.1267999999999999E-2</v>
      </c>
      <c r="Z22" s="12">
        <v>0.1108973</v>
      </c>
      <c r="AA22" s="12">
        <v>0.73617580000000005</v>
      </c>
      <c r="AB22" s="12">
        <v>19.20356</v>
      </c>
      <c r="AC22" s="12">
        <v>58970.99</v>
      </c>
      <c r="AD22" s="12">
        <v>40941.56</v>
      </c>
      <c r="AE22" s="12">
        <v>0</v>
      </c>
      <c r="AF22" s="12">
        <v>126752.5</v>
      </c>
      <c r="AI22">
        <f t="shared" si="1"/>
        <v>103734.92999999998</v>
      </c>
      <c r="AJ22">
        <f t="shared" si="2"/>
        <v>21506.170000000027</v>
      </c>
      <c r="AL22">
        <f t="shared" si="3"/>
        <v>103911.10999999997</v>
      </c>
      <c r="AM22">
        <f t="shared" si="4"/>
        <v>21654.990000000034</v>
      </c>
      <c r="AO22">
        <f t="shared" si="11"/>
        <v>105415.80000000002</v>
      </c>
      <c r="AP22">
        <f t="shared" si="12"/>
        <v>21336.699999999983</v>
      </c>
      <c r="AR22">
        <f t="shared" si="5"/>
        <v>176.17999999999302</v>
      </c>
      <c r="AS22">
        <f t="shared" si="6"/>
        <v>1504.690000000046</v>
      </c>
      <c r="AU22">
        <f t="shared" si="7"/>
        <v>148.82000000000698</v>
      </c>
      <c r="AV22">
        <f t="shared" si="8"/>
        <v>-318.2900000000518</v>
      </c>
      <c r="AX22">
        <f t="shared" si="9"/>
        <v>325</v>
      </c>
      <c r="AY22">
        <f t="shared" si="10"/>
        <v>1186.3999999999942</v>
      </c>
    </row>
    <row r="23" spans="2:51" x14ac:dyDescent="0.35">
      <c r="B23">
        <f t="shared" si="0"/>
        <v>38</v>
      </c>
      <c r="C23" s="12">
        <v>2.6736900000000001E-2</v>
      </c>
      <c r="D23" s="12">
        <v>2.6736900000000001E-2</v>
      </c>
      <c r="E23" s="12">
        <v>0.1180879</v>
      </c>
      <c r="F23" s="12">
        <v>0.75096209999999997</v>
      </c>
      <c r="G23" s="12">
        <v>19.574639999999999</v>
      </c>
      <c r="H23" s="12">
        <v>59612.21</v>
      </c>
      <c r="I23" s="12">
        <v>41311.18</v>
      </c>
      <c r="J23" s="12">
        <v>0</v>
      </c>
      <c r="K23" s="12">
        <v>143105.70000000001</v>
      </c>
      <c r="M23" s="12">
        <v>2.5622800000000001E-2</v>
      </c>
      <c r="N23" s="12">
        <v>2.5622800000000001E-2</v>
      </c>
      <c r="O23" s="12">
        <v>0.1174803</v>
      </c>
      <c r="P23" s="12">
        <v>0.74701240000000002</v>
      </c>
      <c r="Q23" s="12">
        <v>19.417159999999999</v>
      </c>
      <c r="R23" s="12">
        <v>59530.91</v>
      </c>
      <c r="S23" s="12">
        <v>41377.71</v>
      </c>
      <c r="T23" s="12">
        <v>0</v>
      </c>
      <c r="U23" s="12">
        <v>143467.29999999999</v>
      </c>
      <c r="X23" s="12">
        <v>2.4205000000000001E-2</v>
      </c>
      <c r="Y23" s="12">
        <v>2.4205000000000001E-2</v>
      </c>
      <c r="Z23" s="12">
        <v>0.1171764</v>
      </c>
      <c r="AA23" s="12">
        <v>0.73415030000000003</v>
      </c>
      <c r="AB23" s="12">
        <v>19.32732</v>
      </c>
      <c r="AC23" s="12">
        <v>59465.04</v>
      </c>
      <c r="AD23" s="12">
        <v>41049.019999999997</v>
      </c>
      <c r="AE23" s="12">
        <v>0</v>
      </c>
      <c r="AF23" s="12">
        <v>144775.4</v>
      </c>
      <c r="AI23">
        <f t="shared" si="1"/>
        <v>121598.52999999997</v>
      </c>
      <c r="AJ23">
        <f t="shared" si="2"/>
        <v>21507.170000000042</v>
      </c>
      <c r="AL23">
        <f t="shared" si="3"/>
        <v>121829.63999999997</v>
      </c>
      <c r="AM23">
        <f t="shared" si="4"/>
        <v>21637.660000000018</v>
      </c>
      <c r="AO23">
        <f t="shared" si="11"/>
        <v>123445.23000000001</v>
      </c>
      <c r="AP23">
        <f t="shared" si="12"/>
        <v>21330.169999999984</v>
      </c>
      <c r="AR23">
        <f t="shared" si="5"/>
        <v>231.11000000000058</v>
      </c>
      <c r="AS23">
        <f t="shared" si="6"/>
        <v>1615.5900000000402</v>
      </c>
      <c r="AU23">
        <f t="shared" si="7"/>
        <v>130.48999999997613</v>
      </c>
      <c r="AV23">
        <f t="shared" si="8"/>
        <v>-307.49000000003434</v>
      </c>
      <c r="AX23">
        <f t="shared" si="9"/>
        <v>361.59999999997672</v>
      </c>
      <c r="AY23">
        <f t="shared" si="10"/>
        <v>1308.1000000000058</v>
      </c>
    </row>
    <row r="24" spans="2:51" x14ac:dyDescent="0.35">
      <c r="B24">
        <f t="shared" si="0"/>
        <v>39</v>
      </c>
      <c r="C24" s="12">
        <v>2.8863699999999999E-2</v>
      </c>
      <c r="D24" s="12">
        <v>2.8863699999999999E-2</v>
      </c>
      <c r="E24" s="12">
        <v>0.1191007</v>
      </c>
      <c r="F24" s="12">
        <v>0.74113830000000003</v>
      </c>
      <c r="G24" s="12">
        <v>19.696480000000001</v>
      </c>
      <c r="H24" s="12">
        <v>60382.75</v>
      </c>
      <c r="I24" s="12">
        <v>41726.46</v>
      </c>
      <c r="J24" s="12">
        <v>0</v>
      </c>
      <c r="K24" s="12">
        <v>161381.20000000001</v>
      </c>
      <c r="M24" s="12">
        <v>2.8458600000000001E-2</v>
      </c>
      <c r="N24" s="12">
        <v>2.8458600000000001E-2</v>
      </c>
      <c r="O24" s="12">
        <v>0.11829050000000001</v>
      </c>
      <c r="P24" s="12">
        <v>0.73556820000000001</v>
      </c>
      <c r="Q24" s="12">
        <v>19.57282</v>
      </c>
      <c r="R24" s="12">
        <v>60507.01</v>
      </c>
      <c r="S24" s="12">
        <v>41821.1</v>
      </c>
      <c r="T24" s="12">
        <v>0</v>
      </c>
      <c r="U24" s="12">
        <v>161606.20000000001</v>
      </c>
      <c r="X24" s="12">
        <v>2.59267E-2</v>
      </c>
      <c r="Y24" s="12">
        <v>2.59267E-2</v>
      </c>
      <c r="Z24" s="12">
        <v>0.118493</v>
      </c>
      <c r="AA24" s="12">
        <v>0.7248329</v>
      </c>
      <c r="AB24" s="12">
        <v>19.31193</v>
      </c>
      <c r="AC24" s="12">
        <v>60142.83</v>
      </c>
      <c r="AD24" s="12">
        <v>41457.82</v>
      </c>
      <c r="AE24" s="12">
        <v>0</v>
      </c>
      <c r="AF24" s="12">
        <v>163161</v>
      </c>
      <c r="AI24">
        <f t="shared" si="1"/>
        <v>139899.55999999997</v>
      </c>
      <c r="AJ24">
        <f t="shared" si="2"/>
        <v>21481.640000000043</v>
      </c>
      <c r="AL24">
        <f t="shared" si="3"/>
        <v>139982.84</v>
      </c>
      <c r="AM24">
        <f t="shared" si="4"/>
        <v>21623.360000000015</v>
      </c>
      <c r="AO24">
        <f t="shared" si="11"/>
        <v>141861.25000000003</v>
      </c>
      <c r="AP24">
        <f t="shared" si="12"/>
        <v>21299.749999999971</v>
      </c>
      <c r="AR24">
        <f t="shared" si="5"/>
        <v>83.28000000002794</v>
      </c>
      <c r="AS24">
        <f t="shared" si="6"/>
        <v>1878.4100000000326</v>
      </c>
      <c r="AU24">
        <f t="shared" si="7"/>
        <v>141.71999999997206</v>
      </c>
      <c r="AV24">
        <f t="shared" si="8"/>
        <v>-323.61000000004424</v>
      </c>
      <c r="AX24">
        <f t="shared" si="9"/>
        <v>225</v>
      </c>
      <c r="AY24">
        <f t="shared" si="10"/>
        <v>1554.7999999999884</v>
      </c>
    </row>
    <row r="25" spans="2:51" x14ac:dyDescent="0.35">
      <c r="B25">
        <f t="shared" si="0"/>
        <v>40</v>
      </c>
      <c r="C25" s="12">
        <v>2.9977699999999999E-2</v>
      </c>
      <c r="D25" s="12">
        <v>2.9977699999999999E-2</v>
      </c>
      <c r="E25" s="12">
        <v>0.12092360000000001</v>
      </c>
      <c r="F25" s="12">
        <v>0.72544059999999999</v>
      </c>
      <c r="G25" s="12">
        <v>19.475899999999999</v>
      </c>
      <c r="H25" s="12">
        <v>60471.42</v>
      </c>
      <c r="I25" s="12">
        <v>42193.03</v>
      </c>
      <c r="J25" s="12">
        <v>0</v>
      </c>
      <c r="K25" s="12">
        <v>180168.6</v>
      </c>
      <c r="M25" s="12">
        <v>2.8661099999999998E-2</v>
      </c>
      <c r="N25" s="12">
        <v>2.8661099999999998E-2</v>
      </c>
      <c r="O25" s="12">
        <v>0.1208224</v>
      </c>
      <c r="P25" s="12">
        <v>0.71835119999999997</v>
      </c>
      <c r="Q25" s="12">
        <v>19.329550000000001</v>
      </c>
      <c r="R25" s="12">
        <v>60519.65</v>
      </c>
      <c r="S25" s="12">
        <v>42273.01</v>
      </c>
      <c r="T25" s="12">
        <v>0</v>
      </c>
      <c r="U25" s="12">
        <v>180420.1</v>
      </c>
      <c r="X25" s="12">
        <v>2.6129200000000002E-2</v>
      </c>
      <c r="Y25" s="12">
        <v>2.6129200000000002E-2</v>
      </c>
      <c r="Z25" s="12">
        <v>0.12031600000000001</v>
      </c>
      <c r="AA25" s="12">
        <v>0.70751470000000005</v>
      </c>
      <c r="AB25" s="12">
        <v>19.205390000000001</v>
      </c>
      <c r="AC25" s="12">
        <v>60377.02</v>
      </c>
      <c r="AD25" s="12">
        <v>41726.379999999997</v>
      </c>
      <c r="AE25" s="12">
        <v>0</v>
      </c>
      <c r="AF25" s="12">
        <v>181975.1</v>
      </c>
      <c r="AI25">
        <f t="shared" si="1"/>
        <v>158555.84999999998</v>
      </c>
      <c r="AJ25">
        <f t="shared" si="2"/>
        <v>21612.750000000029</v>
      </c>
      <c r="AL25">
        <f t="shared" si="3"/>
        <v>158668.75</v>
      </c>
      <c r="AM25">
        <f t="shared" si="4"/>
        <v>21751.350000000006</v>
      </c>
      <c r="AO25">
        <f t="shared" si="11"/>
        <v>160546.26</v>
      </c>
      <c r="AP25">
        <f t="shared" si="12"/>
        <v>21428.839999999997</v>
      </c>
      <c r="AR25">
        <f t="shared" si="5"/>
        <v>112.90000000002328</v>
      </c>
      <c r="AS25">
        <f t="shared" si="6"/>
        <v>1877.5100000000093</v>
      </c>
      <c r="AU25">
        <f t="shared" si="7"/>
        <v>138.59999999997672</v>
      </c>
      <c r="AV25">
        <f t="shared" si="8"/>
        <v>-322.51000000000931</v>
      </c>
      <c r="AX25">
        <f t="shared" si="9"/>
        <v>251.5</v>
      </c>
      <c r="AY25">
        <f t="shared" si="10"/>
        <v>1555</v>
      </c>
    </row>
    <row r="26" spans="2:51" x14ac:dyDescent="0.35">
      <c r="B26">
        <f t="shared" si="0"/>
        <v>41</v>
      </c>
      <c r="C26" s="12">
        <v>2.9876400000000001E-2</v>
      </c>
      <c r="D26" s="12">
        <v>2.9876400000000001E-2</v>
      </c>
      <c r="E26" s="12">
        <v>0.122139</v>
      </c>
      <c r="F26" s="12">
        <v>0.70396999999999998</v>
      </c>
      <c r="G26" s="12">
        <v>19.391629999999999</v>
      </c>
      <c r="H26" s="12">
        <v>61557.43</v>
      </c>
      <c r="I26" s="12">
        <v>42360.78</v>
      </c>
      <c r="J26" s="12">
        <v>0</v>
      </c>
      <c r="K26" s="12">
        <v>198360.7</v>
      </c>
      <c r="M26" s="12">
        <v>2.9268800000000001E-2</v>
      </c>
      <c r="N26" s="12">
        <v>2.9268800000000001E-2</v>
      </c>
      <c r="O26" s="12">
        <v>0.1220377</v>
      </c>
      <c r="P26" s="12">
        <v>0.70133679999999998</v>
      </c>
      <c r="Q26" s="12">
        <v>19.347069999999999</v>
      </c>
      <c r="R26" s="12">
        <v>61767.28</v>
      </c>
      <c r="S26" s="12">
        <v>42355.32</v>
      </c>
      <c r="T26" s="12">
        <v>0</v>
      </c>
      <c r="U26" s="12">
        <v>198556</v>
      </c>
      <c r="X26" s="12">
        <v>2.8458600000000001E-2</v>
      </c>
      <c r="Y26" s="12">
        <v>2.8458600000000001E-2</v>
      </c>
      <c r="Z26" s="12">
        <v>0.1219364</v>
      </c>
      <c r="AA26" s="12">
        <v>0.6841199</v>
      </c>
      <c r="AB26" s="12">
        <v>19.11748</v>
      </c>
      <c r="AC26" s="12">
        <v>61462.66</v>
      </c>
      <c r="AD26" s="12">
        <v>41868.18</v>
      </c>
      <c r="AE26" s="12">
        <v>0</v>
      </c>
      <c r="AF26" s="12">
        <v>200567.7</v>
      </c>
      <c r="AI26">
        <f t="shared" si="1"/>
        <v>176834.23999999996</v>
      </c>
      <c r="AJ26">
        <f t="shared" si="2"/>
        <v>21526.46000000005</v>
      </c>
      <c r="AL26">
        <f t="shared" si="3"/>
        <v>176915.38999999998</v>
      </c>
      <c r="AM26">
        <f t="shared" si="4"/>
        <v>21640.610000000015</v>
      </c>
      <c r="AO26">
        <f t="shared" si="11"/>
        <v>179196.9</v>
      </c>
      <c r="AP26">
        <f t="shared" si="12"/>
        <v>21370.800000000017</v>
      </c>
      <c r="AR26">
        <f t="shared" si="5"/>
        <v>81.150000000023283</v>
      </c>
      <c r="AS26">
        <f t="shared" si="6"/>
        <v>2281.5100000000093</v>
      </c>
      <c r="AU26">
        <f t="shared" si="7"/>
        <v>114.14999999996508</v>
      </c>
      <c r="AV26">
        <f t="shared" si="8"/>
        <v>-269.80999999999767</v>
      </c>
      <c r="AX26">
        <f t="shared" si="9"/>
        <v>195.29999999998836</v>
      </c>
      <c r="AY26">
        <f t="shared" si="10"/>
        <v>2011.7000000000116</v>
      </c>
    </row>
    <row r="27" spans="2:51" x14ac:dyDescent="0.35">
      <c r="B27">
        <f t="shared" si="0"/>
        <v>42</v>
      </c>
      <c r="C27" s="12">
        <v>2.8965000000000001E-2</v>
      </c>
      <c r="D27" s="12">
        <v>2.8965000000000001E-2</v>
      </c>
      <c r="E27" s="12">
        <v>0.12517719999999999</v>
      </c>
      <c r="F27" s="12">
        <v>0.67804330000000002</v>
      </c>
      <c r="G27" s="12">
        <v>19.472760000000001</v>
      </c>
      <c r="H27" s="12">
        <v>62748.5</v>
      </c>
      <c r="I27" s="12">
        <v>42369.85</v>
      </c>
      <c r="J27" s="12">
        <v>0</v>
      </c>
      <c r="K27" s="12">
        <v>217705.5</v>
      </c>
      <c r="M27" s="12">
        <v>2.7547100000000001E-2</v>
      </c>
      <c r="N27" s="12">
        <v>2.7547100000000001E-2</v>
      </c>
      <c r="O27" s="12">
        <v>0.12517719999999999</v>
      </c>
      <c r="P27" s="12">
        <v>0.67713190000000001</v>
      </c>
      <c r="Q27" s="12">
        <v>19.42708</v>
      </c>
      <c r="R27" s="12">
        <v>62959.96</v>
      </c>
      <c r="S27" s="12">
        <v>42426.84</v>
      </c>
      <c r="T27" s="12">
        <v>0</v>
      </c>
      <c r="U27" s="12">
        <v>218075.7</v>
      </c>
      <c r="X27" s="12">
        <v>2.6736900000000001E-2</v>
      </c>
      <c r="Y27" s="12">
        <v>2.6736900000000001E-2</v>
      </c>
      <c r="Z27" s="12">
        <v>0.12548110000000001</v>
      </c>
      <c r="AA27" s="12">
        <v>0.66629530000000003</v>
      </c>
      <c r="AB27" s="12">
        <v>19.27618</v>
      </c>
      <c r="AC27" s="12">
        <v>62904.68</v>
      </c>
      <c r="AD27" s="12">
        <v>41872.76</v>
      </c>
      <c r="AE27" s="12">
        <v>0</v>
      </c>
      <c r="AF27" s="12">
        <v>220464.6</v>
      </c>
      <c r="AI27">
        <f t="shared" si="1"/>
        <v>196030.88999999996</v>
      </c>
      <c r="AJ27">
        <f t="shared" si="2"/>
        <v>21674.610000000044</v>
      </c>
      <c r="AL27">
        <f t="shared" si="3"/>
        <v>196327.34999999998</v>
      </c>
      <c r="AM27">
        <f t="shared" si="4"/>
        <v>21748.350000000035</v>
      </c>
      <c r="AO27">
        <f t="shared" si="11"/>
        <v>198791.38</v>
      </c>
      <c r="AP27">
        <f t="shared" si="12"/>
        <v>21673.22</v>
      </c>
      <c r="AR27">
        <f t="shared" si="5"/>
        <v>296.46000000002095</v>
      </c>
      <c r="AS27">
        <f t="shared" si="6"/>
        <v>2464.0300000000279</v>
      </c>
      <c r="AU27">
        <f t="shared" si="7"/>
        <v>73.739999999990687</v>
      </c>
      <c r="AV27">
        <f t="shared" si="8"/>
        <v>-75.13000000003376</v>
      </c>
      <c r="AX27">
        <f t="shared" si="9"/>
        <v>370.20000000001164</v>
      </c>
      <c r="AY27">
        <f t="shared" si="10"/>
        <v>2388.8999999999942</v>
      </c>
    </row>
    <row r="28" spans="2:51" x14ac:dyDescent="0.35">
      <c r="B28">
        <f t="shared" si="0"/>
        <v>43</v>
      </c>
      <c r="C28" s="12">
        <v>2.79522E-2</v>
      </c>
      <c r="D28" s="12">
        <v>2.79522E-2</v>
      </c>
      <c r="E28" s="12">
        <v>0.127304</v>
      </c>
      <c r="F28" s="12">
        <v>0.64614139999999998</v>
      </c>
      <c r="G28" s="12">
        <v>19.430219999999998</v>
      </c>
      <c r="H28" s="12">
        <v>63090.2</v>
      </c>
      <c r="I28" s="12">
        <v>42350.55</v>
      </c>
      <c r="J28" s="12">
        <v>0</v>
      </c>
      <c r="K28" s="12">
        <v>238094.5</v>
      </c>
      <c r="M28" s="12">
        <v>2.76484E-2</v>
      </c>
      <c r="N28" s="12">
        <v>2.76484E-2</v>
      </c>
      <c r="O28" s="12">
        <v>0.12689890000000001</v>
      </c>
      <c r="P28" s="12">
        <v>0.64198909999999998</v>
      </c>
      <c r="Q28" s="12">
        <v>19.293089999999999</v>
      </c>
      <c r="R28" s="12">
        <v>63149.62</v>
      </c>
      <c r="S28" s="12">
        <v>42460.19</v>
      </c>
      <c r="T28" s="12">
        <v>0</v>
      </c>
      <c r="U28" s="12">
        <v>238621.2</v>
      </c>
      <c r="X28" s="12">
        <v>2.65343E-2</v>
      </c>
      <c r="Y28" s="12">
        <v>2.65343E-2</v>
      </c>
      <c r="Z28" s="12">
        <v>0.12700020000000001</v>
      </c>
      <c r="AA28" s="12">
        <v>0.6330768</v>
      </c>
      <c r="AB28" s="12">
        <v>19.28773</v>
      </c>
      <c r="AC28" s="12">
        <v>63205.29</v>
      </c>
      <c r="AD28" s="12">
        <v>41964.52</v>
      </c>
      <c r="AE28" s="12">
        <v>0</v>
      </c>
      <c r="AF28" s="12">
        <v>241570.5</v>
      </c>
      <c r="AI28">
        <f t="shared" si="1"/>
        <v>216409.53999999995</v>
      </c>
      <c r="AJ28">
        <f t="shared" si="2"/>
        <v>21684.96000000005</v>
      </c>
      <c r="AL28">
        <f t="shared" si="3"/>
        <v>216860.46999999997</v>
      </c>
      <c r="AM28">
        <f t="shared" si="4"/>
        <v>21760.73000000004</v>
      </c>
      <c r="AO28">
        <f t="shared" si="11"/>
        <v>219823.3</v>
      </c>
      <c r="AP28">
        <f t="shared" si="12"/>
        <v>21747.200000000012</v>
      </c>
      <c r="AR28">
        <f t="shared" si="5"/>
        <v>450.93000000002212</v>
      </c>
      <c r="AS28">
        <f t="shared" si="6"/>
        <v>2962.8300000000163</v>
      </c>
      <c r="AU28">
        <f t="shared" si="7"/>
        <v>75.769999999989523</v>
      </c>
      <c r="AV28">
        <f t="shared" si="8"/>
        <v>-13.53000000002794</v>
      </c>
      <c r="AX28">
        <f t="shared" si="9"/>
        <v>526.70000000001164</v>
      </c>
      <c r="AY28">
        <f t="shared" si="10"/>
        <v>2949.2999999999884</v>
      </c>
    </row>
    <row r="29" spans="2:51" x14ac:dyDescent="0.35">
      <c r="B29">
        <f t="shared" si="0"/>
        <v>44</v>
      </c>
      <c r="C29" s="12">
        <v>3.1091799999999999E-2</v>
      </c>
      <c r="D29" s="12">
        <v>3.1091799999999999E-2</v>
      </c>
      <c r="E29" s="12">
        <v>0.12679770000000001</v>
      </c>
      <c r="F29" s="12">
        <v>0.62021470000000001</v>
      </c>
      <c r="G29" s="12">
        <v>19.71855</v>
      </c>
      <c r="H29" s="12">
        <v>65381.98</v>
      </c>
      <c r="I29" s="12">
        <v>42699.13</v>
      </c>
      <c r="J29" s="12">
        <v>0</v>
      </c>
      <c r="K29" s="12">
        <v>258768.6</v>
      </c>
      <c r="M29" s="12">
        <v>3.0686700000000001E-2</v>
      </c>
      <c r="N29" s="12">
        <v>3.0686700000000001E-2</v>
      </c>
      <c r="O29" s="12">
        <v>0.12700020000000001</v>
      </c>
      <c r="P29" s="12">
        <v>0.61818919999999999</v>
      </c>
      <c r="Q29" s="12">
        <v>19.667110000000001</v>
      </c>
      <c r="R29" s="12">
        <v>65529.94</v>
      </c>
      <c r="S29" s="12">
        <v>42761.79</v>
      </c>
      <c r="T29" s="12">
        <v>0</v>
      </c>
      <c r="U29" s="12">
        <v>259208.6</v>
      </c>
      <c r="X29" s="12">
        <v>2.9977699999999999E-2</v>
      </c>
      <c r="Y29" s="12">
        <v>2.9977699999999999E-2</v>
      </c>
      <c r="Z29" s="12">
        <v>0.12669639999999999</v>
      </c>
      <c r="AA29" s="12">
        <v>0.61018839999999996</v>
      </c>
      <c r="AB29" s="12">
        <v>19.536049999999999</v>
      </c>
      <c r="AC29" s="12">
        <v>65151.98</v>
      </c>
      <c r="AD29" s="12">
        <v>42246.44</v>
      </c>
      <c r="AE29" s="12">
        <v>0</v>
      </c>
      <c r="AF29" s="12">
        <v>262689.3</v>
      </c>
      <c r="AI29">
        <f t="shared" si="1"/>
        <v>237149.18999999994</v>
      </c>
      <c r="AJ29">
        <f t="shared" si="2"/>
        <v>21619.410000000062</v>
      </c>
      <c r="AL29">
        <f t="shared" si="3"/>
        <v>237549.89999999997</v>
      </c>
      <c r="AM29">
        <f t="shared" si="4"/>
        <v>21658.700000000041</v>
      </c>
      <c r="AO29">
        <f t="shared" si="11"/>
        <v>241064.06999999998</v>
      </c>
      <c r="AP29">
        <f t="shared" si="12"/>
        <v>21625.23000000001</v>
      </c>
      <c r="AR29">
        <f t="shared" si="5"/>
        <v>400.71000000002095</v>
      </c>
      <c r="AS29">
        <f t="shared" si="6"/>
        <v>3514.1700000000128</v>
      </c>
      <c r="AU29">
        <f t="shared" si="7"/>
        <v>39.289999999979045</v>
      </c>
      <c r="AV29">
        <f t="shared" si="8"/>
        <v>-33.470000000030268</v>
      </c>
      <c r="AX29">
        <f t="shared" si="9"/>
        <v>440</v>
      </c>
      <c r="AY29">
        <f t="shared" si="10"/>
        <v>3480.6999999999825</v>
      </c>
    </row>
    <row r="30" spans="2:51" x14ac:dyDescent="0.35">
      <c r="B30">
        <f t="shared" si="0"/>
        <v>45</v>
      </c>
      <c r="C30" s="12">
        <v>3.2712199999999997E-2</v>
      </c>
      <c r="D30" s="12">
        <v>3.2712199999999997E-2</v>
      </c>
      <c r="E30" s="12">
        <v>0.14269799999999999</v>
      </c>
      <c r="F30" s="12">
        <v>0.54506790000000005</v>
      </c>
      <c r="G30" s="12">
        <v>19.583449999999999</v>
      </c>
      <c r="H30" s="12">
        <v>65711.509999999995</v>
      </c>
      <c r="I30" s="12">
        <v>43132.6</v>
      </c>
      <c r="J30" s="12">
        <v>0</v>
      </c>
      <c r="K30" s="12">
        <v>281525.2</v>
      </c>
      <c r="M30" s="12">
        <v>3.2307099999999998E-2</v>
      </c>
      <c r="N30" s="12">
        <v>3.2307099999999998E-2</v>
      </c>
      <c r="O30" s="12">
        <v>0.1423942</v>
      </c>
      <c r="P30" s="12">
        <v>0.54223209999999999</v>
      </c>
      <c r="Q30" s="12">
        <v>19.49747</v>
      </c>
      <c r="R30" s="12">
        <v>65737.48</v>
      </c>
      <c r="S30" s="12">
        <v>43164.78</v>
      </c>
      <c r="T30" s="12">
        <v>0</v>
      </c>
      <c r="U30" s="12">
        <v>282032.5</v>
      </c>
      <c r="X30" s="12">
        <v>3.1800700000000001E-2</v>
      </c>
      <c r="Y30" s="12">
        <v>3.1800700000000001E-2</v>
      </c>
      <c r="Z30" s="12">
        <v>0.1421916</v>
      </c>
      <c r="AA30" s="12">
        <v>0.53038280000000004</v>
      </c>
      <c r="AB30" s="12">
        <v>19.165179999999999</v>
      </c>
      <c r="AC30" s="12">
        <v>65275.28</v>
      </c>
      <c r="AD30" s="12">
        <v>42515.81</v>
      </c>
      <c r="AE30" s="12">
        <v>0</v>
      </c>
      <c r="AF30" s="12">
        <v>285664</v>
      </c>
      <c r="AI30">
        <f t="shared" si="1"/>
        <v>259832.03999999992</v>
      </c>
      <c r="AJ30">
        <f t="shared" si="2"/>
        <v>21693.160000000091</v>
      </c>
      <c r="AL30">
        <f t="shared" si="3"/>
        <v>260318.04999999996</v>
      </c>
      <c r="AM30">
        <f t="shared" si="4"/>
        <v>21714.450000000041</v>
      </c>
      <c r="AO30">
        <f t="shared" si="11"/>
        <v>263969.61</v>
      </c>
      <c r="AP30">
        <f t="shared" si="12"/>
        <v>21694.390000000014</v>
      </c>
      <c r="AR30">
        <f t="shared" si="5"/>
        <v>486.01000000003842</v>
      </c>
      <c r="AS30">
        <f t="shared" si="6"/>
        <v>3651.5600000000268</v>
      </c>
      <c r="AU30">
        <f t="shared" si="7"/>
        <v>21.289999999949941</v>
      </c>
      <c r="AV30">
        <f t="shared" si="8"/>
        <v>-20.060000000026776</v>
      </c>
      <c r="AX30">
        <f t="shared" si="9"/>
        <v>507.29999999998836</v>
      </c>
      <c r="AY30">
        <f t="shared" si="10"/>
        <v>3631.5</v>
      </c>
    </row>
    <row r="31" spans="2:51" x14ac:dyDescent="0.35">
      <c r="B31">
        <f t="shared" si="0"/>
        <v>46</v>
      </c>
      <c r="C31" s="12">
        <v>3.28134E-2</v>
      </c>
      <c r="D31" s="12">
        <v>3.28134E-2</v>
      </c>
      <c r="E31" s="12">
        <v>0.14978730000000001</v>
      </c>
      <c r="F31" s="12">
        <v>0.54861249999999995</v>
      </c>
      <c r="G31" s="12">
        <v>19.319320000000001</v>
      </c>
      <c r="H31" s="12">
        <v>66157.460000000006</v>
      </c>
      <c r="I31" s="12">
        <v>43569.97</v>
      </c>
      <c r="J31" s="12">
        <v>0</v>
      </c>
      <c r="K31" s="12">
        <v>303859.90000000002</v>
      </c>
      <c r="M31" s="12">
        <v>3.2712199999999997E-2</v>
      </c>
      <c r="N31" s="12">
        <v>3.2712199999999997E-2</v>
      </c>
      <c r="O31" s="12">
        <v>0.14978730000000001</v>
      </c>
      <c r="P31" s="12">
        <v>0.54577679999999995</v>
      </c>
      <c r="Q31" s="12">
        <v>19.159410000000001</v>
      </c>
      <c r="R31" s="12">
        <v>66433.98</v>
      </c>
      <c r="S31" s="12">
        <v>43718.15</v>
      </c>
      <c r="T31" s="12">
        <v>0</v>
      </c>
      <c r="U31" s="12">
        <v>304365.2</v>
      </c>
      <c r="X31" s="12">
        <v>3.2610899999999998E-2</v>
      </c>
      <c r="Y31" s="12">
        <v>3.2610899999999998E-2</v>
      </c>
      <c r="Z31" s="12">
        <v>0.14978730000000001</v>
      </c>
      <c r="AA31" s="12">
        <v>0.53210449999999998</v>
      </c>
      <c r="AB31" s="12">
        <v>18.91685</v>
      </c>
      <c r="AC31" s="12">
        <v>65839.850000000006</v>
      </c>
      <c r="AD31" s="12">
        <v>42960.79</v>
      </c>
      <c r="AE31" s="12">
        <v>0</v>
      </c>
      <c r="AF31" s="12">
        <v>308206.3</v>
      </c>
      <c r="AI31">
        <f t="shared" si="1"/>
        <v>282410.94999999995</v>
      </c>
      <c r="AJ31">
        <f t="shared" si="2"/>
        <v>21448.95000000007</v>
      </c>
      <c r="AL31">
        <f t="shared" si="3"/>
        <v>282890.75</v>
      </c>
      <c r="AM31">
        <f t="shared" si="4"/>
        <v>21474.450000000012</v>
      </c>
      <c r="AO31">
        <f t="shared" si="11"/>
        <v>286729.08</v>
      </c>
      <c r="AP31">
        <f t="shared" si="12"/>
        <v>21477.219999999972</v>
      </c>
      <c r="AR31">
        <f t="shared" si="5"/>
        <v>479.80000000004657</v>
      </c>
      <c r="AS31">
        <f t="shared" si="6"/>
        <v>3838.3300000000163</v>
      </c>
      <c r="AU31">
        <f t="shared" si="7"/>
        <v>25.499999999941792</v>
      </c>
      <c r="AV31">
        <f t="shared" si="8"/>
        <v>2.7699999999604188</v>
      </c>
      <c r="AX31">
        <f t="shared" si="9"/>
        <v>505.29999999998836</v>
      </c>
      <c r="AY31">
        <f t="shared" si="10"/>
        <v>3841.0999999999767</v>
      </c>
    </row>
    <row r="32" spans="2:51" x14ac:dyDescent="0.35">
      <c r="B32">
        <f t="shared" si="0"/>
        <v>47</v>
      </c>
      <c r="C32" s="12">
        <v>3.4433900000000003E-2</v>
      </c>
      <c r="D32" s="12">
        <v>3.4433900000000003E-2</v>
      </c>
      <c r="E32" s="12">
        <v>0.15363579999999999</v>
      </c>
      <c r="F32" s="12">
        <v>0.54810610000000004</v>
      </c>
      <c r="G32" s="12">
        <v>19.413709999999998</v>
      </c>
      <c r="H32" s="12">
        <v>67225.81</v>
      </c>
      <c r="I32" s="12">
        <v>43632.02</v>
      </c>
      <c r="J32" s="12">
        <v>0</v>
      </c>
      <c r="K32" s="12">
        <v>326340.59999999998</v>
      </c>
      <c r="M32" s="12">
        <v>3.3421100000000002E-2</v>
      </c>
      <c r="N32" s="12">
        <v>3.3421100000000002E-2</v>
      </c>
      <c r="O32" s="12">
        <v>0.1532307</v>
      </c>
      <c r="P32" s="12">
        <v>0.5461819</v>
      </c>
      <c r="Q32" s="12">
        <v>19.34525</v>
      </c>
      <c r="R32" s="12">
        <v>67528.81</v>
      </c>
      <c r="S32" s="12">
        <v>43730.02</v>
      </c>
      <c r="T32" s="12">
        <v>0</v>
      </c>
      <c r="U32" s="12">
        <v>326993</v>
      </c>
      <c r="X32" s="12">
        <v>3.4433900000000003E-2</v>
      </c>
      <c r="Y32" s="12">
        <v>3.4433900000000003E-2</v>
      </c>
      <c r="Z32" s="12">
        <v>0.15414220000000001</v>
      </c>
      <c r="AA32" s="12">
        <v>0.52876239999999997</v>
      </c>
      <c r="AB32" s="12">
        <v>18.889810000000001</v>
      </c>
      <c r="AC32" s="12">
        <v>66906.11</v>
      </c>
      <c r="AD32" s="12">
        <v>43158.59</v>
      </c>
      <c r="AE32" s="12">
        <v>0</v>
      </c>
      <c r="AF32" s="12">
        <v>331035.90000000002</v>
      </c>
      <c r="AI32">
        <f t="shared" si="1"/>
        <v>304998.43999999994</v>
      </c>
      <c r="AJ32">
        <f t="shared" si="2"/>
        <v>21342.160000000033</v>
      </c>
      <c r="AL32">
        <f t="shared" si="3"/>
        <v>305606.57999999996</v>
      </c>
      <c r="AM32">
        <f t="shared" si="4"/>
        <v>21386.420000000042</v>
      </c>
      <c r="AO32">
        <f t="shared" si="11"/>
        <v>309608.14000000007</v>
      </c>
      <c r="AP32">
        <f t="shared" si="12"/>
        <v>21427.759999999951</v>
      </c>
      <c r="AR32">
        <f t="shared" si="5"/>
        <v>608.14000000001397</v>
      </c>
      <c r="AS32">
        <f t="shared" si="6"/>
        <v>4001.5600000001141</v>
      </c>
      <c r="AU32">
        <f t="shared" si="7"/>
        <v>44.260000000009313</v>
      </c>
      <c r="AV32">
        <f t="shared" si="8"/>
        <v>41.339999999909196</v>
      </c>
      <c r="AX32">
        <f t="shared" si="9"/>
        <v>652.40000000002328</v>
      </c>
      <c r="AY32">
        <f t="shared" si="10"/>
        <v>4042.9000000000233</v>
      </c>
    </row>
    <row r="33" spans="2:51" x14ac:dyDescent="0.35">
      <c r="B33">
        <f t="shared" si="0"/>
        <v>48</v>
      </c>
      <c r="C33" s="12">
        <v>3.3623699999999999E-2</v>
      </c>
      <c r="D33" s="12">
        <v>3.3623699999999999E-2</v>
      </c>
      <c r="E33" s="12">
        <v>0.15353449999999999</v>
      </c>
      <c r="F33" s="12">
        <v>0.55499290000000001</v>
      </c>
      <c r="G33" s="12">
        <v>19.528459999999999</v>
      </c>
      <c r="H33" s="12">
        <v>68598.23</v>
      </c>
      <c r="I33" s="12">
        <v>43763.1</v>
      </c>
      <c r="J33" s="12">
        <v>0</v>
      </c>
      <c r="K33" s="12">
        <v>349702.5</v>
      </c>
      <c r="M33" s="12">
        <v>3.3015999999999997E-2</v>
      </c>
      <c r="N33" s="12">
        <v>3.3015999999999997E-2</v>
      </c>
      <c r="O33" s="12">
        <v>0.15252180000000001</v>
      </c>
      <c r="P33" s="12">
        <v>0.55266360000000003</v>
      </c>
      <c r="Q33" s="12">
        <v>19.45392</v>
      </c>
      <c r="R33" s="12">
        <v>68901.97</v>
      </c>
      <c r="S33" s="12">
        <v>43811.72</v>
      </c>
      <c r="T33" s="12">
        <v>0</v>
      </c>
      <c r="U33" s="12">
        <v>350563.3</v>
      </c>
      <c r="X33" s="12">
        <v>3.3319799999999997E-2</v>
      </c>
      <c r="Y33" s="12">
        <v>3.3319799999999997E-2</v>
      </c>
      <c r="Z33" s="12">
        <v>0.1532307</v>
      </c>
      <c r="AA33" s="12">
        <v>0.53564920000000005</v>
      </c>
      <c r="AB33" s="12">
        <v>18.985420000000001</v>
      </c>
      <c r="AC33" s="12">
        <v>68218.89</v>
      </c>
      <c r="AD33" s="12">
        <v>43241.88</v>
      </c>
      <c r="AE33" s="12">
        <v>0</v>
      </c>
      <c r="AF33" s="12">
        <v>354635</v>
      </c>
      <c r="AI33">
        <f t="shared" si="1"/>
        <v>328592.22999999992</v>
      </c>
      <c r="AJ33">
        <f t="shared" si="2"/>
        <v>21110.270000000077</v>
      </c>
      <c r="AL33">
        <f t="shared" si="3"/>
        <v>329405.36999999994</v>
      </c>
      <c r="AM33">
        <f t="shared" si="4"/>
        <v>21157.930000000051</v>
      </c>
      <c r="AO33">
        <f t="shared" si="11"/>
        <v>333355.66000000003</v>
      </c>
      <c r="AP33">
        <f t="shared" si="12"/>
        <v>21279.339999999967</v>
      </c>
      <c r="AR33">
        <f t="shared" si="5"/>
        <v>813.14000000001397</v>
      </c>
      <c r="AS33">
        <f t="shared" si="6"/>
        <v>3950.2900000000955</v>
      </c>
      <c r="AU33">
        <f t="shared" si="7"/>
        <v>47.659999999974389</v>
      </c>
      <c r="AV33">
        <f t="shared" si="8"/>
        <v>121.40999999991618</v>
      </c>
      <c r="AX33">
        <f t="shared" si="9"/>
        <v>860.79999999998836</v>
      </c>
      <c r="AY33">
        <f t="shared" si="10"/>
        <v>4071.7000000000116</v>
      </c>
    </row>
    <row r="34" spans="2:51" x14ac:dyDescent="0.35">
      <c r="B34">
        <f t="shared" si="0"/>
        <v>49</v>
      </c>
      <c r="C34" s="12">
        <v>3.0889199999999999E-2</v>
      </c>
      <c r="D34" s="12">
        <v>3.0889199999999999E-2</v>
      </c>
      <c r="E34" s="12">
        <v>0.15890219999999999</v>
      </c>
      <c r="F34" s="12">
        <v>0.5503342</v>
      </c>
      <c r="G34" s="12">
        <v>19.44642</v>
      </c>
      <c r="H34" s="12">
        <v>69677.240000000005</v>
      </c>
      <c r="I34" s="12">
        <v>44031.14</v>
      </c>
      <c r="J34" s="12">
        <v>0</v>
      </c>
      <c r="K34" s="12">
        <v>374385.3</v>
      </c>
      <c r="M34" s="12">
        <v>3.01803E-2</v>
      </c>
      <c r="N34" s="12">
        <v>3.01803E-2</v>
      </c>
      <c r="O34" s="12">
        <v>0.15799070000000001</v>
      </c>
      <c r="P34" s="12">
        <v>0.54830869999999998</v>
      </c>
      <c r="Q34" s="12">
        <v>19.333400000000001</v>
      </c>
      <c r="R34" s="12">
        <v>70055.09</v>
      </c>
      <c r="S34" s="12">
        <v>44086.49</v>
      </c>
      <c r="T34" s="12">
        <v>0</v>
      </c>
      <c r="U34" s="12">
        <v>375468.6</v>
      </c>
      <c r="X34" s="12">
        <v>3.1091799999999999E-2</v>
      </c>
      <c r="Y34" s="12">
        <v>3.1091799999999999E-2</v>
      </c>
      <c r="Z34" s="12">
        <v>0.15778809999999999</v>
      </c>
      <c r="AA34" s="12">
        <v>0.53088919999999995</v>
      </c>
      <c r="AB34" s="12">
        <v>18.784279999999999</v>
      </c>
      <c r="AC34" s="12">
        <v>69039.240000000005</v>
      </c>
      <c r="AD34" s="12">
        <v>43529.42</v>
      </c>
      <c r="AE34" s="12">
        <v>0</v>
      </c>
      <c r="AF34" s="12">
        <v>379433.8</v>
      </c>
      <c r="AI34">
        <f t="shared" si="1"/>
        <v>353427.35999999993</v>
      </c>
      <c r="AJ34">
        <f t="shared" si="2"/>
        <v>20957.940000000061</v>
      </c>
      <c r="AL34">
        <f t="shared" si="3"/>
        <v>354495.62</v>
      </c>
      <c r="AM34">
        <f t="shared" si="4"/>
        <v>20972.979999999981</v>
      </c>
      <c r="AO34">
        <f t="shared" si="11"/>
        <v>358332.67000000004</v>
      </c>
      <c r="AP34">
        <f t="shared" si="12"/>
        <v>21101.129999999946</v>
      </c>
      <c r="AR34">
        <f t="shared" si="5"/>
        <v>1068.2600000000675</v>
      </c>
      <c r="AS34">
        <f t="shared" si="6"/>
        <v>3837.0500000000466</v>
      </c>
      <c r="AU34">
        <f t="shared" si="7"/>
        <v>15.039999999920838</v>
      </c>
      <c r="AV34">
        <f t="shared" si="8"/>
        <v>128.14999999996508</v>
      </c>
      <c r="AX34">
        <f t="shared" si="9"/>
        <v>1083.2999999999884</v>
      </c>
      <c r="AY34">
        <f t="shared" si="10"/>
        <v>3965.2000000000116</v>
      </c>
    </row>
    <row r="35" spans="2:51" x14ac:dyDescent="0.35">
      <c r="B35">
        <f t="shared" si="0"/>
        <v>50</v>
      </c>
      <c r="C35" s="12">
        <v>3.3623699999999999E-2</v>
      </c>
      <c r="D35" s="12">
        <v>3.3623699999999999E-2</v>
      </c>
      <c r="E35" s="12">
        <v>0.17692930000000001</v>
      </c>
      <c r="F35" s="12">
        <v>0.54567549999999998</v>
      </c>
      <c r="G35" s="12">
        <v>19.17895</v>
      </c>
      <c r="H35" s="12">
        <v>70093.81</v>
      </c>
      <c r="I35" s="12">
        <v>44243.79</v>
      </c>
      <c r="J35" s="12">
        <v>0</v>
      </c>
      <c r="K35" s="12">
        <v>399768.5</v>
      </c>
      <c r="M35" s="12">
        <v>3.1699400000000003E-2</v>
      </c>
      <c r="N35" s="12">
        <v>3.1699400000000003E-2</v>
      </c>
      <c r="O35" s="12">
        <v>0.17692930000000001</v>
      </c>
      <c r="P35" s="12">
        <v>0.54344740000000002</v>
      </c>
      <c r="Q35" s="12">
        <v>19.129529999999999</v>
      </c>
      <c r="R35" s="12">
        <v>70589.850000000006</v>
      </c>
      <c r="S35" s="12">
        <v>44301.120000000003</v>
      </c>
      <c r="T35" s="12">
        <v>0</v>
      </c>
      <c r="U35" s="12">
        <v>401153.8</v>
      </c>
      <c r="X35" s="12">
        <v>3.3218600000000001E-2</v>
      </c>
      <c r="Y35" s="12">
        <v>3.3218600000000001E-2</v>
      </c>
      <c r="Z35" s="12">
        <v>0.17652419999999999</v>
      </c>
      <c r="AA35" s="12">
        <v>0.52653430000000001</v>
      </c>
      <c r="AB35" s="12">
        <v>18.601780000000002</v>
      </c>
      <c r="AC35" s="12">
        <v>69520.23</v>
      </c>
      <c r="AD35" s="12">
        <v>43655.4</v>
      </c>
      <c r="AE35" s="12">
        <v>0</v>
      </c>
      <c r="AF35" s="12">
        <v>404639.1</v>
      </c>
      <c r="AI35">
        <f t="shared" si="1"/>
        <v>379073.4599999999</v>
      </c>
      <c r="AJ35">
        <f t="shared" si="2"/>
        <v>20695.040000000095</v>
      </c>
      <c r="AL35">
        <f t="shared" si="3"/>
        <v>380464.22</v>
      </c>
      <c r="AM35">
        <f t="shared" si="4"/>
        <v>20689.580000000016</v>
      </c>
      <c r="AO35">
        <f t="shared" si="11"/>
        <v>383842.49000000005</v>
      </c>
      <c r="AP35">
        <f t="shared" si="12"/>
        <v>20796.609999999928</v>
      </c>
      <c r="AR35">
        <f t="shared" si="5"/>
        <v>1390.7600000000675</v>
      </c>
      <c r="AS35">
        <f t="shared" si="6"/>
        <v>3378.2700000000768</v>
      </c>
      <c r="AU35">
        <f t="shared" si="7"/>
        <v>-5.4600000000791624</v>
      </c>
      <c r="AV35">
        <f t="shared" si="8"/>
        <v>107.02999999991152</v>
      </c>
      <c r="AX35">
        <f t="shared" si="9"/>
        <v>1385.2999999999884</v>
      </c>
      <c r="AY35">
        <f t="shared" si="10"/>
        <v>3485.2999999999884</v>
      </c>
    </row>
    <row r="36" spans="2:51" x14ac:dyDescent="0.35">
      <c r="B36">
        <f t="shared" si="0"/>
        <v>51</v>
      </c>
      <c r="C36" s="12">
        <v>3.4433900000000003E-2</v>
      </c>
      <c r="D36" s="12">
        <v>3.4433900000000003E-2</v>
      </c>
      <c r="E36" s="12">
        <v>0.18452499999999999</v>
      </c>
      <c r="F36" s="12">
        <v>0.54527040000000004</v>
      </c>
      <c r="G36" s="12">
        <v>19.212679999999999</v>
      </c>
      <c r="H36" s="12">
        <v>71429.33</v>
      </c>
      <c r="I36" s="12">
        <v>44247.42</v>
      </c>
      <c r="J36" s="12">
        <v>0</v>
      </c>
      <c r="K36" s="12">
        <v>425406.6</v>
      </c>
      <c r="M36" s="12">
        <v>3.2712199999999997E-2</v>
      </c>
      <c r="N36" s="12">
        <v>3.2712199999999997E-2</v>
      </c>
      <c r="O36" s="12">
        <v>0.18472759999999999</v>
      </c>
      <c r="P36" s="12">
        <v>0.540713</v>
      </c>
      <c r="Q36" s="12">
        <v>19.05489</v>
      </c>
      <c r="R36" s="12">
        <v>71548.97</v>
      </c>
      <c r="S36" s="12">
        <v>44340.89</v>
      </c>
      <c r="T36" s="12">
        <v>0</v>
      </c>
      <c r="U36" s="12">
        <v>427269.2</v>
      </c>
      <c r="X36" s="12">
        <v>3.5142800000000002E-2</v>
      </c>
      <c r="Y36" s="12">
        <v>3.5142800000000002E-2</v>
      </c>
      <c r="Z36" s="12">
        <v>0.18513270000000001</v>
      </c>
      <c r="AA36" s="12">
        <v>0.53068669999999996</v>
      </c>
      <c r="AB36" s="12">
        <v>18.69303</v>
      </c>
      <c r="AC36" s="12">
        <v>70839.539999999994</v>
      </c>
      <c r="AD36" s="12">
        <v>43588.46</v>
      </c>
      <c r="AE36" s="12">
        <v>0</v>
      </c>
      <c r="AF36" s="12">
        <v>430272.2</v>
      </c>
      <c r="AI36">
        <f t="shared" si="1"/>
        <v>404923.47999999992</v>
      </c>
      <c r="AJ36">
        <f t="shared" si="2"/>
        <v>20483.120000000054</v>
      </c>
      <c r="AL36">
        <f t="shared" si="3"/>
        <v>406752.94999999995</v>
      </c>
      <c r="AM36">
        <f t="shared" si="4"/>
        <v>20516.250000000058</v>
      </c>
      <c r="AO36">
        <f t="shared" si="11"/>
        <v>409707.32</v>
      </c>
      <c r="AP36">
        <f t="shared" si="12"/>
        <v>20564.880000000005</v>
      </c>
      <c r="AR36">
        <f t="shared" si="5"/>
        <v>1829.4700000000303</v>
      </c>
      <c r="AS36">
        <f t="shared" si="6"/>
        <v>2954.3700000000536</v>
      </c>
      <c r="AU36">
        <f t="shared" si="7"/>
        <v>33.130000000004657</v>
      </c>
      <c r="AV36">
        <f t="shared" si="8"/>
        <v>48.629999999946449</v>
      </c>
      <c r="AX36">
        <f t="shared" si="9"/>
        <v>1862.6000000000349</v>
      </c>
      <c r="AY36">
        <f t="shared" si="10"/>
        <v>3003</v>
      </c>
    </row>
    <row r="37" spans="2:51" x14ac:dyDescent="0.35">
      <c r="B37">
        <f t="shared" si="0"/>
        <v>52</v>
      </c>
      <c r="C37" s="12">
        <v>4.0611700000000001E-2</v>
      </c>
      <c r="D37" s="12">
        <v>4.0611700000000001E-2</v>
      </c>
      <c r="E37" s="12">
        <v>0.18776580000000001</v>
      </c>
      <c r="F37" s="12">
        <v>0.54162449999999995</v>
      </c>
      <c r="G37" s="12">
        <v>19.014479999999999</v>
      </c>
      <c r="H37" s="12">
        <v>72478.509999999995</v>
      </c>
      <c r="I37" s="12">
        <v>44413.61</v>
      </c>
      <c r="J37" s="12">
        <v>0</v>
      </c>
      <c r="K37" s="12">
        <v>452426.8</v>
      </c>
      <c r="M37" s="12">
        <v>3.8181100000000003E-2</v>
      </c>
      <c r="N37" s="12">
        <v>3.8181100000000003E-2</v>
      </c>
      <c r="O37" s="12">
        <v>0.18806970000000001</v>
      </c>
      <c r="P37" s="12">
        <v>0.53818109999999997</v>
      </c>
      <c r="Q37" s="12">
        <v>18.982579999999999</v>
      </c>
      <c r="R37" s="12">
        <v>72888.740000000005</v>
      </c>
      <c r="S37" s="12">
        <v>44465.57</v>
      </c>
      <c r="T37" s="12">
        <v>0</v>
      </c>
      <c r="U37" s="12">
        <v>454349</v>
      </c>
      <c r="X37" s="12">
        <v>3.8788700000000002E-2</v>
      </c>
      <c r="Y37" s="12">
        <v>3.8788700000000002E-2</v>
      </c>
      <c r="Z37" s="12">
        <v>0.1882722</v>
      </c>
      <c r="AA37" s="12">
        <v>0.52501520000000002</v>
      </c>
      <c r="AB37" s="12">
        <v>18.600359999999998</v>
      </c>
      <c r="AC37" s="12">
        <v>72087.22</v>
      </c>
      <c r="AD37" s="12">
        <v>43784.28</v>
      </c>
      <c r="AE37" s="12">
        <v>0</v>
      </c>
      <c r="AF37" s="12">
        <v>457413.6</v>
      </c>
      <c r="AI37">
        <f t="shared" si="1"/>
        <v>432105.38999999996</v>
      </c>
      <c r="AJ37">
        <f t="shared" si="2"/>
        <v>20321.410000000033</v>
      </c>
      <c r="AL37">
        <f t="shared" si="3"/>
        <v>433961.02999999991</v>
      </c>
      <c r="AM37">
        <f t="shared" si="4"/>
        <v>20387.970000000088</v>
      </c>
      <c r="AO37">
        <f t="shared" si="11"/>
        <v>436958.39999999997</v>
      </c>
      <c r="AP37">
        <f t="shared" si="12"/>
        <v>20455.200000000012</v>
      </c>
      <c r="AR37">
        <f t="shared" si="5"/>
        <v>1855.6399999999558</v>
      </c>
      <c r="AS37">
        <f t="shared" si="6"/>
        <v>2997.3700000000536</v>
      </c>
      <c r="AU37">
        <f t="shared" si="7"/>
        <v>66.560000000055879</v>
      </c>
      <c r="AV37">
        <f t="shared" si="8"/>
        <v>67.229999999923166</v>
      </c>
      <c r="AX37">
        <f t="shared" si="9"/>
        <v>1922.2000000000116</v>
      </c>
      <c r="AY37">
        <f t="shared" si="10"/>
        <v>3064.5999999999767</v>
      </c>
    </row>
    <row r="38" spans="2:51" x14ac:dyDescent="0.35">
      <c r="B38">
        <f t="shared" si="0"/>
        <v>53</v>
      </c>
      <c r="C38" s="12">
        <v>3.9193800000000001E-2</v>
      </c>
      <c r="D38" s="12">
        <v>3.9193800000000001E-2</v>
      </c>
      <c r="E38" s="12">
        <v>0.18887989999999999</v>
      </c>
      <c r="F38" s="12">
        <v>0.54000409999999999</v>
      </c>
      <c r="G38" s="12">
        <v>18.90794</v>
      </c>
      <c r="H38" s="12">
        <v>73659.100000000006</v>
      </c>
      <c r="I38" s="12">
        <v>44580.11</v>
      </c>
      <c r="J38" s="12">
        <v>0</v>
      </c>
      <c r="K38" s="12">
        <v>480049.8</v>
      </c>
      <c r="M38" s="12">
        <v>3.75734E-2</v>
      </c>
      <c r="N38" s="12">
        <v>3.75734E-2</v>
      </c>
      <c r="O38" s="12">
        <v>0.18877859999999999</v>
      </c>
      <c r="P38" s="12">
        <v>0.53797850000000003</v>
      </c>
      <c r="Q38" s="12">
        <v>18.826720000000002</v>
      </c>
      <c r="R38" s="12">
        <v>73926.83</v>
      </c>
      <c r="S38" s="12">
        <v>44640.9</v>
      </c>
      <c r="T38" s="12">
        <v>0</v>
      </c>
      <c r="U38" s="12">
        <v>482307</v>
      </c>
      <c r="X38" s="12">
        <v>3.72696E-2</v>
      </c>
      <c r="Y38" s="12">
        <v>3.72696E-2</v>
      </c>
      <c r="Z38" s="12">
        <v>0.1895888</v>
      </c>
      <c r="AA38" s="12">
        <v>0.52754710000000005</v>
      </c>
      <c r="AB38" s="12">
        <v>18.51904</v>
      </c>
      <c r="AC38" s="12">
        <v>73183.06</v>
      </c>
      <c r="AD38" s="12">
        <v>43907.7</v>
      </c>
      <c r="AE38" s="12">
        <v>0</v>
      </c>
      <c r="AF38" s="12">
        <v>485246.9</v>
      </c>
      <c r="AI38">
        <f t="shared" si="1"/>
        <v>460170.29</v>
      </c>
      <c r="AJ38">
        <f t="shared" si="2"/>
        <v>19879.510000000009</v>
      </c>
      <c r="AL38">
        <f t="shared" si="3"/>
        <v>462384.1999999999</v>
      </c>
      <c r="AM38">
        <f t="shared" ref="AM38:AM65" si="13">U38-AL38</f>
        <v>19922.800000000105</v>
      </c>
      <c r="AO38">
        <f t="shared" si="11"/>
        <v>465261.33999999997</v>
      </c>
      <c r="AP38">
        <f t="shared" ref="AP38:AP65" si="14">AF38-AO38</f>
        <v>19985.560000000056</v>
      </c>
      <c r="AR38">
        <f t="shared" si="5"/>
        <v>2213.9099999999162</v>
      </c>
      <c r="AS38">
        <f t="shared" si="6"/>
        <v>2877.1400000000722</v>
      </c>
      <c r="AU38">
        <f t="shared" si="7"/>
        <v>43.290000000095461</v>
      </c>
      <c r="AV38">
        <f t="shared" si="8"/>
        <v>62.759999999951106</v>
      </c>
      <c r="AX38">
        <f t="shared" si="9"/>
        <v>2257.2000000000116</v>
      </c>
      <c r="AY38">
        <f t="shared" si="10"/>
        <v>2939.9000000000233</v>
      </c>
    </row>
    <row r="39" spans="2:51" x14ac:dyDescent="0.35">
      <c r="B39">
        <f t="shared" si="0"/>
        <v>54</v>
      </c>
      <c r="C39" s="12">
        <v>3.7775999999999997E-2</v>
      </c>
      <c r="D39" s="12">
        <v>3.7775999999999997E-2</v>
      </c>
      <c r="E39" s="12">
        <v>0.19029779999999999</v>
      </c>
      <c r="F39" s="12">
        <v>0.53453510000000004</v>
      </c>
      <c r="G39" s="12">
        <v>19.001010000000001</v>
      </c>
      <c r="H39" s="12">
        <v>75352.58</v>
      </c>
      <c r="I39" s="12">
        <v>44471.71</v>
      </c>
      <c r="J39" s="12">
        <v>0</v>
      </c>
      <c r="K39" s="12">
        <v>508824.9</v>
      </c>
      <c r="M39" s="12">
        <v>3.6661899999999997E-2</v>
      </c>
      <c r="N39" s="12">
        <v>3.6661899999999997E-2</v>
      </c>
      <c r="O39" s="12">
        <v>0.19019649999999999</v>
      </c>
      <c r="P39" s="12">
        <v>0.53099050000000003</v>
      </c>
      <c r="Q39" s="12">
        <v>18.926680000000001</v>
      </c>
      <c r="R39" s="12">
        <v>75885.02</v>
      </c>
      <c r="S39" s="12">
        <v>44527.02</v>
      </c>
      <c r="T39" s="12">
        <v>0</v>
      </c>
      <c r="U39" s="12">
        <v>511318.6</v>
      </c>
      <c r="X39" s="12">
        <v>3.6256799999999999E-2</v>
      </c>
      <c r="Y39" s="12">
        <v>3.6256799999999999E-2</v>
      </c>
      <c r="Z39" s="12">
        <v>0.1910067</v>
      </c>
      <c r="AA39" s="12">
        <v>0.52420500000000003</v>
      </c>
      <c r="AB39" s="12">
        <v>18.623460000000001</v>
      </c>
      <c r="AC39" s="12">
        <v>75357.95</v>
      </c>
      <c r="AD39" s="12">
        <v>43871.06</v>
      </c>
      <c r="AE39" s="12">
        <v>0</v>
      </c>
      <c r="AF39" s="12">
        <v>514278.40000000002</v>
      </c>
      <c r="AI39">
        <f t="shared" ref="AI39:AI66" si="15">AI38+H38-SUM(I38:J38)</f>
        <v>489249.28000000003</v>
      </c>
      <c r="AJ39">
        <f t="shared" si="2"/>
        <v>19575.619999999995</v>
      </c>
      <c r="AL39">
        <f t="shared" ref="AL39:AL66" si="16">AL38+R38-SUM(S38:T38)</f>
        <v>491670.12999999989</v>
      </c>
      <c r="AM39">
        <f t="shared" si="13"/>
        <v>19648.470000000088</v>
      </c>
      <c r="AO39">
        <f t="shared" ref="AO39:AO66" si="17">AO38+AC38-SUM(AD38:AE38)</f>
        <v>494536.6999999999</v>
      </c>
      <c r="AP39">
        <f t="shared" si="14"/>
        <v>19741.700000000128</v>
      </c>
      <c r="AR39">
        <f t="shared" si="5"/>
        <v>2420.8499999998603</v>
      </c>
      <c r="AS39">
        <f t="shared" si="6"/>
        <v>2866.570000000007</v>
      </c>
      <c r="AU39">
        <f t="shared" si="7"/>
        <v>72.850000000093132</v>
      </c>
      <c r="AV39">
        <f t="shared" si="8"/>
        <v>93.230000000039581</v>
      </c>
      <c r="AX39">
        <f t="shared" si="9"/>
        <v>2493.6999999999534</v>
      </c>
      <c r="AY39">
        <f t="shared" si="10"/>
        <v>2959.8000000000466</v>
      </c>
    </row>
    <row r="40" spans="2:51" x14ac:dyDescent="0.35">
      <c r="B40">
        <f t="shared" si="0"/>
        <v>55</v>
      </c>
      <c r="C40" s="12">
        <v>3.5345399999999999E-2</v>
      </c>
      <c r="D40" s="12">
        <v>3.5345399999999999E-2</v>
      </c>
      <c r="E40" s="12">
        <v>0.18756329999999999</v>
      </c>
      <c r="F40" s="12">
        <v>0.52481259999999996</v>
      </c>
      <c r="G40" s="12">
        <v>18.79147</v>
      </c>
      <c r="H40" s="12">
        <v>75947.14</v>
      </c>
      <c r="I40" s="12">
        <v>44652.42</v>
      </c>
      <c r="J40" s="12">
        <v>0</v>
      </c>
      <c r="K40" s="12">
        <v>538930</v>
      </c>
      <c r="M40" s="12">
        <v>3.4130000000000001E-2</v>
      </c>
      <c r="N40" s="12">
        <v>3.4130000000000001E-2</v>
      </c>
      <c r="O40" s="12">
        <v>0.18766459999999999</v>
      </c>
      <c r="P40" s="12">
        <v>0.52542029999999995</v>
      </c>
      <c r="Q40" s="12">
        <v>18.844339999999999</v>
      </c>
      <c r="R40" s="12">
        <v>76350.05</v>
      </c>
      <c r="S40" s="12">
        <v>44690.32</v>
      </c>
      <c r="T40" s="12">
        <v>0</v>
      </c>
      <c r="U40" s="12">
        <v>541916.19999999995</v>
      </c>
      <c r="X40" s="12">
        <v>3.3927499999999999E-2</v>
      </c>
      <c r="Y40" s="12">
        <v>3.3927499999999999E-2</v>
      </c>
      <c r="Z40" s="12">
        <v>0.1883735</v>
      </c>
      <c r="AA40" s="12">
        <v>0.51417869999999999</v>
      </c>
      <c r="AB40" s="12">
        <v>18.582840000000001</v>
      </c>
      <c r="AC40" s="12">
        <v>75956.95</v>
      </c>
      <c r="AD40" s="12">
        <v>44003.12</v>
      </c>
      <c r="AE40" s="12">
        <v>0</v>
      </c>
      <c r="AF40" s="12">
        <v>545094</v>
      </c>
      <c r="AI40">
        <f t="shared" si="15"/>
        <v>520130.14999999997</v>
      </c>
      <c r="AJ40">
        <f t="shared" si="2"/>
        <v>18799.850000000035</v>
      </c>
      <c r="AL40">
        <f t="shared" si="16"/>
        <v>523028.12999999989</v>
      </c>
      <c r="AM40">
        <f t="shared" si="13"/>
        <v>18888.070000000065</v>
      </c>
      <c r="AO40">
        <f t="shared" si="17"/>
        <v>526023.58999999985</v>
      </c>
      <c r="AP40">
        <f t="shared" si="14"/>
        <v>19070.410000000149</v>
      </c>
      <c r="AR40">
        <f t="shared" si="5"/>
        <v>2897.9799999999232</v>
      </c>
      <c r="AS40">
        <f t="shared" si="6"/>
        <v>2995.4599999999627</v>
      </c>
      <c r="AU40">
        <f t="shared" si="7"/>
        <v>88.220000000030268</v>
      </c>
      <c r="AV40">
        <f t="shared" si="8"/>
        <v>182.34000000008382</v>
      </c>
      <c r="AX40">
        <f t="shared" si="9"/>
        <v>2986.1999999999534</v>
      </c>
      <c r="AY40">
        <f t="shared" si="10"/>
        <v>3177.8000000000466</v>
      </c>
    </row>
    <row r="41" spans="2:51" x14ac:dyDescent="0.35">
      <c r="B41">
        <f t="shared" si="0"/>
        <v>56</v>
      </c>
      <c r="C41" s="12">
        <v>3.4433900000000003E-2</v>
      </c>
      <c r="D41" s="12">
        <v>3.4433900000000003E-2</v>
      </c>
      <c r="E41" s="12">
        <v>0.19019649999999999</v>
      </c>
      <c r="F41" s="12">
        <v>0.52025520000000003</v>
      </c>
      <c r="G41" s="12">
        <v>18.701339999999998</v>
      </c>
      <c r="H41" s="12">
        <v>77060.3</v>
      </c>
      <c r="I41" s="12">
        <v>44649.37</v>
      </c>
      <c r="J41" s="12">
        <v>0</v>
      </c>
      <c r="K41" s="12">
        <v>569446.9</v>
      </c>
      <c r="M41" s="12">
        <v>3.3724900000000002E-2</v>
      </c>
      <c r="N41" s="12">
        <v>3.3724900000000002E-2</v>
      </c>
      <c r="O41" s="12">
        <v>0.19019649999999999</v>
      </c>
      <c r="P41" s="12">
        <v>0.51873610000000003</v>
      </c>
      <c r="Q41" s="12">
        <v>18.673590000000001</v>
      </c>
      <c r="R41" s="12">
        <v>77182.179999999993</v>
      </c>
      <c r="S41" s="12">
        <v>44669.62</v>
      </c>
      <c r="T41" s="12">
        <v>0</v>
      </c>
      <c r="U41" s="12">
        <v>572819.69999999995</v>
      </c>
      <c r="X41" s="12">
        <v>3.4130000000000001E-2</v>
      </c>
      <c r="Y41" s="12">
        <v>3.4130000000000001E-2</v>
      </c>
      <c r="Z41" s="12">
        <v>0.1910067</v>
      </c>
      <c r="AA41" s="12">
        <v>0.50010129999999997</v>
      </c>
      <c r="AB41" s="12">
        <v>18.370270000000001</v>
      </c>
      <c r="AC41" s="12">
        <v>76691.009999999995</v>
      </c>
      <c r="AD41" s="12">
        <v>44043.68</v>
      </c>
      <c r="AE41" s="12">
        <v>0</v>
      </c>
      <c r="AF41" s="12">
        <v>576390.30000000005</v>
      </c>
      <c r="AI41">
        <f t="shared" si="15"/>
        <v>551424.86999999988</v>
      </c>
      <c r="AJ41">
        <f t="shared" si="2"/>
        <v>18022.030000000144</v>
      </c>
      <c r="AL41">
        <f t="shared" si="16"/>
        <v>554687.86</v>
      </c>
      <c r="AM41">
        <f t="shared" si="13"/>
        <v>18131.839999999967</v>
      </c>
      <c r="AO41">
        <f t="shared" si="17"/>
        <v>557977.41999999981</v>
      </c>
      <c r="AP41">
        <f t="shared" si="14"/>
        <v>18412.880000000237</v>
      </c>
      <c r="AR41">
        <f t="shared" si="5"/>
        <v>3262.9900000001071</v>
      </c>
      <c r="AS41">
        <f t="shared" si="6"/>
        <v>3289.559999999823</v>
      </c>
      <c r="AU41">
        <f t="shared" si="7"/>
        <v>109.80999999982305</v>
      </c>
      <c r="AV41">
        <f t="shared" si="8"/>
        <v>281.04000000027008</v>
      </c>
      <c r="AX41">
        <f t="shared" si="9"/>
        <v>3372.7999999999302</v>
      </c>
      <c r="AY41">
        <f t="shared" si="10"/>
        <v>3570.6000000000931</v>
      </c>
    </row>
    <row r="42" spans="2:51" x14ac:dyDescent="0.35">
      <c r="B42">
        <f t="shared" si="0"/>
        <v>57</v>
      </c>
      <c r="C42" s="12">
        <v>3.2914699999999998E-2</v>
      </c>
      <c r="D42" s="12">
        <v>3.2914699999999998E-2</v>
      </c>
      <c r="E42" s="12">
        <v>0.19131049999999999</v>
      </c>
      <c r="F42" s="12">
        <v>0.5028357</v>
      </c>
      <c r="G42" s="12">
        <v>18.54618</v>
      </c>
      <c r="H42" s="12">
        <v>78354.880000000005</v>
      </c>
      <c r="I42" s="12">
        <v>44698.2</v>
      </c>
      <c r="J42" s="12">
        <v>0</v>
      </c>
      <c r="K42" s="12">
        <v>601209.9</v>
      </c>
      <c r="M42" s="12">
        <v>3.28134E-2</v>
      </c>
      <c r="N42" s="12">
        <v>3.28134E-2</v>
      </c>
      <c r="O42" s="12">
        <v>0.1909054</v>
      </c>
      <c r="P42" s="12">
        <v>0.50081019999999998</v>
      </c>
      <c r="Q42" s="12">
        <v>18.49089</v>
      </c>
      <c r="R42" s="12">
        <v>78588.710000000006</v>
      </c>
      <c r="S42" s="12">
        <v>44797.34</v>
      </c>
      <c r="T42" s="12">
        <v>0</v>
      </c>
      <c r="U42" s="12">
        <v>604727.9</v>
      </c>
      <c r="X42" s="12">
        <v>3.3724900000000002E-2</v>
      </c>
      <c r="Y42" s="12">
        <v>3.3724900000000002E-2</v>
      </c>
      <c r="Z42" s="12">
        <v>0.192222</v>
      </c>
      <c r="AA42" s="12">
        <v>0.48450480000000001</v>
      </c>
      <c r="AB42" s="12">
        <v>18.004349999999999</v>
      </c>
      <c r="AC42" s="12">
        <v>77536.2</v>
      </c>
      <c r="AD42" s="12">
        <v>44217.32</v>
      </c>
      <c r="AE42" s="12">
        <v>0</v>
      </c>
      <c r="AF42" s="12">
        <v>608326.40000000002</v>
      </c>
      <c r="AI42">
        <f t="shared" si="15"/>
        <v>583835.79999999993</v>
      </c>
      <c r="AJ42">
        <f t="shared" si="2"/>
        <v>17374.100000000093</v>
      </c>
      <c r="AL42">
        <f t="shared" si="16"/>
        <v>587200.42000000004</v>
      </c>
      <c r="AM42">
        <f t="shared" si="13"/>
        <v>17527.479999999981</v>
      </c>
      <c r="AO42">
        <f t="shared" si="17"/>
        <v>590624.74999999977</v>
      </c>
      <c r="AP42">
        <f t="shared" si="14"/>
        <v>17701.650000000256</v>
      </c>
      <c r="AR42">
        <f t="shared" si="5"/>
        <v>3364.6200000001118</v>
      </c>
      <c r="AS42">
        <f t="shared" si="6"/>
        <v>3424.3299999997253</v>
      </c>
      <c r="AU42">
        <f t="shared" si="7"/>
        <v>153.37999999988824</v>
      </c>
      <c r="AV42">
        <f t="shared" si="8"/>
        <v>174.17000000027474</v>
      </c>
      <c r="AX42">
        <f t="shared" si="9"/>
        <v>3518</v>
      </c>
      <c r="AY42">
        <f t="shared" si="10"/>
        <v>3598.5</v>
      </c>
    </row>
    <row r="43" spans="2:51" x14ac:dyDescent="0.35">
      <c r="B43">
        <f t="shared" si="0"/>
        <v>58</v>
      </c>
      <c r="C43" s="12">
        <v>3.3319799999999997E-2</v>
      </c>
      <c r="D43" s="12">
        <v>3.3319799999999997E-2</v>
      </c>
      <c r="E43" s="12">
        <v>0.1950577</v>
      </c>
      <c r="F43" s="12">
        <v>0.48734050000000001</v>
      </c>
      <c r="G43" s="12">
        <v>18.260280000000002</v>
      </c>
      <c r="H43" s="12">
        <v>79315.14</v>
      </c>
      <c r="I43" s="12">
        <v>44653.95</v>
      </c>
      <c r="J43" s="12">
        <v>0</v>
      </c>
      <c r="K43" s="12">
        <v>634533.30000000005</v>
      </c>
      <c r="M43" s="12">
        <v>3.3218600000000001E-2</v>
      </c>
      <c r="N43" s="12">
        <v>3.3218600000000001E-2</v>
      </c>
      <c r="O43" s="12">
        <v>0.19455130000000001</v>
      </c>
      <c r="P43" s="12">
        <v>0.485315</v>
      </c>
      <c r="Q43" s="12">
        <v>18.129429999999999</v>
      </c>
      <c r="R43" s="12">
        <v>79556.23</v>
      </c>
      <c r="S43" s="12">
        <v>44741.48</v>
      </c>
      <c r="T43" s="12">
        <v>0</v>
      </c>
      <c r="U43" s="12">
        <v>638362.5</v>
      </c>
      <c r="X43" s="12">
        <v>3.3623699999999999E-2</v>
      </c>
      <c r="Y43" s="12">
        <v>3.3623699999999999E-2</v>
      </c>
      <c r="Z43" s="12">
        <v>0.19586790000000001</v>
      </c>
      <c r="AA43" s="12">
        <v>0.46789550000000002</v>
      </c>
      <c r="AB43" s="12">
        <v>17.853660000000001</v>
      </c>
      <c r="AC43" s="12">
        <v>78581.070000000007</v>
      </c>
      <c r="AD43" s="12">
        <v>44095.839999999997</v>
      </c>
      <c r="AE43" s="12">
        <v>0</v>
      </c>
      <c r="AF43" s="12">
        <v>641317</v>
      </c>
      <c r="AI43">
        <f t="shared" si="15"/>
        <v>617492.47999999998</v>
      </c>
      <c r="AJ43">
        <f t="shared" si="2"/>
        <v>17040.820000000065</v>
      </c>
      <c r="AL43">
        <f t="shared" si="16"/>
        <v>620991.79</v>
      </c>
      <c r="AM43">
        <f t="shared" si="13"/>
        <v>17370.709999999963</v>
      </c>
      <c r="AO43">
        <f t="shared" si="17"/>
        <v>623943.62999999977</v>
      </c>
      <c r="AP43">
        <f t="shared" si="14"/>
        <v>17373.370000000228</v>
      </c>
      <c r="AR43">
        <f t="shared" si="5"/>
        <v>3499.3100000000559</v>
      </c>
      <c r="AS43">
        <f t="shared" si="6"/>
        <v>2951.8399999997346</v>
      </c>
      <c r="AU43">
        <f t="shared" si="7"/>
        <v>329.88999999989755</v>
      </c>
      <c r="AV43">
        <f t="shared" si="8"/>
        <v>2.6600000002654269</v>
      </c>
      <c r="AX43">
        <f t="shared" si="9"/>
        <v>3829.1999999999534</v>
      </c>
      <c r="AY43">
        <f t="shared" si="10"/>
        <v>2954.5</v>
      </c>
    </row>
    <row r="44" spans="2:51" x14ac:dyDescent="0.35">
      <c r="B44">
        <f t="shared" si="0"/>
        <v>59</v>
      </c>
      <c r="C44" s="12">
        <v>3.4433900000000003E-2</v>
      </c>
      <c r="D44" s="12">
        <v>3.4433900000000003E-2</v>
      </c>
      <c r="E44" s="12">
        <v>0.1963743</v>
      </c>
      <c r="F44" s="12">
        <v>0.47235159999999998</v>
      </c>
      <c r="G44" s="12">
        <v>18.386369999999999</v>
      </c>
      <c r="H44" s="12">
        <v>81301.09</v>
      </c>
      <c r="I44" s="12">
        <v>44616.12</v>
      </c>
      <c r="J44" s="12">
        <v>0</v>
      </c>
      <c r="K44" s="12">
        <v>668881.1</v>
      </c>
      <c r="M44" s="12">
        <v>3.4231299999999999E-2</v>
      </c>
      <c r="N44" s="12">
        <v>3.4231299999999999E-2</v>
      </c>
      <c r="O44" s="12">
        <v>0.19576669999999999</v>
      </c>
      <c r="P44" s="12">
        <v>0.46911079999999999</v>
      </c>
      <c r="Q44" s="12">
        <v>18.33512</v>
      </c>
      <c r="R44" s="12">
        <v>81966.399999999994</v>
      </c>
      <c r="S44" s="12">
        <v>44667.81</v>
      </c>
      <c r="T44" s="12">
        <v>0</v>
      </c>
      <c r="U44" s="12">
        <v>672834.1</v>
      </c>
      <c r="X44" s="12">
        <v>3.4433900000000003E-2</v>
      </c>
      <c r="Y44" s="12">
        <v>3.4433900000000003E-2</v>
      </c>
      <c r="Z44" s="12">
        <v>0.1963743</v>
      </c>
      <c r="AA44" s="12">
        <v>0.45341300000000001</v>
      </c>
      <c r="AB44" s="12">
        <v>17.94126</v>
      </c>
      <c r="AC44" s="12">
        <v>80567.490000000005</v>
      </c>
      <c r="AD44" s="12">
        <v>44072.98</v>
      </c>
      <c r="AE44" s="12">
        <v>0</v>
      </c>
      <c r="AF44" s="12">
        <v>675410</v>
      </c>
      <c r="AI44">
        <f t="shared" si="15"/>
        <v>652153.67000000004</v>
      </c>
      <c r="AJ44">
        <f t="shared" si="2"/>
        <v>16727.429999999935</v>
      </c>
      <c r="AL44">
        <f t="shared" si="16"/>
        <v>655806.54</v>
      </c>
      <c r="AM44">
        <f t="shared" si="13"/>
        <v>17027.559999999939</v>
      </c>
      <c r="AO44">
        <f t="shared" si="17"/>
        <v>658428.85999999975</v>
      </c>
      <c r="AP44">
        <f t="shared" si="14"/>
        <v>16981.140000000247</v>
      </c>
      <c r="AR44">
        <f t="shared" si="5"/>
        <v>3652.8699999999953</v>
      </c>
      <c r="AS44">
        <f t="shared" si="6"/>
        <v>2622.3199999997159</v>
      </c>
      <c r="AU44">
        <f t="shared" si="7"/>
        <v>300.13000000000466</v>
      </c>
      <c r="AV44">
        <f t="shared" si="8"/>
        <v>-46.419999999692664</v>
      </c>
      <c r="AX44">
        <f t="shared" si="9"/>
        <v>3953</v>
      </c>
      <c r="AY44">
        <f t="shared" si="10"/>
        <v>2575.9000000000233</v>
      </c>
    </row>
    <row r="45" spans="2:51" x14ac:dyDescent="0.35">
      <c r="B45">
        <f t="shared" si="0"/>
        <v>60</v>
      </c>
      <c r="C45" s="12">
        <v>3.4028799999999998E-2</v>
      </c>
      <c r="D45" s="12">
        <v>3.4028799999999998E-2</v>
      </c>
      <c r="E45" s="12">
        <v>0.18786710000000001</v>
      </c>
      <c r="F45" s="12">
        <v>0.44247520000000001</v>
      </c>
      <c r="G45" s="12">
        <v>18.149889999999999</v>
      </c>
      <c r="H45" s="12">
        <v>82140.91</v>
      </c>
      <c r="I45" s="12">
        <v>44528.95</v>
      </c>
      <c r="J45" s="12">
        <v>0</v>
      </c>
      <c r="K45" s="12">
        <v>704917.4</v>
      </c>
      <c r="M45" s="12">
        <v>3.3319799999999997E-2</v>
      </c>
      <c r="N45" s="12">
        <v>3.3319799999999997E-2</v>
      </c>
      <c r="O45" s="12">
        <v>0.18766459999999999</v>
      </c>
      <c r="P45" s="12">
        <v>0.43812030000000002</v>
      </c>
      <c r="Q45" s="12">
        <v>18.054390000000001</v>
      </c>
      <c r="R45" s="12">
        <v>82410.210000000006</v>
      </c>
      <c r="S45" s="12">
        <v>44543.38</v>
      </c>
      <c r="T45" s="12">
        <v>0</v>
      </c>
      <c r="U45" s="12">
        <v>709418.3</v>
      </c>
      <c r="X45" s="12">
        <v>3.2914699999999998E-2</v>
      </c>
      <c r="Y45" s="12">
        <v>3.2914699999999998E-2</v>
      </c>
      <c r="Z45" s="12">
        <v>0.188171</v>
      </c>
      <c r="AA45" s="12">
        <v>0.42485309999999998</v>
      </c>
      <c r="AB45" s="12">
        <v>17.655360000000002</v>
      </c>
      <c r="AC45" s="12">
        <v>80923.88</v>
      </c>
      <c r="AD45" s="12">
        <v>43994.62</v>
      </c>
      <c r="AE45" s="12">
        <v>0</v>
      </c>
      <c r="AF45" s="12">
        <v>711199.3</v>
      </c>
      <c r="AI45">
        <f t="shared" si="15"/>
        <v>688838.64</v>
      </c>
      <c r="AJ45">
        <f t="shared" si="2"/>
        <v>16078.760000000009</v>
      </c>
      <c r="AL45">
        <f t="shared" si="16"/>
        <v>693105.13000000012</v>
      </c>
      <c r="AM45">
        <f t="shared" si="13"/>
        <v>16313.169999999925</v>
      </c>
      <c r="AO45">
        <f t="shared" si="17"/>
        <v>694923.36999999976</v>
      </c>
      <c r="AP45">
        <f t="shared" si="14"/>
        <v>16275.930000000284</v>
      </c>
      <c r="AR45">
        <f t="shared" si="5"/>
        <v>4266.4900000001071</v>
      </c>
      <c r="AS45">
        <f t="shared" si="6"/>
        <v>1818.2399999996414</v>
      </c>
      <c r="AU45">
        <f t="shared" si="7"/>
        <v>234.40999999991618</v>
      </c>
      <c r="AV45">
        <f t="shared" si="8"/>
        <v>-37.239999999641441</v>
      </c>
      <c r="AX45">
        <f t="shared" si="9"/>
        <v>4500.9000000000233</v>
      </c>
      <c r="AY45">
        <f t="shared" si="10"/>
        <v>1781</v>
      </c>
    </row>
    <row r="46" spans="2:51" x14ac:dyDescent="0.35">
      <c r="B46">
        <f t="shared" si="0"/>
        <v>61</v>
      </c>
      <c r="C46" s="12">
        <v>3.0585399999999999E-2</v>
      </c>
      <c r="D46" s="12">
        <v>3.0585399999999999E-2</v>
      </c>
      <c r="E46" s="12">
        <v>0.18786710000000001</v>
      </c>
      <c r="F46" s="12">
        <v>0.41421920000000001</v>
      </c>
      <c r="G46" s="12">
        <v>18.13824</v>
      </c>
      <c r="H46" s="12">
        <v>83136</v>
      </c>
      <c r="I46" s="12">
        <v>44400</v>
      </c>
      <c r="J46" s="12">
        <v>0</v>
      </c>
      <c r="K46" s="12">
        <v>742122.2</v>
      </c>
      <c r="M46" s="12">
        <v>3.0382800000000001E-2</v>
      </c>
      <c r="N46" s="12">
        <v>3.0382800000000001E-2</v>
      </c>
      <c r="O46" s="12">
        <v>0.1871582</v>
      </c>
      <c r="P46" s="12">
        <v>0.41188979999999997</v>
      </c>
      <c r="Q46" s="12">
        <v>18.045269999999999</v>
      </c>
      <c r="R46" s="12">
        <v>83638.039999999994</v>
      </c>
      <c r="S46" s="12">
        <v>44419.79</v>
      </c>
      <c r="T46" s="12">
        <v>0</v>
      </c>
      <c r="U46" s="12">
        <v>746858.2</v>
      </c>
      <c r="X46" s="12">
        <v>3.07879E-2</v>
      </c>
      <c r="Y46" s="12">
        <v>3.07879E-2</v>
      </c>
      <c r="Z46" s="12">
        <v>0.1882722</v>
      </c>
      <c r="AA46" s="12">
        <v>0.39993919999999999</v>
      </c>
      <c r="AB46" s="12">
        <v>17.940550000000002</v>
      </c>
      <c r="AC46" s="12">
        <v>82333.7</v>
      </c>
      <c r="AD46" s="12">
        <v>43819.1</v>
      </c>
      <c r="AE46" s="12">
        <v>0</v>
      </c>
      <c r="AF46" s="12">
        <v>747767.2</v>
      </c>
      <c r="AI46">
        <f t="shared" si="15"/>
        <v>726450.60000000009</v>
      </c>
      <c r="AJ46">
        <f t="shared" si="2"/>
        <v>15671.59999999986</v>
      </c>
      <c r="AL46">
        <f t="shared" si="16"/>
        <v>730971.96000000008</v>
      </c>
      <c r="AM46">
        <f t="shared" si="13"/>
        <v>15886.239999999874</v>
      </c>
      <c r="AO46">
        <f t="shared" si="17"/>
        <v>731852.62999999977</v>
      </c>
      <c r="AP46">
        <f t="shared" si="14"/>
        <v>15914.570000000182</v>
      </c>
      <c r="AR46">
        <f t="shared" si="5"/>
        <v>4521.359999999986</v>
      </c>
      <c r="AS46">
        <f t="shared" si="6"/>
        <v>880.66999999969266</v>
      </c>
      <c r="AU46">
        <f t="shared" si="7"/>
        <v>214.64000000001397</v>
      </c>
      <c r="AV46">
        <f t="shared" si="8"/>
        <v>28.330000000307336</v>
      </c>
      <c r="AX46">
        <f t="shared" si="9"/>
        <v>4736</v>
      </c>
      <c r="AY46">
        <f t="shared" si="10"/>
        <v>909</v>
      </c>
    </row>
    <row r="47" spans="2:51" x14ac:dyDescent="0.35">
      <c r="B47">
        <f t="shared" si="0"/>
        <v>62</v>
      </c>
      <c r="C47" s="12">
        <v>3.3826200000000001E-2</v>
      </c>
      <c r="D47" s="12">
        <v>3.3826200000000001E-2</v>
      </c>
      <c r="E47" s="12">
        <v>0.19303219999999999</v>
      </c>
      <c r="F47" s="12">
        <v>0.38282359999999999</v>
      </c>
      <c r="G47" s="12">
        <v>18.04102</v>
      </c>
      <c r="H47" s="12">
        <v>83845.490000000005</v>
      </c>
      <c r="I47" s="12">
        <v>44281.85</v>
      </c>
      <c r="J47" s="12">
        <v>0</v>
      </c>
      <c r="K47" s="12">
        <v>779670.2</v>
      </c>
      <c r="M47" s="12">
        <v>3.3015999999999997E-2</v>
      </c>
      <c r="N47" s="12">
        <v>3.3015999999999997E-2</v>
      </c>
      <c r="O47" s="12">
        <v>0.19212070000000001</v>
      </c>
      <c r="P47" s="12">
        <v>0.3806968</v>
      </c>
      <c r="Q47" s="12">
        <v>17.960599999999999</v>
      </c>
      <c r="R47" s="12">
        <v>84650.15</v>
      </c>
      <c r="S47" s="12">
        <v>44358.8</v>
      </c>
      <c r="T47" s="12">
        <v>0</v>
      </c>
      <c r="U47" s="12">
        <v>784880.7</v>
      </c>
      <c r="X47" s="12">
        <v>3.2610899999999998E-2</v>
      </c>
      <c r="Y47" s="12">
        <v>3.2610899999999998E-2</v>
      </c>
      <c r="Z47" s="12">
        <v>0.1926271</v>
      </c>
      <c r="AA47" s="12">
        <v>0.36499900000000002</v>
      </c>
      <c r="AB47" s="12">
        <v>17.586390000000002</v>
      </c>
      <c r="AC47" s="12">
        <v>82918.559999999998</v>
      </c>
      <c r="AD47" s="12">
        <v>43729.120000000003</v>
      </c>
      <c r="AE47" s="12">
        <v>0</v>
      </c>
      <c r="AF47" s="12">
        <v>785017.1</v>
      </c>
      <c r="AI47">
        <f t="shared" si="15"/>
        <v>765186.60000000009</v>
      </c>
      <c r="AJ47">
        <f t="shared" si="2"/>
        <v>14483.59999999986</v>
      </c>
      <c r="AL47">
        <f t="shared" si="16"/>
        <v>770190.21000000008</v>
      </c>
      <c r="AM47">
        <f t="shared" si="13"/>
        <v>14690.489999999874</v>
      </c>
      <c r="AO47">
        <f t="shared" si="17"/>
        <v>770367.22999999975</v>
      </c>
      <c r="AP47">
        <f t="shared" si="14"/>
        <v>14649.870000000228</v>
      </c>
      <c r="AR47">
        <f t="shared" si="5"/>
        <v>5003.609999999986</v>
      </c>
      <c r="AS47">
        <f t="shared" si="6"/>
        <v>177.01999999966938</v>
      </c>
      <c r="AU47">
        <f t="shared" si="7"/>
        <v>206.89000000001397</v>
      </c>
      <c r="AV47">
        <f t="shared" si="8"/>
        <v>-40.619999999646097</v>
      </c>
      <c r="AX47">
        <f t="shared" si="9"/>
        <v>5210.5</v>
      </c>
      <c r="AY47">
        <f t="shared" si="10"/>
        <v>136.40000000002328</v>
      </c>
    </row>
    <row r="48" spans="2:51" x14ac:dyDescent="0.35">
      <c r="B48">
        <f t="shared" si="0"/>
        <v>63</v>
      </c>
      <c r="C48" s="12">
        <v>3.52441E-2</v>
      </c>
      <c r="D48" s="12">
        <v>3.52441E-2</v>
      </c>
      <c r="E48" s="12">
        <v>0.19728580000000001</v>
      </c>
      <c r="F48" s="12">
        <v>0.34626289999999998</v>
      </c>
      <c r="G48" s="12">
        <v>17.883330000000001</v>
      </c>
      <c r="H48" s="12">
        <v>84705.11</v>
      </c>
      <c r="I48" s="12">
        <v>44084.74</v>
      </c>
      <c r="J48" s="12">
        <v>0</v>
      </c>
      <c r="K48" s="12">
        <v>818325.8</v>
      </c>
      <c r="M48" s="12">
        <v>3.3927499999999999E-2</v>
      </c>
      <c r="N48" s="12">
        <v>3.3927499999999999E-2</v>
      </c>
      <c r="O48" s="12">
        <v>0.19667809999999999</v>
      </c>
      <c r="P48" s="12">
        <v>0.34089530000000001</v>
      </c>
      <c r="Q48" s="12">
        <v>17.676020000000001</v>
      </c>
      <c r="R48" s="12">
        <v>85096.91</v>
      </c>
      <c r="S48" s="12">
        <v>44130.41</v>
      </c>
      <c r="T48" s="12">
        <v>0</v>
      </c>
      <c r="U48" s="12">
        <v>824274.8</v>
      </c>
      <c r="X48" s="12">
        <v>3.3421100000000002E-2</v>
      </c>
      <c r="Y48" s="12">
        <v>3.3421100000000002E-2</v>
      </c>
      <c r="Z48" s="12">
        <v>0.19688069999999999</v>
      </c>
      <c r="AA48" s="12">
        <v>0.32702049999999999</v>
      </c>
      <c r="AB48" s="12">
        <v>17.449459999999998</v>
      </c>
      <c r="AC48" s="12">
        <v>83563.490000000005</v>
      </c>
      <c r="AD48" s="12">
        <v>43523.14</v>
      </c>
      <c r="AE48" s="12">
        <v>0</v>
      </c>
      <c r="AF48" s="12">
        <v>823208.3</v>
      </c>
      <c r="AI48">
        <f t="shared" si="15"/>
        <v>804750.24000000011</v>
      </c>
      <c r="AJ48">
        <f t="shared" si="2"/>
        <v>13575.559999999939</v>
      </c>
      <c r="AL48">
        <f t="shared" si="16"/>
        <v>810481.56</v>
      </c>
      <c r="AM48">
        <f t="shared" si="13"/>
        <v>13793.239999999991</v>
      </c>
      <c r="AO48">
        <f t="shared" si="17"/>
        <v>809556.66999999981</v>
      </c>
      <c r="AP48">
        <f t="shared" si="14"/>
        <v>13651.630000000237</v>
      </c>
      <c r="AR48">
        <f t="shared" si="5"/>
        <v>5731.3199999999488</v>
      </c>
      <c r="AS48">
        <f t="shared" si="6"/>
        <v>-924.8900000002468</v>
      </c>
      <c r="AU48">
        <f t="shared" si="7"/>
        <v>217.68000000005122</v>
      </c>
      <c r="AV48">
        <f t="shared" si="8"/>
        <v>-141.6099999997532</v>
      </c>
      <c r="AX48">
        <f t="shared" si="9"/>
        <v>5949</v>
      </c>
      <c r="AY48">
        <f t="shared" si="10"/>
        <v>-1066.5</v>
      </c>
    </row>
    <row r="49" spans="2:51" x14ac:dyDescent="0.35">
      <c r="B49">
        <f t="shared" si="0"/>
        <v>64</v>
      </c>
      <c r="C49" s="12">
        <v>3.3218600000000001E-2</v>
      </c>
      <c r="D49" s="12">
        <v>3.3218600000000001E-2</v>
      </c>
      <c r="E49" s="12">
        <v>0.2061981</v>
      </c>
      <c r="F49" s="12">
        <v>0.30808180000000002</v>
      </c>
      <c r="G49" s="12">
        <v>17.485109999999999</v>
      </c>
      <c r="H49" s="12">
        <v>84473.76</v>
      </c>
      <c r="I49" s="12">
        <v>43846.95</v>
      </c>
      <c r="J49" s="12">
        <v>0</v>
      </c>
      <c r="K49" s="12">
        <v>857512.3</v>
      </c>
      <c r="M49" s="12">
        <v>3.4028799999999998E-2</v>
      </c>
      <c r="N49" s="12">
        <v>3.4028799999999998E-2</v>
      </c>
      <c r="O49" s="12">
        <v>0.20538790000000001</v>
      </c>
      <c r="P49" s="12">
        <v>0.30160019999999998</v>
      </c>
      <c r="Q49" s="12">
        <v>17.33624</v>
      </c>
      <c r="R49" s="12">
        <v>85018.03</v>
      </c>
      <c r="S49" s="12">
        <v>43926.91</v>
      </c>
      <c r="T49" s="12">
        <v>0</v>
      </c>
      <c r="U49" s="12">
        <v>863790.8</v>
      </c>
      <c r="X49" s="12">
        <v>3.3117300000000002E-2</v>
      </c>
      <c r="Y49" s="12">
        <v>3.3117300000000002E-2</v>
      </c>
      <c r="Z49" s="12">
        <v>0.2061981</v>
      </c>
      <c r="AA49" s="12">
        <v>0.29157379999999999</v>
      </c>
      <c r="AB49" s="12">
        <v>17.375730000000001</v>
      </c>
      <c r="AC49" s="12">
        <v>83447.94</v>
      </c>
      <c r="AD49" s="12">
        <v>43217.64</v>
      </c>
      <c r="AE49" s="12">
        <v>0</v>
      </c>
      <c r="AF49" s="12">
        <v>861621.4</v>
      </c>
      <c r="AI49">
        <f t="shared" si="15"/>
        <v>845370.6100000001</v>
      </c>
      <c r="AJ49">
        <f t="shared" si="2"/>
        <v>12141.689999999944</v>
      </c>
      <c r="AL49">
        <f t="shared" si="16"/>
        <v>851448.06</v>
      </c>
      <c r="AM49">
        <f t="shared" si="13"/>
        <v>12342.739999999991</v>
      </c>
      <c r="AO49">
        <f t="shared" si="17"/>
        <v>849597.01999999979</v>
      </c>
      <c r="AP49">
        <f t="shared" si="14"/>
        <v>12024.380000000237</v>
      </c>
      <c r="AR49">
        <f t="shared" si="5"/>
        <v>6077.4499999999534</v>
      </c>
      <c r="AS49">
        <f t="shared" si="6"/>
        <v>-1851.0400000002701</v>
      </c>
      <c r="AU49">
        <f t="shared" si="7"/>
        <v>201.05000000004657</v>
      </c>
      <c r="AV49">
        <f t="shared" si="8"/>
        <v>-318.3599999997532</v>
      </c>
      <c r="AX49">
        <f t="shared" si="9"/>
        <v>6278.5</v>
      </c>
      <c r="AY49">
        <f t="shared" si="10"/>
        <v>-2169.4000000000233</v>
      </c>
    </row>
    <row r="50" spans="2:51" x14ac:dyDescent="0.35">
      <c r="B50">
        <f t="shared" si="0"/>
        <v>65</v>
      </c>
      <c r="C50" s="12">
        <v>3.5649199999999999E-2</v>
      </c>
      <c r="D50" s="12">
        <v>8.5578299999999996E-2</v>
      </c>
      <c r="E50" s="12">
        <v>0.2031598</v>
      </c>
      <c r="F50" s="12">
        <v>0.26655859999999998</v>
      </c>
      <c r="G50" s="12">
        <v>16.8337</v>
      </c>
      <c r="H50" s="12">
        <v>85757.78</v>
      </c>
      <c r="I50" s="12">
        <v>43750.01</v>
      </c>
      <c r="J50" s="12">
        <v>0</v>
      </c>
      <c r="K50" s="12">
        <v>896441.6</v>
      </c>
      <c r="M50" s="12">
        <v>3.55479E-2</v>
      </c>
      <c r="N50" s="12">
        <v>8.5679599999999995E-2</v>
      </c>
      <c r="O50" s="12">
        <v>0.2021471</v>
      </c>
      <c r="P50" s="12">
        <v>0.26108969999999998</v>
      </c>
      <c r="Q50" s="12">
        <v>16.605119999999999</v>
      </c>
      <c r="R50" s="12">
        <v>85974.29</v>
      </c>
      <c r="S50" s="12">
        <v>43755.45</v>
      </c>
      <c r="T50" s="12">
        <v>120.7338</v>
      </c>
      <c r="U50" s="12">
        <v>903087.6</v>
      </c>
      <c r="X50" s="12">
        <v>3.4636399999999998E-2</v>
      </c>
      <c r="Y50" s="12">
        <v>8.5375699999999999E-2</v>
      </c>
      <c r="Z50" s="12">
        <v>0.20255219999999999</v>
      </c>
      <c r="AA50" s="12">
        <v>0.24630340000000001</v>
      </c>
      <c r="AB50" s="12">
        <v>16.15465</v>
      </c>
      <c r="AC50" s="12">
        <v>83705.039999999994</v>
      </c>
      <c r="AD50" s="12">
        <v>43069.07</v>
      </c>
      <c r="AE50" s="12">
        <v>118.1225</v>
      </c>
      <c r="AF50" s="12">
        <v>900033.1</v>
      </c>
      <c r="AI50">
        <f t="shared" si="15"/>
        <v>885997.42000000016</v>
      </c>
      <c r="AJ50">
        <f t="shared" si="2"/>
        <v>10444.179999999818</v>
      </c>
      <c r="AL50">
        <f t="shared" si="16"/>
        <v>892539.18</v>
      </c>
      <c r="AM50">
        <f t="shared" si="13"/>
        <v>10548.419999999925</v>
      </c>
      <c r="AO50">
        <f t="shared" si="17"/>
        <v>889827.31999999972</v>
      </c>
      <c r="AP50">
        <f t="shared" si="14"/>
        <v>10205.780000000261</v>
      </c>
      <c r="AR50">
        <f t="shared" si="5"/>
        <v>6541.7599999998929</v>
      </c>
      <c r="AS50">
        <f t="shared" si="6"/>
        <v>-2711.8600000003353</v>
      </c>
      <c r="AU50">
        <f t="shared" si="7"/>
        <v>104.2400000001071</v>
      </c>
      <c r="AV50">
        <f t="shared" si="8"/>
        <v>-342.63999999966472</v>
      </c>
      <c r="AX50">
        <f t="shared" si="9"/>
        <v>6646</v>
      </c>
      <c r="AY50">
        <f t="shared" si="10"/>
        <v>-3054.5</v>
      </c>
    </row>
    <row r="51" spans="2:51" x14ac:dyDescent="0.35">
      <c r="B51">
        <f t="shared" si="0"/>
        <v>66</v>
      </c>
      <c r="C51" s="12">
        <v>3.8181100000000003E-2</v>
      </c>
      <c r="D51" s="12">
        <v>0.12426570000000001</v>
      </c>
      <c r="E51" s="12">
        <v>0.20285600000000001</v>
      </c>
      <c r="F51" s="12">
        <v>0.23556820000000001</v>
      </c>
      <c r="G51" s="12">
        <v>16.391030000000001</v>
      </c>
      <c r="H51" s="12">
        <v>86048.8</v>
      </c>
      <c r="I51" s="12">
        <v>43567.12</v>
      </c>
      <c r="J51" s="12">
        <v>0</v>
      </c>
      <c r="K51" s="12">
        <v>937258.9</v>
      </c>
      <c r="M51" s="12">
        <v>3.7775999999999997E-2</v>
      </c>
      <c r="N51" s="12">
        <v>0.1246709</v>
      </c>
      <c r="O51" s="12">
        <v>0.20245089999999999</v>
      </c>
      <c r="P51" s="12">
        <v>0.2290865</v>
      </c>
      <c r="Q51" s="12">
        <v>15.96344</v>
      </c>
      <c r="R51" s="12">
        <v>86322.83</v>
      </c>
      <c r="S51" s="12">
        <v>43553.43</v>
      </c>
      <c r="T51" s="12">
        <v>206.08920000000001</v>
      </c>
      <c r="U51" s="12">
        <v>943943</v>
      </c>
      <c r="X51" s="12">
        <v>3.7168300000000001E-2</v>
      </c>
      <c r="Y51" s="12">
        <v>0.1245696</v>
      </c>
      <c r="Z51" s="12">
        <v>0.2021471</v>
      </c>
      <c r="AA51" s="12">
        <v>0.2071096</v>
      </c>
      <c r="AB51" s="12">
        <v>14.96931</v>
      </c>
      <c r="AC51" s="12">
        <v>83570.48</v>
      </c>
      <c r="AD51" s="12">
        <v>42980.08</v>
      </c>
      <c r="AE51" s="12">
        <v>204.9333</v>
      </c>
      <c r="AF51" s="12">
        <v>939244.9</v>
      </c>
      <c r="AI51">
        <f t="shared" si="15"/>
        <v>928005.19000000018</v>
      </c>
      <c r="AJ51">
        <f t="shared" si="2"/>
        <v>9253.7099999998463</v>
      </c>
      <c r="AL51">
        <f t="shared" si="16"/>
        <v>934637.28620000009</v>
      </c>
      <c r="AM51">
        <f t="shared" si="13"/>
        <v>9305.7137999999104</v>
      </c>
      <c r="AO51">
        <f t="shared" si="17"/>
        <v>930345.16749999975</v>
      </c>
      <c r="AP51">
        <f t="shared" si="14"/>
        <v>8899.7325000002747</v>
      </c>
      <c r="AR51">
        <f t="shared" si="5"/>
        <v>6632.0961999999126</v>
      </c>
      <c r="AS51">
        <f t="shared" si="6"/>
        <v>-4292.1187000003411</v>
      </c>
      <c r="AU51">
        <f t="shared" si="7"/>
        <v>52.003800000064075</v>
      </c>
      <c r="AV51">
        <f t="shared" si="8"/>
        <v>-405.98129999963567</v>
      </c>
      <c r="AX51">
        <f t="shared" si="9"/>
        <v>6684.0999999999767</v>
      </c>
      <c r="AY51">
        <f t="shared" si="10"/>
        <v>-4698.0999999999767</v>
      </c>
    </row>
    <row r="52" spans="2:51" x14ac:dyDescent="0.35">
      <c r="B52">
        <f t="shared" si="0"/>
        <v>67</v>
      </c>
      <c r="C52" s="12">
        <v>4.0105300000000003E-2</v>
      </c>
      <c r="D52" s="12">
        <v>0.12224019999999999</v>
      </c>
      <c r="E52" s="12">
        <v>0.205793</v>
      </c>
      <c r="F52" s="12">
        <v>0.20528660000000001</v>
      </c>
      <c r="G52" s="12">
        <v>15.82034</v>
      </c>
      <c r="H52" s="12">
        <v>88821.4</v>
      </c>
      <c r="I52" s="12">
        <v>42676.27</v>
      </c>
      <c r="J52" s="12">
        <v>0</v>
      </c>
      <c r="K52" s="12">
        <v>976874.3</v>
      </c>
      <c r="M52" s="12">
        <v>4.1219400000000003E-2</v>
      </c>
      <c r="N52" s="12">
        <v>0.1220377</v>
      </c>
      <c r="O52" s="12">
        <v>0.20488149999999999</v>
      </c>
      <c r="P52" s="12">
        <v>0.2007292</v>
      </c>
      <c r="Q52" s="12">
        <v>15.435589999999999</v>
      </c>
      <c r="R52" s="12">
        <v>89111.8</v>
      </c>
      <c r="S52" s="12">
        <v>42749.05</v>
      </c>
      <c r="T52" s="12">
        <v>241.3912</v>
      </c>
      <c r="U52" s="12">
        <v>983472.7</v>
      </c>
      <c r="X52" s="12">
        <v>4.1016799999999999E-2</v>
      </c>
      <c r="Y52" s="12">
        <v>0.1220377</v>
      </c>
      <c r="Z52" s="12">
        <v>0.20518529999999999</v>
      </c>
      <c r="AA52" s="12">
        <v>0.1800689</v>
      </c>
      <c r="AB52" s="12">
        <v>14.41868</v>
      </c>
      <c r="AC52" s="12">
        <v>85599.37</v>
      </c>
      <c r="AD52" s="12">
        <v>42135.42</v>
      </c>
      <c r="AE52" s="12">
        <v>242.178</v>
      </c>
      <c r="AF52" s="12">
        <v>976543.1</v>
      </c>
      <c r="AI52">
        <f t="shared" si="15"/>
        <v>970486.87000000023</v>
      </c>
      <c r="AJ52">
        <f t="shared" si="2"/>
        <v>6387.4299999998184</v>
      </c>
      <c r="AL52">
        <f t="shared" si="16"/>
        <v>977200.59700000007</v>
      </c>
      <c r="AM52">
        <f t="shared" si="13"/>
        <v>6272.1029999998864</v>
      </c>
      <c r="AO52">
        <f t="shared" si="17"/>
        <v>970730.63419999974</v>
      </c>
      <c r="AP52">
        <f t="shared" si="14"/>
        <v>5812.4658000002382</v>
      </c>
      <c r="AR52">
        <f t="shared" si="5"/>
        <v>6713.7269999998389</v>
      </c>
      <c r="AS52">
        <f t="shared" si="6"/>
        <v>-6469.9628000003286</v>
      </c>
      <c r="AU52">
        <f t="shared" si="7"/>
        <v>-115.32699999993201</v>
      </c>
      <c r="AV52">
        <f t="shared" si="8"/>
        <v>-459.63719999964815</v>
      </c>
      <c r="AX52">
        <f t="shared" si="9"/>
        <v>6598.3999999999069</v>
      </c>
      <c r="AY52">
        <f t="shared" si="10"/>
        <v>-6929.5999999999767</v>
      </c>
    </row>
    <row r="53" spans="2:51" x14ac:dyDescent="0.35">
      <c r="B53">
        <f t="shared" si="0"/>
        <v>68</v>
      </c>
      <c r="C53" s="12">
        <v>3.6864500000000001E-2</v>
      </c>
      <c r="D53" s="12">
        <v>0.12548110000000001</v>
      </c>
      <c r="E53" s="12">
        <v>0.2182499</v>
      </c>
      <c r="F53" s="12">
        <v>0.1601175</v>
      </c>
      <c r="G53" s="12">
        <v>15.40075</v>
      </c>
      <c r="H53" s="12">
        <v>94926.3</v>
      </c>
      <c r="I53" s="12">
        <v>42712.89</v>
      </c>
      <c r="J53" s="12">
        <v>0</v>
      </c>
      <c r="K53" s="12">
        <v>1018812</v>
      </c>
      <c r="M53" s="12">
        <v>3.8181100000000003E-2</v>
      </c>
      <c r="N53" s="12">
        <v>0.1247721</v>
      </c>
      <c r="O53" s="12">
        <v>0.21774360000000001</v>
      </c>
      <c r="P53" s="12">
        <v>0.15252180000000001</v>
      </c>
      <c r="Q53" s="12">
        <v>14.953620000000001</v>
      </c>
      <c r="R53" s="12">
        <v>95632.29</v>
      </c>
      <c r="S53" s="12">
        <v>42765.71</v>
      </c>
      <c r="T53" s="12">
        <v>240.13489999999999</v>
      </c>
      <c r="U53" s="12">
        <v>1025315</v>
      </c>
      <c r="X53" s="12">
        <v>3.7978499999999998E-2</v>
      </c>
      <c r="Y53" s="12">
        <v>0.12507599999999999</v>
      </c>
      <c r="Z53" s="12">
        <v>0.2180474</v>
      </c>
      <c r="AA53" s="12">
        <v>0.13733039999999999</v>
      </c>
      <c r="AB53" s="12">
        <v>13.98147</v>
      </c>
      <c r="AC53" s="12">
        <v>92349.92</v>
      </c>
      <c r="AD53" s="12">
        <v>42118.18</v>
      </c>
      <c r="AE53" s="12">
        <v>243.05619999999999</v>
      </c>
      <c r="AF53" s="12">
        <v>1015560</v>
      </c>
      <c r="AI53">
        <f t="shared" si="15"/>
        <v>1016632.0000000002</v>
      </c>
      <c r="AJ53">
        <f t="shared" si="2"/>
        <v>2179.9999999997672</v>
      </c>
      <c r="AL53">
        <f t="shared" si="16"/>
        <v>1023321.9558000001</v>
      </c>
      <c r="AM53">
        <f t="shared" si="13"/>
        <v>1993.0441999998875</v>
      </c>
      <c r="AO53">
        <f t="shared" si="17"/>
        <v>1013952.4061999999</v>
      </c>
      <c r="AP53">
        <f t="shared" si="14"/>
        <v>1607.5938000001479</v>
      </c>
      <c r="AR53">
        <f t="shared" si="5"/>
        <v>6689.9557999998797</v>
      </c>
      <c r="AS53">
        <f t="shared" si="6"/>
        <v>-9369.5496000002604</v>
      </c>
      <c r="AU53">
        <f t="shared" si="7"/>
        <v>-186.95579999987967</v>
      </c>
      <c r="AV53">
        <f t="shared" si="8"/>
        <v>-385.4503999997396</v>
      </c>
      <c r="AX53">
        <f t="shared" si="9"/>
        <v>6503</v>
      </c>
      <c r="AY53">
        <f t="shared" si="10"/>
        <v>-9755</v>
      </c>
    </row>
    <row r="54" spans="2:51" x14ac:dyDescent="0.35">
      <c r="B54">
        <f t="shared" si="0"/>
        <v>69</v>
      </c>
      <c r="C54" s="12">
        <v>4.1928300000000002E-2</v>
      </c>
      <c r="D54" s="12">
        <v>0.1301398</v>
      </c>
      <c r="E54" s="12">
        <v>0.22827629999999999</v>
      </c>
      <c r="F54" s="12">
        <v>0.1240632</v>
      </c>
      <c r="G54" s="12">
        <v>14.64847</v>
      </c>
      <c r="H54" s="12">
        <v>95755.96</v>
      </c>
      <c r="I54" s="12">
        <v>42378.64</v>
      </c>
      <c r="J54" s="12">
        <v>0</v>
      </c>
      <c r="K54" s="12">
        <v>1064289</v>
      </c>
      <c r="M54" s="12">
        <v>4.3953800000000001E-2</v>
      </c>
      <c r="N54" s="12">
        <v>0.1299372</v>
      </c>
      <c r="O54" s="12">
        <v>0.2278712</v>
      </c>
      <c r="P54" s="12">
        <v>0.1178854</v>
      </c>
      <c r="Q54" s="12">
        <v>14.09186</v>
      </c>
      <c r="R54" s="12">
        <v>96113.02</v>
      </c>
      <c r="S54" s="12">
        <v>42391.49</v>
      </c>
      <c r="T54" s="12">
        <v>302.36320000000001</v>
      </c>
      <c r="U54" s="12">
        <v>1070833</v>
      </c>
      <c r="X54" s="12">
        <v>4.4966600000000002E-2</v>
      </c>
      <c r="Y54" s="12">
        <v>0.13054489999999999</v>
      </c>
      <c r="Z54" s="12">
        <v>0.22827629999999999</v>
      </c>
      <c r="AA54" s="12">
        <v>0.1051246</v>
      </c>
      <c r="AB54" s="12">
        <v>13.02815</v>
      </c>
      <c r="AC54" s="12">
        <v>92291.66</v>
      </c>
      <c r="AD54" s="12">
        <v>41768.89</v>
      </c>
      <c r="AE54" s="12">
        <v>308.27460000000002</v>
      </c>
      <c r="AF54" s="12">
        <v>1058723</v>
      </c>
      <c r="AI54">
        <f t="shared" si="15"/>
        <v>1068845.4100000004</v>
      </c>
      <c r="AJ54">
        <f t="shared" si="2"/>
        <v>-4556.4100000003818</v>
      </c>
      <c r="AL54">
        <f t="shared" si="16"/>
        <v>1075948.4009000002</v>
      </c>
      <c r="AM54">
        <f t="shared" si="13"/>
        <v>-5115.4009000002407</v>
      </c>
      <c r="AO54">
        <f t="shared" si="17"/>
        <v>1063941.0899999999</v>
      </c>
      <c r="AP54">
        <f t="shared" si="14"/>
        <v>-5218.089999999851</v>
      </c>
      <c r="AR54">
        <f t="shared" si="5"/>
        <v>7102.9908999998588</v>
      </c>
      <c r="AS54">
        <f t="shared" si="6"/>
        <v>-12007.31090000039</v>
      </c>
      <c r="AU54">
        <f t="shared" si="7"/>
        <v>-558.99089999985881</v>
      </c>
      <c r="AV54">
        <f t="shared" si="8"/>
        <v>-102.68909999961033</v>
      </c>
      <c r="AX54">
        <f t="shared" si="9"/>
        <v>6544</v>
      </c>
      <c r="AY54">
        <f t="shared" si="10"/>
        <v>-12110</v>
      </c>
    </row>
    <row r="55" spans="2:51" x14ac:dyDescent="0.35">
      <c r="B55">
        <f t="shared" si="0"/>
        <v>70</v>
      </c>
      <c r="C55" s="12">
        <v>4.2941100000000003E-2</v>
      </c>
      <c r="D55" s="12">
        <v>0.13864699999999999</v>
      </c>
      <c r="E55" s="12">
        <v>0.21500910000000001</v>
      </c>
      <c r="F55" s="12">
        <v>9.4186800000000001E-2</v>
      </c>
      <c r="G55" s="12">
        <v>13.70073</v>
      </c>
      <c r="H55" s="12">
        <v>93949.38</v>
      </c>
      <c r="I55" s="12">
        <v>41708.21</v>
      </c>
      <c r="J55" s="12">
        <v>0</v>
      </c>
      <c r="K55" s="12">
        <v>1104322</v>
      </c>
      <c r="M55" s="12">
        <v>4.5979300000000001E-2</v>
      </c>
      <c r="N55" s="12">
        <v>0.1382418</v>
      </c>
      <c r="O55" s="12">
        <v>0.21521170000000001</v>
      </c>
      <c r="P55" s="12">
        <v>8.8211499999999998E-2</v>
      </c>
      <c r="Q55" s="12">
        <v>13.17592</v>
      </c>
      <c r="R55" s="12">
        <v>94538.17</v>
      </c>
      <c r="S55" s="12">
        <v>41749.08</v>
      </c>
      <c r="T55" s="12">
        <v>371.197</v>
      </c>
      <c r="U55" s="12">
        <v>1110509</v>
      </c>
      <c r="X55" s="12">
        <v>4.8004900000000003E-2</v>
      </c>
      <c r="Y55" s="12">
        <v>0.1382418</v>
      </c>
      <c r="Z55" s="12">
        <v>0.21460399999999999</v>
      </c>
      <c r="AA55" s="12">
        <v>7.6868500000000006E-2</v>
      </c>
      <c r="AB55" s="12">
        <v>12.13095</v>
      </c>
      <c r="AC55" s="12">
        <v>91197.26</v>
      </c>
      <c r="AD55" s="12">
        <v>41136.86</v>
      </c>
      <c r="AE55" s="12">
        <v>372.76760000000002</v>
      </c>
      <c r="AF55" s="12">
        <v>1095704</v>
      </c>
      <c r="AI55">
        <f t="shared" si="15"/>
        <v>1122222.7300000004</v>
      </c>
      <c r="AJ55">
        <f t="shared" si="2"/>
        <v>-17900.730000000447</v>
      </c>
      <c r="AL55">
        <f t="shared" si="16"/>
        <v>1129367.5677000002</v>
      </c>
      <c r="AM55">
        <f t="shared" si="13"/>
        <v>-18858.567700000247</v>
      </c>
      <c r="AO55">
        <f t="shared" si="17"/>
        <v>1114155.5853999997</v>
      </c>
      <c r="AP55">
        <f t="shared" si="14"/>
        <v>-18451.585399999749</v>
      </c>
      <c r="AR55">
        <f t="shared" si="5"/>
        <v>7144.8376999998</v>
      </c>
      <c r="AS55">
        <f t="shared" si="6"/>
        <v>-15211.982300000498</v>
      </c>
      <c r="AU55">
        <f t="shared" si="7"/>
        <v>-957.83769999979995</v>
      </c>
      <c r="AV55">
        <f t="shared" si="8"/>
        <v>406.98230000049807</v>
      </c>
      <c r="AX55">
        <f t="shared" si="9"/>
        <v>6187</v>
      </c>
      <c r="AY55">
        <f t="shared" si="10"/>
        <v>-14805</v>
      </c>
    </row>
    <row r="56" spans="2:51" x14ac:dyDescent="0.35">
      <c r="B56">
        <f t="shared" si="0"/>
        <v>71</v>
      </c>
      <c r="C56" s="12">
        <v>4.6283199999999997E-2</v>
      </c>
      <c r="D56" s="12">
        <v>0.14826819999999999</v>
      </c>
      <c r="E56" s="12">
        <v>0.2018432</v>
      </c>
      <c r="F56" s="12">
        <v>7.1703500000000003E-2</v>
      </c>
      <c r="G56" s="12">
        <v>12.757339999999999</v>
      </c>
      <c r="H56" s="12">
        <v>92574.06</v>
      </c>
      <c r="I56" s="12">
        <v>40880.67</v>
      </c>
      <c r="J56" s="12">
        <v>0</v>
      </c>
      <c r="K56" s="12">
        <v>1131469</v>
      </c>
      <c r="M56" s="12">
        <v>4.9523999999999999E-2</v>
      </c>
      <c r="N56" s="12">
        <v>0.14816689999999999</v>
      </c>
      <c r="O56" s="12">
        <v>0.20133680000000001</v>
      </c>
      <c r="P56" s="12">
        <v>6.4107800000000006E-2</v>
      </c>
      <c r="Q56" s="12">
        <v>12.116569999999999</v>
      </c>
      <c r="R56" s="12">
        <v>93011.85</v>
      </c>
      <c r="S56" s="12">
        <v>40893.050000000003</v>
      </c>
      <c r="T56" s="12">
        <v>402.07060000000001</v>
      </c>
      <c r="U56" s="12">
        <v>1137390</v>
      </c>
      <c r="X56" s="12">
        <v>5.1549499999999998E-2</v>
      </c>
      <c r="Y56" s="12">
        <v>0.14826819999999999</v>
      </c>
      <c r="Z56" s="12">
        <v>0.20164070000000001</v>
      </c>
      <c r="AA56" s="12">
        <v>5.8436299999999997E-2</v>
      </c>
      <c r="AB56" s="12">
        <v>11.10117</v>
      </c>
      <c r="AC56" s="12">
        <v>89207.14</v>
      </c>
      <c r="AD56" s="12">
        <v>40325.589999999997</v>
      </c>
      <c r="AE56" s="12">
        <v>405.75880000000001</v>
      </c>
      <c r="AF56" s="12">
        <v>1120020</v>
      </c>
      <c r="AI56">
        <f t="shared" si="15"/>
        <v>1174463.9000000004</v>
      </c>
      <c r="AJ56">
        <f t="shared" si="2"/>
        <v>-42994.900000000373</v>
      </c>
      <c r="AL56">
        <f t="shared" si="16"/>
        <v>1181785.4607000002</v>
      </c>
      <c r="AM56">
        <f t="shared" si="13"/>
        <v>-44395.460700000171</v>
      </c>
      <c r="AO56">
        <f t="shared" si="17"/>
        <v>1163843.2177999998</v>
      </c>
      <c r="AP56">
        <f t="shared" si="14"/>
        <v>-43823.217799999751</v>
      </c>
      <c r="AR56">
        <f t="shared" si="5"/>
        <v>7321.5606999997981</v>
      </c>
      <c r="AS56">
        <f t="shared" si="6"/>
        <v>-17942.242900000419</v>
      </c>
      <c r="AU56">
        <f t="shared" si="7"/>
        <v>-1400.5606999997981</v>
      </c>
      <c r="AV56">
        <f t="shared" si="8"/>
        <v>572.24290000041947</v>
      </c>
      <c r="AX56">
        <f t="shared" si="9"/>
        <v>5921</v>
      </c>
      <c r="AY56">
        <f t="shared" si="10"/>
        <v>-17370</v>
      </c>
    </row>
    <row r="57" spans="2:51" x14ac:dyDescent="0.35">
      <c r="B57">
        <f t="shared" si="0"/>
        <v>72</v>
      </c>
      <c r="C57" s="12">
        <v>5.05028E-2</v>
      </c>
      <c r="D57" s="12">
        <v>0.15388089999999999</v>
      </c>
      <c r="E57" s="12">
        <v>0.20122019999999999</v>
      </c>
      <c r="F57" s="12">
        <v>5.3327300000000001E-2</v>
      </c>
      <c r="G57" s="12">
        <v>11.923959999999999</v>
      </c>
      <c r="H57" s="12">
        <v>92910.89</v>
      </c>
      <c r="I57" s="12">
        <v>40711.22</v>
      </c>
      <c r="J57" s="12">
        <v>0</v>
      </c>
      <c r="K57" s="12">
        <v>1183343</v>
      </c>
      <c r="M57" s="12">
        <v>5.2197500000000001E-2</v>
      </c>
      <c r="N57" s="12">
        <v>0.15365500000000001</v>
      </c>
      <c r="O57" s="12">
        <v>0.20088130000000001</v>
      </c>
      <c r="P57" s="12">
        <v>4.6661399999999999E-2</v>
      </c>
      <c r="Q57" s="12">
        <v>11.12552</v>
      </c>
      <c r="R57" s="12">
        <v>92992.12</v>
      </c>
      <c r="S57" s="12">
        <v>40715.19</v>
      </c>
      <c r="T57" s="12">
        <v>375.96480000000003</v>
      </c>
      <c r="U57" s="12">
        <v>1189170</v>
      </c>
      <c r="X57" s="12">
        <v>5.4344099999999999E-2</v>
      </c>
      <c r="Y57" s="12">
        <v>0.1548978</v>
      </c>
      <c r="Z57" s="12">
        <v>0.20065530000000001</v>
      </c>
      <c r="AA57" s="12">
        <v>4.0221399999999997E-2</v>
      </c>
      <c r="AB57" s="12">
        <v>10.151059999999999</v>
      </c>
      <c r="AC57" s="12">
        <v>89268.45</v>
      </c>
      <c r="AD57" s="12">
        <v>40163.68</v>
      </c>
      <c r="AE57" s="12">
        <v>376.75569999999999</v>
      </c>
      <c r="AF57" s="12">
        <v>1168383</v>
      </c>
      <c r="AI57">
        <f t="shared" si="15"/>
        <v>1226157.2900000005</v>
      </c>
      <c r="AJ57">
        <f t="shared" si="2"/>
        <v>-42814.290000000503</v>
      </c>
      <c r="AL57">
        <f t="shared" si="16"/>
        <v>1233502.1901000002</v>
      </c>
      <c r="AM57">
        <f t="shared" si="13"/>
        <v>-44332.19010000024</v>
      </c>
      <c r="AO57">
        <f t="shared" si="17"/>
        <v>1212319.0089999996</v>
      </c>
      <c r="AP57">
        <f t="shared" si="14"/>
        <v>-43936.008999999613</v>
      </c>
      <c r="AR57">
        <f t="shared" si="5"/>
        <v>7344.900099999737</v>
      </c>
      <c r="AS57">
        <f t="shared" si="6"/>
        <v>-21183.181100000627</v>
      </c>
      <c r="AU57">
        <f t="shared" si="7"/>
        <v>-1517.900099999737</v>
      </c>
      <c r="AV57">
        <f t="shared" si="8"/>
        <v>396.18110000062734</v>
      </c>
      <c r="AX57">
        <f t="shared" si="9"/>
        <v>5827</v>
      </c>
      <c r="AY57">
        <f t="shared" si="10"/>
        <v>-20787</v>
      </c>
    </row>
    <row r="58" spans="2:51" x14ac:dyDescent="0.35">
      <c r="B58">
        <f t="shared" si="0"/>
        <v>73</v>
      </c>
      <c r="C58" s="12">
        <v>5.1938100000000001E-2</v>
      </c>
      <c r="D58" s="12">
        <v>0.17705000000000001</v>
      </c>
      <c r="E58" s="12">
        <v>0.20928749999999999</v>
      </c>
      <c r="F58" s="12">
        <v>4.2215700000000002E-2</v>
      </c>
      <c r="G58" s="12">
        <v>10.981960000000001</v>
      </c>
      <c r="H58" s="12">
        <v>93473.83</v>
      </c>
      <c r="I58" s="12">
        <v>40603.85</v>
      </c>
      <c r="J58" s="12">
        <v>0</v>
      </c>
      <c r="K58" s="12">
        <v>1233811</v>
      </c>
      <c r="M58" s="12">
        <v>5.4112800000000003E-2</v>
      </c>
      <c r="N58" s="12">
        <v>0.17615449999999999</v>
      </c>
      <c r="O58" s="12">
        <v>0.20851990000000001</v>
      </c>
      <c r="P58" s="12">
        <v>3.6458999999999998E-2</v>
      </c>
      <c r="Q58" s="12">
        <v>10.10413</v>
      </c>
      <c r="R58" s="12">
        <v>93379.12</v>
      </c>
      <c r="S58" s="12">
        <v>40561.96</v>
      </c>
      <c r="T58" s="12">
        <v>417.23680000000002</v>
      </c>
      <c r="U58" s="12">
        <v>1239311</v>
      </c>
      <c r="X58" s="12">
        <v>5.6671399999999997E-2</v>
      </c>
      <c r="Y58" s="12">
        <v>0.17794550000000001</v>
      </c>
      <c r="Z58" s="12">
        <v>0.20877570000000001</v>
      </c>
      <c r="AA58" s="12">
        <v>3.1725700000000003E-2</v>
      </c>
      <c r="AB58" s="12">
        <v>9.1176919999999999</v>
      </c>
      <c r="AC58" s="12">
        <v>89804.09</v>
      </c>
      <c r="AD58" s="12">
        <v>40024.5</v>
      </c>
      <c r="AE58" s="12">
        <v>424.35379999999998</v>
      </c>
      <c r="AF58" s="12">
        <v>1213912</v>
      </c>
      <c r="AI58">
        <f t="shared" si="15"/>
        <v>1278356.9600000004</v>
      </c>
      <c r="AJ58">
        <f t="shared" si="2"/>
        <v>-44545.960000000428</v>
      </c>
      <c r="AL58">
        <f t="shared" si="16"/>
        <v>1285403.1553000004</v>
      </c>
      <c r="AM58">
        <f t="shared" si="13"/>
        <v>-46092.15530000045</v>
      </c>
      <c r="AO58">
        <f t="shared" si="17"/>
        <v>1261047.0232999995</v>
      </c>
      <c r="AP58">
        <f t="shared" si="14"/>
        <v>-47135.023299999535</v>
      </c>
      <c r="AR58">
        <f t="shared" si="5"/>
        <v>7046.1953000000212</v>
      </c>
      <c r="AS58">
        <f t="shared" si="6"/>
        <v>-24356.132000000915</v>
      </c>
      <c r="AU58">
        <f t="shared" si="7"/>
        <v>-1546.1953000000212</v>
      </c>
      <c r="AV58">
        <f t="shared" si="8"/>
        <v>-1042.8679999990854</v>
      </c>
      <c r="AX58">
        <f t="shared" si="9"/>
        <v>5500</v>
      </c>
      <c r="AY58">
        <f t="shared" si="10"/>
        <v>-25399</v>
      </c>
    </row>
    <row r="59" spans="2:51" x14ac:dyDescent="0.35">
      <c r="B59">
        <f t="shared" si="0"/>
        <v>74</v>
      </c>
      <c r="C59" s="12">
        <v>4.9683999999999999E-2</v>
      </c>
      <c r="D59" s="12">
        <v>0.19094520000000001</v>
      </c>
      <c r="E59" s="12">
        <v>0.2110833</v>
      </c>
      <c r="F59" s="12">
        <v>3.6748500000000003E-2</v>
      </c>
      <c r="G59" s="12">
        <v>12.099220000000001</v>
      </c>
      <c r="H59" s="12">
        <v>97028.21</v>
      </c>
      <c r="I59" s="12">
        <v>40462.559999999998</v>
      </c>
      <c r="J59" s="12">
        <v>0</v>
      </c>
      <c r="K59" s="12">
        <v>1282023</v>
      </c>
      <c r="M59" s="12">
        <v>5.1594899999999999E-2</v>
      </c>
      <c r="N59" s="12">
        <v>0.1903572</v>
      </c>
      <c r="O59" s="12">
        <v>0.21123030000000001</v>
      </c>
      <c r="P59" s="12">
        <v>3.1162700000000002E-2</v>
      </c>
      <c r="Q59" s="12">
        <v>10.408939999999999</v>
      </c>
      <c r="R59" s="12">
        <v>95649.07</v>
      </c>
      <c r="S59" s="12">
        <v>40271.47</v>
      </c>
      <c r="T59" s="12">
        <v>443.53179999999998</v>
      </c>
      <c r="U59" s="12">
        <v>1287178</v>
      </c>
      <c r="X59" s="12">
        <v>5.3358799999999998E-2</v>
      </c>
      <c r="Y59" s="12">
        <v>0.19153310000000001</v>
      </c>
      <c r="Z59" s="12">
        <v>0.21284729999999999</v>
      </c>
      <c r="AA59" s="12">
        <v>2.6164900000000001E-2</v>
      </c>
      <c r="AB59" s="12">
        <v>9.4911069999999995</v>
      </c>
      <c r="AC59" s="12">
        <v>92045.63</v>
      </c>
      <c r="AD59" s="12">
        <v>39825.81</v>
      </c>
      <c r="AE59" s="12">
        <v>444.45609999999999</v>
      </c>
      <c r="AF59" s="12">
        <v>1258387</v>
      </c>
      <c r="AI59">
        <f t="shared" si="15"/>
        <v>1331226.9400000004</v>
      </c>
      <c r="AJ59">
        <f t="shared" si="2"/>
        <v>-49203.94000000041</v>
      </c>
      <c r="AL59">
        <f t="shared" si="16"/>
        <v>1337803.0785000003</v>
      </c>
      <c r="AM59">
        <f t="shared" si="13"/>
        <v>-50625.078500000294</v>
      </c>
      <c r="AO59">
        <f t="shared" si="17"/>
        <v>1310402.2594999997</v>
      </c>
      <c r="AP59">
        <f t="shared" si="14"/>
        <v>-52015.259499999695</v>
      </c>
      <c r="AR59">
        <f t="shared" si="5"/>
        <v>6576.1384999998845</v>
      </c>
      <c r="AS59">
        <f t="shared" si="6"/>
        <v>-27400.8190000006</v>
      </c>
      <c r="AU59">
        <f t="shared" si="7"/>
        <v>-1421.1384999998845</v>
      </c>
      <c r="AV59">
        <f t="shared" si="8"/>
        <v>-1390.1809999994002</v>
      </c>
      <c r="AX59">
        <f t="shared" si="9"/>
        <v>5155</v>
      </c>
      <c r="AY59">
        <f t="shared" si="10"/>
        <v>-28791</v>
      </c>
    </row>
    <row r="60" spans="2:51" x14ac:dyDescent="0.35">
      <c r="B60">
        <f t="shared" si="0"/>
        <v>75</v>
      </c>
      <c r="C60" s="12">
        <v>4.4886500000000003E-2</v>
      </c>
      <c r="D60" s="12">
        <v>0.2077099</v>
      </c>
      <c r="E60" s="12">
        <v>0.19978879999999999</v>
      </c>
      <c r="F60" s="12">
        <v>3.0804399999999999E-2</v>
      </c>
      <c r="G60" s="12">
        <v>13.367889999999999</v>
      </c>
      <c r="H60" s="12">
        <v>101162.1</v>
      </c>
      <c r="I60" s="12">
        <v>40845.440000000002</v>
      </c>
      <c r="J60" s="12">
        <v>0</v>
      </c>
      <c r="K60" s="12">
        <v>1351197</v>
      </c>
      <c r="M60" s="12">
        <v>5.0519300000000003E-2</v>
      </c>
      <c r="N60" s="12">
        <v>0.2077099</v>
      </c>
      <c r="O60" s="12">
        <v>0.2004929</v>
      </c>
      <c r="P60" s="12">
        <v>2.60518E-2</v>
      </c>
      <c r="Q60" s="12">
        <v>10.638439999999999</v>
      </c>
      <c r="R60" s="12">
        <v>98286.67</v>
      </c>
      <c r="S60" s="12">
        <v>40620.29</v>
      </c>
      <c r="T60" s="12">
        <v>474.94909999999999</v>
      </c>
      <c r="U60" s="12">
        <v>1356150</v>
      </c>
      <c r="X60" s="12">
        <v>5.15754E-2</v>
      </c>
      <c r="Y60" s="12">
        <v>0.208062</v>
      </c>
      <c r="Z60" s="12">
        <v>0.2019011</v>
      </c>
      <c r="AA60" s="12">
        <v>2.04189E-2</v>
      </c>
      <c r="AB60" s="12">
        <v>9.7848970000000008</v>
      </c>
      <c r="AC60" s="12">
        <v>93180.43</v>
      </c>
      <c r="AD60" s="12">
        <v>40270.959999999999</v>
      </c>
      <c r="AE60" s="12">
        <v>477.3374</v>
      </c>
      <c r="AF60" s="12">
        <v>1324967</v>
      </c>
      <c r="AI60">
        <f t="shared" si="15"/>
        <v>1387792.5900000003</v>
      </c>
      <c r="AJ60">
        <f t="shared" si="2"/>
        <v>-36595.590000000317</v>
      </c>
      <c r="AL60">
        <f t="shared" si="16"/>
        <v>1392737.1467000004</v>
      </c>
      <c r="AM60">
        <f t="shared" si="13"/>
        <v>-36587.14670000039</v>
      </c>
      <c r="AO60">
        <f t="shared" si="17"/>
        <v>1362177.6233999997</v>
      </c>
      <c r="AP60">
        <f t="shared" si="14"/>
        <v>-37210.623399999691</v>
      </c>
      <c r="AR60">
        <f t="shared" si="5"/>
        <v>4944.5567000000738</v>
      </c>
      <c r="AS60">
        <f t="shared" si="6"/>
        <v>-30559.523300000699</v>
      </c>
      <c r="AU60">
        <f t="shared" si="7"/>
        <v>8.4432999999262393</v>
      </c>
      <c r="AV60">
        <f t="shared" si="8"/>
        <v>-623.47669999930076</v>
      </c>
      <c r="AX60">
        <f t="shared" si="9"/>
        <v>4953</v>
      </c>
      <c r="AY60">
        <f t="shared" si="10"/>
        <v>-31183</v>
      </c>
    </row>
    <row r="61" spans="2:51" x14ac:dyDescent="0.35">
      <c r="B61">
        <f t="shared" si="0"/>
        <v>76</v>
      </c>
      <c r="C61" s="12">
        <v>3.8393999999999998E-2</v>
      </c>
      <c r="D61" s="12">
        <v>0.21917510000000001</v>
      </c>
      <c r="E61" s="12">
        <v>0.20315929999999999</v>
      </c>
      <c r="F61" s="12">
        <v>1.20667E-2</v>
      </c>
      <c r="G61" s="12">
        <v>1.247258</v>
      </c>
      <c r="H61" s="12">
        <v>79549.61</v>
      </c>
      <c r="I61" s="12">
        <v>42439.97</v>
      </c>
      <c r="J61" s="12">
        <v>0</v>
      </c>
      <c r="K61" s="12">
        <v>1424029</v>
      </c>
      <c r="M61" s="12">
        <v>4.6731000000000002E-2</v>
      </c>
      <c r="N61" s="12">
        <v>0.21939449999999999</v>
      </c>
      <c r="O61" s="12">
        <v>0.2033787</v>
      </c>
      <c r="P61" s="12">
        <v>9.2145999999999999E-3</v>
      </c>
      <c r="Q61" s="12">
        <v>0.38964460000000001</v>
      </c>
      <c r="R61" s="12">
        <v>81801.39</v>
      </c>
      <c r="S61" s="12">
        <v>42370.96</v>
      </c>
      <c r="T61" s="12">
        <v>628.77359999999999</v>
      </c>
      <c r="U61" s="12">
        <v>1426798</v>
      </c>
      <c r="X61" s="12">
        <v>4.84862E-2</v>
      </c>
      <c r="Y61" s="12">
        <v>0.22005269999999999</v>
      </c>
      <c r="Z61" s="12">
        <v>0.20557259999999999</v>
      </c>
      <c r="AA61" s="12">
        <v>7.8981999999999993E-3</v>
      </c>
      <c r="AB61" s="12">
        <v>0.3527863</v>
      </c>
      <c r="AC61" s="12">
        <v>80195.86</v>
      </c>
      <c r="AD61" s="12">
        <v>41754.54</v>
      </c>
      <c r="AE61" s="12">
        <v>630.26520000000005</v>
      </c>
      <c r="AF61" s="12">
        <v>1390262</v>
      </c>
      <c r="AI61">
        <f t="shared" si="15"/>
        <v>1448109.2500000005</v>
      </c>
      <c r="AJ61">
        <f t="shared" si="2"/>
        <v>-24080.250000000466</v>
      </c>
      <c r="AL61">
        <f t="shared" si="16"/>
        <v>1449928.5776000004</v>
      </c>
      <c r="AM61">
        <f t="shared" si="13"/>
        <v>-23130.577600000426</v>
      </c>
      <c r="AO61">
        <f t="shared" si="17"/>
        <v>1414609.7559999996</v>
      </c>
      <c r="AP61">
        <f t="shared" si="14"/>
        <v>-24347.755999999586</v>
      </c>
      <c r="AR61">
        <f t="shared" si="5"/>
        <v>1819.3275999999605</v>
      </c>
      <c r="AS61">
        <f t="shared" si="6"/>
        <v>-35318.82160000084</v>
      </c>
      <c r="AU61">
        <f t="shared" si="7"/>
        <v>949.67240000003949</v>
      </c>
      <c r="AV61">
        <f t="shared" si="8"/>
        <v>-1217.1783999991603</v>
      </c>
      <c r="AX61">
        <f t="shared" si="9"/>
        <v>2769</v>
      </c>
      <c r="AY61">
        <f t="shared" si="10"/>
        <v>-36536</v>
      </c>
    </row>
    <row r="62" spans="2:51" x14ac:dyDescent="0.35">
      <c r="B62">
        <f t="shared" si="0"/>
        <v>77</v>
      </c>
      <c r="C62" s="12">
        <v>4.6170900000000001E-2</v>
      </c>
      <c r="D62" s="12">
        <v>0.2330661</v>
      </c>
      <c r="E62" s="12">
        <v>0.20680119999999999</v>
      </c>
      <c r="F62" s="12">
        <v>7.1882999999999999E-3</v>
      </c>
      <c r="G62" s="12">
        <v>0.70859830000000001</v>
      </c>
      <c r="H62" s="12">
        <v>79247.429999999993</v>
      </c>
      <c r="I62" s="12">
        <v>42149.35</v>
      </c>
      <c r="J62" s="12">
        <v>0</v>
      </c>
      <c r="K62" s="12">
        <v>1431526</v>
      </c>
      <c r="M62" s="12">
        <v>4.9212100000000002E-2</v>
      </c>
      <c r="N62" s="12">
        <v>0.23334250000000001</v>
      </c>
      <c r="O62" s="12">
        <v>0.20735419999999999</v>
      </c>
      <c r="P62" s="12">
        <v>3.8706000000000001E-3</v>
      </c>
      <c r="Q62" s="12">
        <v>0.15841859999999999</v>
      </c>
      <c r="R62" s="12">
        <v>82307.66</v>
      </c>
      <c r="S62" s="12">
        <v>42158.06</v>
      </c>
      <c r="T62" s="12">
        <v>540.95929999999998</v>
      </c>
      <c r="U62" s="12">
        <v>1435416</v>
      </c>
      <c r="X62" s="12">
        <v>5.1423799999999999E-2</v>
      </c>
      <c r="Y62" s="12">
        <v>0.23610729999999999</v>
      </c>
      <c r="Z62" s="12">
        <v>0.2095659</v>
      </c>
      <c r="AA62" s="12">
        <v>4.1470999999999999E-3</v>
      </c>
      <c r="AB62" s="12">
        <v>0.16920099999999999</v>
      </c>
      <c r="AC62" s="12">
        <v>80816.97</v>
      </c>
      <c r="AD62" s="12">
        <v>41517.29</v>
      </c>
      <c r="AE62" s="12">
        <v>556.08600000000001</v>
      </c>
      <c r="AF62" s="12">
        <v>1399346</v>
      </c>
      <c r="AI62">
        <f t="shared" si="15"/>
        <v>1485218.8900000006</v>
      </c>
      <c r="AJ62">
        <f t="shared" si="2"/>
        <v>-53692.890000000596</v>
      </c>
      <c r="AL62">
        <f t="shared" si="16"/>
        <v>1488730.2340000004</v>
      </c>
      <c r="AM62">
        <f t="shared" si="13"/>
        <v>-53314.234000000404</v>
      </c>
      <c r="AO62">
        <f t="shared" si="17"/>
        <v>1452420.8107999996</v>
      </c>
      <c r="AP62">
        <f t="shared" si="14"/>
        <v>-53074.810799999628</v>
      </c>
      <c r="AR62">
        <f t="shared" si="5"/>
        <v>3511.3439999998081</v>
      </c>
      <c r="AS62">
        <f t="shared" si="6"/>
        <v>-36309.423200000776</v>
      </c>
      <c r="AU62">
        <f t="shared" si="7"/>
        <v>378.65600000019185</v>
      </c>
      <c r="AV62">
        <f t="shared" si="8"/>
        <v>239.42320000077598</v>
      </c>
      <c r="AX62">
        <f t="shared" si="9"/>
        <v>3890</v>
      </c>
      <c r="AY62">
        <f t="shared" si="10"/>
        <v>-36070</v>
      </c>
    </row>
    <row r="63" spans="2:51" x14ac:dyDescent="0.35">
      <c r="B63">
        <f t="shared" si="0"/>
        <v>78</v>
      </c>
      <c r="C63" s="12">
        <v>5.1743499999999998E-2</v>
      </c>
      <c r="D63" s="12">
        <v>0.24409449999999999</v>
      </c>
      <c r="E63" s="12">
        <v>0.20322460000000001</v>
      </c>
      <c r="F63" s="12">
        <v>4.1244999999999997E-3</v>
      </c>
      <c r="G63" s="12">
        <v>0.53693290000000005</v>
      </c>
      <c r="H63" s="12">
        <v>80165.86</v>
      </c>
      <c r="I63" s="12">
        <v>42319.03</v>
      </c>
      <c r="J63" s="12">
        <v>0</v>
      </c>
      <c r="K63" s="12">
        <v>1464598</v>
      </c>
      <c r="M63" s="12">
        <v>5.09936E-2</v>
      </c>
      <c r="N63" s="12">
        <v>0.2444694</v>
      </c>
      <c r="O63" s="12">
        <v>0.20359959999999999</v>
      </c>
      <c r="P63" s="12">
        <v>2.6247000000000002E-3</v>
      </c>
      <c r="Q63" s="12">
        <v>0.1139858</v>
      </c>
      <c r="R63" s="12">
        <v>83328.73</v>
      </c>
      <c r="S63" s="12">
        <v>42349.47</v>
      </c>
      <c r="T63" s="12">
        <v>706.79510000000005</v>
      </c>
      <c r="U63" s="12">
        <v>1469474</v>
      </c>
      <c r="X63" s="12">
        <v>5.2493400000000003E-2</v>
      </c>
      <c r="Y63" s="12">
        <v>0.24559429999999999</v>
      </c>
      <c r="Z63" s="12">
        <v>0.2054743</v>
      </c>
      <c r="AA63" s="12">
        <v>2.9995999999999998E-3</v>
      </c>
      <c r="AB63" s="12">
        <v>0.12598429999999999</v>
      </c>
      <c r="AC63" s="12">
        <v>82015.88</v>
      </c>
      <c r="AD63" s="12">
        <v>41682.449999999997</v>
      </c>
      <c r="AE63" s="12">
        <v>721.38720000000001</v>
      </c>
      <c r="AF63" s="12">
        <v>1434359</v>
      </c>
      <c r="AI63">
        <f t="shared" si="15"/>
        <v>1522316.9700000004</v>
      </c>
      <c r="AJ63">
        <f t="shared" si="2"/>
        <v>-57718.970000000438</v>
      </c>
      <c r="AL63">
        <f t="shared" si="16"/>
        <v>1528338.8747000003</v>
      </c>
      <c r="AM63">
        <f t="shared" si="13"/>
        <v>-58864.874700000277</v>
      </c>
      <c r="AO63">
        <f t="shared" si="17"/>
        <v>1491164.4047999997</v>
      </c>
      <c r="AP63">
        <f t="shared" si="14"/>
        <v>-56805.404799999669</v>
      </c>
      <c r="AR63">
        <f t="shared" si="5"/>
        <v>6021.9046999998391</v>
      </c>
      <c r="AS63">
        <f t="shared" si="6"/>
        <v>-37174.469900000608</v>
      </c>
      <c r="AU63">
        <f t="shared" si="7"/>
        <v>-1145.9046999998391</v>
      </c>
      <c r="AV63">
        <f t="shared" si="8"/>
        <v>2059.4699000006076</v>
      </c>
      <c r="AX63">
        <f t="shared" si="9"/>
        <v>4876</v>
      </c>
      <c r="AY63">
        <f t="shared" si="10"/>
        <v>-35115</v>
      </c>
    </row>
    <row r="64" spans="2:51" x14ac:dyDescent="0.35">
      <c r="B64">
        <f t="shared" si="0"/>
        <v>79</v>
      </c>
      <c r="C64" s="12">
        <v>5.5056899999999999E-2</v>
      </c>
      <c r="D64" s="12">
        <v>0.25374029999999997</v>
      </c>
      <c r="E64" s="12">
        <v>0.20047880000000001</v>
      </c>
      <c r="F64" s="12">
        <v>1.1969000000000001E-3</v>
      </c>
      <c r="G64" s="12">
        <v>0.3309396</v>
      </c>
      <c r="H64" s="12">
        <v>80285.22</v>
      </c>
      <c r="I64" s="12">
        <v>41959.31</v>
      </c>
      <c r="J64" s="12">
        <v>0</v>
      </c>
      <c r="K64" s="12">
        <v>1478185</v>
      </c>
      <c r="M64" s="12">
        <v>5.3261500000000003E-2</v>
      </c>
      <c r="N64" s="12">
        <v>0.25374029999999997</v>
      </c>
      <c r="O64" s="12">
        <v>0.20167560000000001</v>
      </c>
      <c r="P64" s="12">
        <v>5.9840000000000002E-4</v>
      </c>
      <c r="Q64" s="12">
        <v>7.4207099999999998E-2</v>
      </c>
      <c r="R64" s="12">
        <v>83671.12</v>
      </c>
      <c r="S64" s="12">
        <v>42164.23</v>
      </c>
      <c r="T64" s="12">
        <v>580.54650000000004</v>
      </c>
      <c r="U64" s="12">
        <v>1485382</v>
      </c>
      <c r="X64" s="12">
        <v>5.2663099999999997E-2</v>
      </c>
      <c r="Y64" s="12">
        <v>0.25314179999999997</v>
      </c>
      <c r="Z64" s="12">
        <v>0.20406940000000001</v>
      </c>
      <c r="AA64" s="12">
        <v>1.1969000000000001E-3</v>
      </c>
      <c r="AB64" s="12">
        <v>8.13884E-2</v>
      </c>
      <c r="AC64" s="12">
        <v>82632.75</v>
      </c>
      <c r="AD64" s="12">
        <v>41416.57</v>
      </c>
      <c r="AE64" s="12">
        <v>584.16899999999998</v>
      </c>
      <c r="AF64" s="12">
        <v>1449344</v>
      </c>
      <c r="AI64">
        <f t="shared" si="15"/>
        <v>1560163.8000000005</v>
      </c>
      <c r="AJ64">
        <f t="shared" si="2"/>
        <v>-81978.800000000512</v>
      </c>
      <c r="AL64">
        <f t="shared" si="16"/>
        <v>1568611.3396000003</v>
      </c>
      <c r="AM64">
        <f t="shared" si="13"/>
        <v>-83229.339600000298</v>
      </c>
      <c r="AO64">
        <f t="shared" si="17"/>
        <v>1530776.4475999996</v>
      </c>
      <c r="AP64">
        <f t="shared" si="14"/>
        <v>-81432.447599999607</v>
      </c>
      <c r="AR64">
        <f t="shared" si="5"/>
        <v>8447.5395999997854</v>
      </c>
      <c r="AS64">
        <f t="shared" si="6"/>
        <v>-37834.892000000691</v>
      </c>
      <c r="AU64">
        <f t="shared" si="7"/>
        <v>-1250.5395999997854</v>
      </c>
      <c r="AV64">
        <f t="shared" si="8"/>
        <v>1796.892000000691</v>
      </c>
      <c r="AX64">
        <f t="shared" si="9"/>
        <v>7197</v>
      </c>
      <c r="AY64">
        <f t="shared" si="10"/>
        <v>-36038</v>
      </c>
    </row>
    <row r="65" spans="2:51" x14ac:dyDescent="0.35">
      <c r="B65">
        <f t="shared" si="0"/>
        <v>80</v>
      </c>
      <c r="C65" s="12">
        <v>5.5263199999999998E-2</v>
      </c>
      <c r="D65" s="12">
        <v>0.26842110000000002</v>
      </c>
      <c r="E65" s="12">
        <v>0.19868420000000001</v>
      </c>
      <c r="F65" s="12">
        <v>0</v>
      </c>
      <c r="G65" s="12">
        <v>4.8684199999999997E-2</v>
      </c>
      <c r="H65" s="12">
        <v>81722.77</v>
      </c>
      <c r="I65" s="12">
        <v>42253.21</v>
      </c>
      <c r="J65" s="12">
        <v>0</v>
      </c>
      <c r="K65" s="12">
        <v>1519576</v>
      </c>
      <c r="M65" s="12">
        <v>5.78947E-2</v>
      </c>
      <c r="N65" s="12">
        <v>0.27105259999999998</v>
      </c>
      <c r="O65" s="12">
        <v>0.2026316</v>
      </c>
      <c r="P65" s="12">
        <v>0</v>
      </c>
      <c r="Q65" s="12">
        <v>0</v>
      </c>
      <c r="R65" s="12">
        <v>85677.82</v>
      </c>
      <c r="S65" s="12">
        <v>42701.63</v>
      </c>
      <c r="T65" s="12">
        <v>986.94889999999998</v>
      </c>
      <c r="U65" s="12">
        <v>1527450</v>
      </c>
      <c r="X65" s="12">
        <v>5.5263199999999998E-2</v>
      </c>
      <c r="Y65" s="12">
        <v>0.26842110000000002</v>
      </c>
      <c r="Z65" s="12">
        <v>0.20131579999999999</v>
      </c>
      <c r="AA65" s="12">
        <v>0</v>
      </c>
      <c r="AB65" s="12">
        <v>0</v>
      </c>
      <c r="AC65" s="12">
        <v>84965.23</v>
      </c>
      <c r="AD65" s="12">
        <v>41941.230000000003</v>
      </c>
      <c r="AE65" s="12">
        <v>983.10220000000004</v>
      </c>
      <c r="AF65" s="12">
        <v>1499243</v>
      </c>
      <c r="AI65">
        <f t="shared" si="15"/>
        <v>1598489.7100000004</v>
      </c>
      <c r="AJ65">
        <f t="shared" si="2"/>
        <v>-78913.710000000428</v>
      </c>
      <c r="AL65">
        <f t="shared" si="16"/>
        <v>1609537.6831000003</v>
      </c>
      <c r="AM65">
        <f t="shared" si="13"/>
        <v>-82087.683100000257</v>
      </c>
      <c r="AO65">
        <f t="shared" si="17"/>
        <v>1571408.4585999995</v>
      </c>
      <c r="AP65">
        <f t="shared" si="14"/>
        <v>-72165.458599999547</v>
      </c>
      <c r="AR65">
        <f t="shared" si="5"/>
        <v>11047.973099999828</v>
      </c>
      <c r="AS65">
        <f t="shared" si="6"/>
        <v>-38129.22450000071</v>
      </c>
      <c r="AU65">
        <f t="shared" si="7"/>
        <v>-3173.9730999998283</v>
      </c>
      <c r="AV65">
        <f t="shared" si="8"/>
        <v>9922.2245000007097</v>
      </c>
      <c r="AX65">
        <f t="shared" si="9"/>
        <v>7874</v>
      </c>
      <c r="AY65">
        <f t="shared" si="10"/>
        <v>-28207</v>
      </c>
    </row>
    <row r="66" spans="2:51" x14ac:dyDescent="0.35">
      <c r="Z66" s="1"/>
      <c r="AI66">
        <f t="shared" si="15"/>
        <v>1637959.2700000005</v>
      </c>
      <c r="AL66">
        <f t="shared" si="16"/>
        <v>1651526.9242000002</v>
      </c>
      <c r="AO66">
        <f t="shared" si="17"/>
        <v>1613449.3563999995</v>
      </c>
    </row>
    <row r="67" spans="2:51" x14ac:dyDescent="0.35">
      <c r="Z67" s="1"/>
    </row>
    <row r="68" spans="2:51" x14ac:dyDescent="0.35">
      <c r="M68" t="s">
        <v>31</v>
      </c>
      <c r="X68" t="s">
        <v>32</v>
      </c>
      <c r="Z68" s="1"/>
    </row>
    <row r="69" spans="2:51" x14ac:dyDescent="0.35">
      <c r="B69">
        <v>18</v>
      </c>
      <c r="C69" t="str">
        <f>IF(ISNUMBER(C3),C3,"")</f>
        <v/>
      </c>
      <c r="D69" t="str">
        <f t="shared" ref="D69:K69" si="18">IF(ISNUMBER(D3),D3,"")</f>
        <v/>
      </c>
      <c r="E69" t="str">
        <f t="shared" si="18"/>
        <v/>
      </c>
      <c r="F69" t="str">
        <f t="shared" si="18"/>
        <v/>
      </c>
      <c r="G69" t="str">
        <f t="shared" si="18"/>
        <v/>
      </c>
      <c r="H69" t="str">
        <f t="shared" si="18"/>
        <v/>
      </c>
      <c r="I69" t="str">
        <f t="shared" si="18"/>
        <v/>
      </c>
      <c r="J69" t="str">
        <f t="shared" si="18"/>
        <v/>
      </c>
      <c r="K69" t="str">
        <f t="shared" si="18"/>
        <v/>
      </c>
      <c r="M69" t="str">
        <f>IF(AND(ISNUMBER(M3),ISNUMBER(C3)),M3-C3,"")</f>
        <v/>
      </c>
      <c r="N69" t="str">
        <f t="shared" ref="N69:U69" si="19">IF(AND(ISNUMBER(N3),ISNUMBER(D3)),N3-D3,"")</f>
        <v/>
      </c>
      <c r="O69" t="str">
        <f t="shared" si="19"/>
        <v/>
      </c>
      <c r="P69" t="str">
        <f t="shared" si="19"/>
        <v/>
      </c>
      <c r="Q69" t="str">
        <f t="shared" si="19"/>
        <v/>
      </c>
      <c r="R69" t="str">
        <f t="shared" si="19"/>
        <v/>
      </c>
      <c r="S69" t="str">
        <f t="shared" si="19"/>
        <v/>
      </c>
      <c r="T69" t="str">
        <f t="shared" si="19"/>
        <v/>
      </c>
      <c r="U69" t="str">
        <f t="shared" si="19"/>
        <v/>
      </c>
      <c r="X69" t="str">
        <f>IF(AND(ISNUMBER(X3),ISNUMBER(M3)),X3-M3,"")</f>
        <v/>
      </c>
      <c r="Y69" t="str">
        <f t="shared" ref="Y69" si="20">IF(AND(ISNUMBER(Y3),ISNUMBER(N3)),Y3-N3,"")</f>
        <v/>
      </c>
      <c r="Z69" t="str">
        <f t="shared" ref="Z69" si="21">IF(AND(ISNUMBER(Z3),ISNUMBER(O3)),Z3-O3,"")</f>
        <v/>
      </c>
      <c r="AA69" t="str">
        <f t="shared" ref="AA69" si="22">IF(AND(ISNUMBER(AA3),ISNUMBER(P3)),AA3-P3,"")</f>
        <v/>
      </c>
      <c r="AB69" t="str">
        <f t="shared" ref="AB69" si="23">IF(AND(ISNUMBER(AB3),ISNUMBER(Q3)),AB3-Q3,"")</f>
        <v/>
      </c>
      <c r="AC69" t="str">
        <f>IF(AND(ISNUMBER(AC3),ISNUMBER(R3)),AC3-R3,"")</f>
        <v/>
      </c>
      <c r="AD69" t="str">
        <f t="shared" ref="AD69" si="24">IF(AND(ISNUMBER(AD3),ISNUMBER(S3)),AD3-S3,"")</f>
        <v/>
      </c>
      <c r="AE69" t="str">
        <f t="shared" ref="AE69" si="25">IF(AND(ISNUMBER(AE3),ISNUMBER(T3)),AE3-T3,"")</f>
        <v/>
      </c>
      <c r="AF69" t="str">
        <f t="shared" ref="AF69" si="26">IF(AND(ISNUMBER(AF3),ISNUMBER(U3)),AF3-U3,"")</f>
        <v/>
      </c>
    </row>
    <row r="70" spans="2:51" x14ac:dyDescent="0.35">
      <c r="B70">
        <f>B69+1</f>
        <v>19</v>
      </c>
      <c r="C70" t="str">
        <f t="shared" ref="C70:K70" si="27">IF(ISNUMBER(C4),C4,"")</f>
        <v/>
      </c>
      <c r="D70" t="str">
        <f t="shared" si="27"/>
        <v/>
      </c>
      <c r="E70" t="str">
        <f t="shared" si="27"/>
        <v/>
      </c>
      <c r="F70" t="str">
        <f t="shared" si="27"/>
        <v/>
      </c>
      <c r="G70" t="str">
        <f t="shared" si="27"/>
        <v/>
      </c>
      <c r="H70" t="str">
        <f t="shared" si="27"/>
        <v/>
      </c>
      <c r="I70" t="str">
        <f t="shared" si="27"/>
        <v/>
      </c>
      <c r="J70" t="str">
        <f t="shared" si="27"/>
        <v/>
      </c>
      <c r="K70" t="str">
        <f t="shared" si="27"/>
        <v/>
      </c>
      <c r="M70" t="str">
        <f t="shared" ref="M70:M131" si="28">IF(AND(ISNUMBER(M4),ISNUMBER(C4)),M4-C4,"")</f>
        <v/>
      </c>
      <c r="N70" t="str">
        <f t="shared" ref="N70:N131" si="29">IF(AND(ISNUMBER(N4),ISNUMBER(D4)),N4-D4,"")</f>
        <v/>
      </c>
      <c r="O70" t="str">
        <f t="shared" ref="O70:O131" si="30">IF(AND(ISNUMBER(O4),ISNUMBER(E4)),O4-E4,"")</f>
        <v/>
      </c>
      <c r="P70" t="str">
        <f t="shared" ref="P70:P131" si="31">IF(AND(ISNUMBER(P4),ISNUMBER(F4)),P4-F4,"")</f>
        <v/>
      </c>
      <c r="Q70" t="str">
        <f t="shared" ref="Q70:Q131" si="32">IF(AND(ISNUMBER(Q4),ISNUMBER(G4)),Q4-G4,"")</f>
        <v/>
      </c>
      <c r="R70" t="str">
        <f t="shared" ref="R70:R131" si="33">IF(AND(ISNUMBER(R4),ISNUMBER(H4)),R4-H4,"")</f>
        <v/>
      </c>
      <c r="S70" t="str">
        <f t="shared" ref="S70:S131" si="34">IF(AND(ISNUMBER(S4),ISNUMBER(I4)),S4-I4,"")</f>
        <v/>
      </c>
      <c r="T70" t="str">
        <f t="shared" ref="T70:T131" si="35">IF(AND(ISNUMBER(T4),ISNUMBER(J4)),T4-J4,"")</f>
        <v/>
      </c>
      <c r="U70" t="str">
        <f t="shared" ref="U70:U131" si="36">IF(AND(ISNUMBER(U4),ISNUMBER(K4)),U4-K4,"")</f>
        <v/>
      </c>
      <c r="X70" t="str">
        <f t="shared" ref="X70:X131" si="37">IF(AND(ISNUMBER(X4),ISNUMBER(M4)),X4-M4,"")</f>
        <v/>
      </c>
      <c r="Y70" t="str">
        <f t="shared" ref="Y70:Y131" si="38">IF(AND(ISNUMBER(Y4),ISNUMBER(N4)),Y4-N4,"")</f>
        <v/>
      </c>
      <c r="Z70" t="str">
        <f t="shared" ref="Z70:Z131" si="39">IF(AND(ISNUMBER(Z4),ISNUMBER(O4)),Z4-O4,"")</f>
        <v/>
      </c>
      <c r="AA70" t="str">
        <f t="shared" ref="AA70:AA131" si="40">IF(AND(ISNUMBER(AA4),ISNUMBER(P4)),AA4-P4,"")</f>
        <v/>
      </c>
      <c r="AB70" t="str">
        <f t="shared" ref="AB70:AC85" si="41">IF(AND(ISNUMBER(AB4),ISNUMBER(Q4)),AB4-Q4,"")</f>
        <v/>
      </c>
      <c r="AC70" t="str">
        <f t="shared" si="41"/>
        <v/>
      </c>
      <c r="AD70" t="str">
        <f t="shared" ref="AD70:AD131" si="42">IF(AND(ISNUMBER(AD4),ISNUMBER(S4)),AD4-S4,"")</f>
        <v/>
      </c>
      <c r="AE70" t="str">
        <f t="shared" ref="AE70:AE131" si="43">IF(AND(ISNUMBER(AE4),ISNUMBER(T4)),AE4-T4,"")</f>
        <v/>
      </c>
      <c r="AF70" t="str">
        <f t="shared" ref="AF70:AF131" si="44">IF(AND(ISNUMBER(AF4),ISNUMBER(U4)),AF4-U4,"")</f>
        <v/>
      </c>
    </row>
    <row r="71" spans="2:51" x14ac:dyDescent="0.35">
      <c r="B71">
        <f t="shared" ref="B71:B131" si="45">B70+1</f>
        <v>20</v>
      </c>
      <c r="C71">
        <f t="shared" ref="C71:K71" si="46">IF(ISNUMBER(C5),C5,"")</f>
        <v>1.1299399999999999E-2</v>
      </c>
      <c r="D71">
        <f t="shared" si="46"/>
        <v>1.1299399999999999E-2</v>
      </c>
      <c r="E71">
        <f t="shared" si="46"/>
        <v>4.51977E-2</v>
      </c>
      <c r="F71">
        <f t="shared" si="46"/>
        <v>0.33615820000000002</v>
      </c>
      <c r="G71">
        <f t="shared" si="46"/>
        <v>18.214690000000001</v>
      </c>
      <c r="H71">
        <f t="shared" si="46"/>
        <v>18478.189999999999</v>
      </c>
      <c r="I71">
        <f t="shared" si="46"/>
        <v>17345.47</v>
      </c>
      <c r="J71">
        <f t="shared" si="46"/>
        <v>0</v>
      </c>
      <c r="K71">
        <f t="shared" si="46"/>
        <v>-1036.201</v>
      </c>
      <c r="M71">
        <f t="shared" si="28"/>
        <v>0</v>
      </c>
      <c r="N71">
        <f t="shared" si="29"/>
        <v>0</v>
      </c>
      <c r="O71">
        <f t="shared" si="30"/>
        <v>0</v>
      </c>
      <c r="P71">
        <f t="shared" si="31"/>
        <v>0</v>
      </c>
      <c r="Q71">
        <f t="shared" si="32"/>
        <v>0</v>
      </c>
      <c r="R71">
        <f t="shared" si="33"/>
        <v>38.06000000000131</v>
      </c>
      <c r="S71">
        <f t="shared" si="34"/>
        <v>17.639999999999418</v>
      </c>
      <c r="T71">
        <f t="shared" si="35"/>
        <v>0</v>
      </c>
      <c r="U71">
        <f t="shared" si="36"/>
        <v>0</v>
      </c>
      <c r="V71">
        <f>R71-T71-S71</f>
        <v>20.420000000001892</v>
      </c>
      <c r="X71">
        <f t="shared" si="37"/>
        <v>0</v>
      </c>
      <c r="Y71">
        <f t="shared" si="38"/>
        <v>0</v>
      </c>
      <c r="Z71">
        <f t="shared" si="39"/>
        <v>0</v>
      </c>
      <c r="AA71">
        <f t="shared" si="40"/>
        <v>0</v>
      </c>
      <c r="AB71">
        <f t="shared" si="41"/>
        <v>-0.22598999999999947</v>
      </c>
      <c r="AC71">
        <f t="shared" ref="AC71:AC131" si="47">IF(AND(ISNUMBER(AC5),ISNUMBER(R5)),AC5-R5,"")</f>
        <v>-152.7599999999984</v>
      </c>
      <c r="AD71">
        <f t="shared" si="42"/>
        <v>-12</v>
      </c>
      <c r="AE71">
        <f t="shared" si="43"/>
        <v>0</v>
      </c>
      <c r="AF71">
        <f t="shared" si="44"/>
        <v>0</v>
      </c>
      <c r="AG71">
        <f>AC71-AE71-AD71</f>
        <v>-140.7599999999984</v>
      </c>
    </row>
    <row r="72" spans="2:51" x14ac:dyDescent="0.35">
      <c r="B72">
        <f t="shared" si="45"/>
        <v>21</v>
      </c>
      <c r="C72">
        <f t="shared" ref="C72:K72" si="48">IF(ISNUMBER(C6),C6,"")</f>
        <v>7.2816000000000001E-3</v>
      </c>
      <c r="D72">
        <f t="shared" si="48"/>
        <v>7.2816000000000001E-3</v>
      </c>
      <c r="E72">
        <f t="shared" si="48"/>
        <v>4.4902900000000003E-2</v>
      </c>
      <c r="F72">
        <f t="shared" si="48"/>
        <v>0.51334950000000001</v>
      </c>
      <c r="G72">
        <f t="shared" si="48"/>
        <v>19.60558</v>
      </c>
      <c r="H72">
        <f t="shared" si="48"/>
        <v>23294.63</v>
      </c>
      <c r="I72">
        <f t="shared" si="48"/>
        <v>21552.46</v>
      </c>
      <c r="J72">
        <f t="shared" si="48"/>
        <v>0</v>
      </c>
      <c r="K72">
        <f t="shared" si="48"/>
        <v>1422.6579999999999</v>
      </c>
      <c r="M72">
        <f t="shared" si="28"/>
        <v>0</v>
      </c>
      <c r="N72">
        <f t="shared" si="29"/>
        <v>0</v>
      </c>
      <c r="O72">
        <f t="shared" si="30"/>
        <v>0</v>
      </c>
      <c r="P72">
        <f t="shared" si="31"/>
        <v>-2.4271999999999627E-3</v>
      </c>
      <c r="Q72">
        <f t="shared" si="32"/>
        <v>-2.669999999999817E-2</v>
      </c>
      <c r="R72">
        <f t="shared" si="33"/>
        <v>-53.299999999999272</v>
      </c>
      <c r="S72">
        <f t="shared" si="34"/>
        <v>-19.979999999999563</v>
      </c>
      <c r="T72">
        <f t="shared" si="35"/>
        <v>0</v>
      </c>
      <c r="U72">
        <f t="shared" si="36"/>
        <v>6.6080000000001746</v>
      </c>
      <c r="V72">
        <f>R72-T72-S72+V71</f>
        <v>-12.899999999997817</v>
      </c>
      <c r="X72">
        <f t="shared" si="37"/>
        <v>0</v>
      </c>
      <c r="Y72">
        <f t="shared" si="38"/>
        <v>0</v>
      </c>
      <c r="Z72">
        <f t="shared" si="39"/>
        <v>0</v>
      </c>
      <c r="AA72">
        <f t="shared" si="40"/>
        <v>-4.8543000000000891E-3</v>
      </c>
      <c r="AB72">
        <f t="shared" si="41"/>
        <v>-0.14320000000000022</v>
      </c>
      <c r="AC72">
        <f t="shared" si="47"/>
        <v>-39.370000000002619</v>
      </c>
      <c r="AD72">
        <f t="shared" si="42"/>
        <v>-64.700000000000728</v>
      </c>
      <c r="AE72">
        <f t="shared" si="43"/>
        <v>0</v>
      </c>
      <c r="AF72">
        <f t="shared" si="44"/>
        <v>-58.159000000000106</v>
      </c>
      <c r="AG72">
        <f>AC72-AE72-AD72+AG71</f>
        <v>-115.43000000000029</v>
      </c>
    </row>
    <row r="73" spans="2:51" x14ac:dyDescent="0.35">
      <c r="B73">
        <f t="shared" si="45"/>
        <v>22</v>
      </c>
      <c r="C73">
        <f t="shared" ref="C73:K73" si="49">IF(ISNUMBER(C7),C7,"")</f>
        <v>5.0071999999999998E-3</v>
      </c>
      <c r="D73">
        <f t="shared" si="49"/>
        <v>5.0071999999999998E-3</v>
      </c>
      <c r="E73">
        <f t="shared" si="49"/>
        <v>4.9356200000000003E-2</v>
      </c>
      <c r="F73">
        <f t="shared" si="49"/>
        <v>0.52575110000000003</v>
      </c>
      <c r="G73">
        <f t="shared" si="49"/>
        <v>17.268239999999999</v>
      </c>
      <c r="H73">
        <f t="shared" si="49"/>
        <v>24090.15</v>
      </c>
      <c r="I73">
        <f t="shared" si="49"/>
        <v>22891.61</v>
      </c>
      <c r="J73">
        <f t="shared" si="49"/>
        <v>0</v>
      </c>
      <c r="K73">
        <f t="shared" si="49"/>
        <v>2959.56</v>
      </c>
      <c r="M73">
        <f t="shared" si="28"/>
        <v>0</v>
      </c>
      <c r="N73">
        <f t="shared" si="29"/>
        <v>0</v>
      </c>
      <c r="O73">
        <f t="shared" si="30"/>
        <v>0</v>
      </c>
      <c r="P73">
        <f t="shared" si="31"/>
        <v>-2.8613000000000666E-3</v>
      </c>
      <c r="Q73">
        <f t="shared" si="32"/>
        <v>-4.7209999999999752E-2</v>
      </c>
      <c r="R73">
        <f t="shared" si="33"/>
        <v>88.509999999998399</v>
      </c>
      <c r="S73">
        <f t="shared" si="34"/>
        <v>25.860000000000582</v>
      </c>
      <c r="T73">
        <f t="shared" si="35"/>
        <v>0</v>
      </c>
      <c r="U73">
        <f t="shared" si="36"/>
        <v>-16.679999999999836</v>
      </c>
      <c r="V73">
        <f t="shared" ref="V73:V131" si="50">R73-T73-S73+V72</f>
        <v>49.75</v>
      </c>
      <c r="X73">
        <f t="shared" si="37"/>
        <v>0</v>
      </c>
      <c r="Y73">
        <f t="shared" si="38"/>
        <v>0</v>
      </c>
      <c r="Z73">
        <f t="shared" si="39"/>
        <v>0</v>
      </c>
      <c r="AA73">
        <f t="shared" si="40"/>
        <v>2.1460000000000923E-3</v>
      </c>
      <c r="AB73">
        <f t="shared" si="41"/>
        <v>5.7200000000001694E-3</v>
      </c>
      <c r="AC73">
        <f t="shared" si="47"/>
        <v>-61.779999999998836</v>
      </c>
      <c r="AD73">
        <f t="shared" si="42"/>
        <v>-154.88000000000102</v>
      </c>
      <c r="AE73">
        <f t="shared" si="43"/>
        <v>0</v>
      </c>
      <c r="AF73">
        <f t="shared" si="44"/>
        <v>-13.777000000000044</v>
      </c>
      <c r="AG73">
        <f t="shared" ref="AG73:AG131" si="51">AC73-AE73-AD73+AG72</f>
        <v>-22.329999999998108</v>
      </c>
    </row>
    <row r="74" spans="2:51" x14ac:dyDescent="0.35">
      <c r="B74">
        <f t="shared" si="45"/>
        <v>23</v>
      </c>
      <c r="C74">
        <f t="shared" ref="C74:K74" si="52">IF(ISNUMBER(C8),C8,"")</f>
        <v>1.2707700000000001E-2</v>
      </c>
      <c r="D74">
        <f t="shared" si="52"/>
        <v>1.2707700000000001E-2</v>
      </c>
      <c r="E74">
        <f t="shared" si="52"/>
        <v>5.8651000000000002E-2</v>
      </c>
      <c r="F74">
        <f t="shared" si="52"/>
        <v>0.58699900000000005</v>
      </c>
      <c r="G74">
        <f t="shared" si="52"/>
        <v>16.425219999999999</v>
      </c>
      <c r="H74">
        <f t="shared" si="52"/>
        <v>26074.49</v>
      </c>
      <c r="I74">
        <f t="shared" si="52"/>
        <v>25424.48</v>
      </c>
      <c r="J74">
        <f t="shared" si="52"/>
        <v>0</v>
      </c>
      <c r="K74">
        <f t="shared" si="52"/>
        <v>4619.97</v>
      </c>
      <c r="M74">
        <f t="shared" si="28"/>
        <v>0</v>
      </c>
      <c r="N74">
        <f t="shared" si="29"/>
        <v>0</v>
      </c>
      <c r="O74">
        <f t="shared" si="30"/>
        <v>0</v>
      </c>
      <c r="P74">
        <f t="shared" si="31"/>
        <v>-4.398800000000036E-3</v>
      </c>
      <c r="Q74">
        <f t="shared" si="32"/>
        <v>-0.10068000000000055</v>
      </c>
      <c r="R74">
        <f t="shared" si="33"/>
        <v>-143.90000000000146</v>
      </c>
      <c r="S74">
        <f t="shared" si="34"/>
        <v>-52.079999999998108</v>
      </c>
      <c r="T74">
        <f t="shared" si="35"/>
        <v>0</v>
      </c>
      <c r="U74">
        <f t="shared" si="36"/>
        <v>40.382999999999811</v>
      </c>
      <c r="V74">
        <f t="shared" si="50"/>
        <v>-42.070000000003347</v>
      </c>
      <c r="X74">
        <f t="shared" si="37"/>
        <v>-4.886999999999999E-4</v>
      </c>
      <c r="Y74">
        <f t="shared" si="38"/>
        <v>-4.886999999999999E-4</v>
      </c>
      <c r="Z74">
        <f t="shared" si="39"/>
        <v>0</v>
      </c>
      <c r="AA74">
        <f t="shared" si="40"/>
        <v>-9.7751999999999839E-3</v>
      </c>
      <c r="AB74">
        <f t="shared" si="41"/>
        <v>-0.14613999999999905</v>
      </c>
      <c r="AC74">
        <f t="shared" si="47"/>
        <v>71.490000000001601</v>
      </c>
      <c r="AD74">
        <f t="shared" si="42"/>
        <v>17.639999999999418</v>
      </c>
      <c r="AE74">
        <f t="shared" si="43"/>
        <v>0</v>
      </c>
      <c r="AF74">
        <f t="shared" si="44"/>
        <v>27.971999999999753</v>
      </c>
      <c r="AG74">
        <f t="shared" si="51"/>
        <v>31.520000000004075</v>
      </c>
    </row>
    <row r="75" spans="2:51" x14ac:dyDescent="0.35">
      <c r="B75">
        <f t="shared" si="45"/>
        <v>24</v>
      </c>
      <c r="C75">
        <f t="shared" ref="C75:K75" si="53">IF(ISNUMBER(C9),C9,"")</f>
        <v>8.9315999999999996E-3</v>
      </c>
      <c r="D75">
        <f t="shared" si="53"/>
        <v>8.9315999999999996E-3</v>
      </c>
      <c r="E75">
        <f t="shared" si="53"/>
        <v>5.5650999999999999E-2</v>
      </c>
      <c r="F75">
        <f t="shared" si="53"/>
        <v>0.66334590000000004</v>
      </c>
      <c r="G75">
        <f t="shared" si="53"/>
        <v>17.328410000000002</v>
      </c>
      <c r="H75">
        <f t="shared" si="53"/>
        <v>30582.79</v>
      </c>
      <c r="I75">
        <f t="shared" si="53"/>
        <v>28762.13</v>
      </c>
      <c r="J75">
        <f t="shared" si="53"/>
        <v>0</v>
      </c>
      <c r="K75">
        <f t="shared" si="53"/>
        <v>14614.95</v>
      </c>
      <c r="M75">
        <f t="shared" si="28"/>
        <v>0</v>
      </c>
      <c r="N75">
        <f t="shared" si="29"/>
        <v>0</v>
      </c>
      <c r="O75">
        <f t="shared" si="30"/>
        <v>0</v>
      </c>
      <c r="P75">
        <f t="shared" si="31"/>
        <v>-2.40460000000009E-3</v>
      </c>
      <c r="Q75">
        <f t="shared" si="32"/>
        <v>-3.1950000000001921E-2</v>
      </c>
      <c r="R75">
        <f t="shared" si="33"/>
        <v>-34.479999999999563</v>
      </c>
      <c r="S75">
        <f t="shared" si="34"/>
        <v>-30.280000000002474</v>
      </c>
      <c r="T75">
        <f t="shared" si="35"/>
        <v>0</v>
      </c>
      <c r="U75">
        <f t="shared" si="36"/>
        <v>-23.920000000000073</v>
      </c>
      <c r="V75">
        <f t="shared" si="50"/>
        <v>-46.270000000000437</v>
      </c>
      <c r="X75">
        <f t="shared" si="37"/>
        <v>-6.8700000000000011E-4</v>
      </c>
      <c r="Y75">
        <f t="shared" si="38"/>
        <v>-6.8700000000000011E-4</v>
      </c>
      <c r="Z75">
        <f t="shared" si="39"/>
        <v>0</v>
      </c>
      <c r="AA75">
        <f t="shared" si="40"/>
        <v>-5.1528999999999048E-3</v>
      </c>
      <c r="AB75">
        <f t="shared" si="41"/>
        <v>-0.22946999999999917</v>
      </c>
      <c r="AC75">
        <f t="shared" si="47"/>
        <v>-276.18000000000029</v>
      </c>
      <c r="AD75">
        <f t="shared" si="42"/>
        <v>-180.0199999999968</v>
      </c>
      <c r="AE75">
        <f t="shared" si="43"/>
        <v>0</v>
      </c>
      <c r="AF75">
        <f t="shared" si="44"/>
        <v>69.389999999999418</v>
      </c>
      <c r="AG75">
        <f t="shared" si="51"/>
        <v>-64.639999999999418</v>
      </c>
    </row>
    <row r="76" spans="2:51" x14ac:dyDescent="0.35">
      <c r="B76">
        <f t="shared" si="45"/>
        <v>25</v>
      </c>
      <c r="C76">
        <f t="shared" ref="C76:K76" si="54">IF(ISNUMBER(C10),C10,"")</f>
        <v>1.11308E-2</v>
      </c>
      <c r="D76">
        <f t="shared" si="54"/>
        <v>1.11308E-2</v>
      </c>
      <c r="E76">
        <f t="shared" si="54"/>
        <v>5.9195499999999998E-2</v>
      </c>
      <c r="F76">
        <f t="shared" si="54"/>
        <v>0.70250440000000003</v>
      </c>
      <c r="G76">
        <f t="shared" si="54"/>
        <v>16.993929999999999</v>
      </c>
      <c r="H76">
        <f t="shared" si="54"/>
        <v>34042.03</v>
      </c>
      <c r="I76">
        <f t="shared" si="54"/>
        <v>31355.49</v>
      </c>
      <c r="J76">
        <f t="shared" si="54"/>
        <v>0</v>
      </c>
      <c r="K76">
        <f t="shared" si="54"/>
        <v>20453.099999999999</v>
      </c>
      <c r="M76">
        <f t="shared" si="28"/>
        <v>2.5299999999999975E-4</v>
      </c>
      <c r="N76">
        <f t="shared" si="29"/>
        <v>2.5299999999999975E-4</v>
      </c>
      <c r="O76">
        <f t="shared" si="30"/>
        <v>0</v>
      </c>
      <c r="P76">
        <f t="shared" si="31"/>
        <v>-3.0356000000000272E-3</v>
      </c>
      <c r="Q76">
        <f t="shared" si="32"/>
        <v>-5.6919999999998083E-2</v>
      </c>
      <c r="R76">
        <f t="shared" si="33"/>
        <v>9.0800000000017462</v>
      </c>
      <c r="S76">
        <f t="shared" si="34"/>
        <v>3.069999999999709</v>
      </c>
      <c r="T76">
        <f t="shared" si="35"/>
        <v>0</v>
      </c>
      <c r="U76">
        <f t="shared" si="36"/>
        <v>-25</v>
      </c>
      <c r="V76">
        <f t="shared" si="50"/>
        <v>-40.259999999998399</v>
      </c>
      <c r="X76">
        <f t="shared" si="37"/>
        <v>-7.5899999999999926E-4</v>
      </c>
      <c r="Y76">
        <f t="shared" si="38"/>
        <v>-7.5899999999999926E-4</v>
      </c>
      <c r="Z76">
        <f t="shared" si="39"/>
        <v>0</v>
      </c>
      <c r="AA76">
        <f t="shared" si="40"/>
        <v>-2.7827000000000268E-3</v>
      </c>
      <c r="AB76">
        <f t="shared" si="41"/>
        <v>1.7199999999998994E-2</v>
      </c>
      <c r="AC76">
        <f t="shared" si="47"/>
        <v>97.330000000001746</v>
      </c>
      <c r="AD76">
        <f t="shared" si="42"/>
        <v>-191.52000000000044</v>
      </c>
      <c r="AE76">
        <f t="shared" si="43"/>
        <v>0</v>
      </c>
      <c r="AF76">
        <f t="shared" si="44"/>
        <v>-11.5</v>
      </c>
      <c r="AG76">
        <f t="shared" si="51"/>
        <v>224.21000000000276</v>
      </c>
    </row>
    <row r="77" spans="2:51" x14ac:dyDescent="0.35">
      <c r="B77">
        <f t="shared" si="45"/>
        <v>26</v>
      </c>
      <c r="C77">
        <f t="shared" ref="C77:K77" si="55">IF(ISNUMBER(C11),C11,"")</f>
        <v>1.05737E-2</v>
      </c>
      <c r="D77">
        <f t="shared" si="55"/>
        <v>1.05737E-2</v>
      </c>
      <c r="E77">
        <f t="shared" si="55"/>
        <v>7.2841199999999995E-2</v>
      </c>
      <c r="F77">
        <f t="shared" si="55"/>
        <v>0.73663599999999996</v>
      </c>
      <c r="G77">
        <f t="shared" si="55"/>
        <v>17.72156</v>
      </c>
      <c r="H77">
        <f t="shared" si="55"/>
        <v>37379.61</v>
      </c>
      <c r="I77">
        <f t="shared" si="55"/>
        <v>32825.01</v>
      </c>
      <c r="J77">
        <f t="shared" si="55"/>
        <v>0</v>
      </c>
      <c r="K77">
        <f t="shared" si="55"/>
        <v>20542.64</v>
      </c>
      <c r="M77">
        <f t="shared" si="28"/>
        <v>5.8749999999999948E-4</v>
      </c>
      <c r="N77">
        <f t="shared" si="29"/>
        <v>5.8749999999999948E-4</v>
      </c>
      <c r="O77">
        <f t="shared" si="30"/>
        <v>1.9580000000000986E-4</v>
      </c>
      <c r="P77">
        <f t="shared" si="31"/>
        <v>-1.1748999999999787E-3</v>
      </c>
      <c r="Q77">
        <f t="shared" si="32"/>
        <v>-2.4280000000000967E-2</v>
      </c>
      <c r="R77">
        <f t="shared" si="33"/>
        <v>-78.010000000002037</v>
      </c>
      <c r="S77">
        <f t="shared" si="34"/>
        <v>-33.580000000001746</v>
      </c>
      <c r="T77">
        <f t="shared" si="35"/>
        <v>0</v>
      </c>
      <c r="U77">
        <f t="shared" si="36"/>
        <v>-17.790000000000873</v>
      </c>
      <c r="V77">
        <f t="shared" si="50"/>
        <v>-84.68999999999869</v>
      </c>
      <c r="X77">
        <f t="shared" si="37"/>
        <v>-3.9170000000000003E-4</v>
      </c>
      <c r="Y77">
        <f t="shared" si="38"/>
        <v>-3.9170000000000003E-4</v>
      </c>
      <c r="Z77">
        <f t="shared" si="39"/>
        <v>0</v>
      </c>
      <c r="AA77">
        <f t="shared" si="40"/>
        <v>-1.1748000000000314E-3</v>
      </c>
      <c r="AB77">
        <f t="shared" si="41"/>
        <v>0.10730000000000217</v>
      </c>
      <c r="AC77">
        <f t="shared" si="47"/>
        <v>136.61000000000058</v>
      </c>
      <c r="AD77">
        <f t="shared" si="42"/>
        <v>-239.59999999999854</v>
      </c>
      <c r="AE77">
        <f t="shared" si="43"/>
        <v>0</v>
      </c>
      <c r="AF77">
        <f t="shared" si="44"/>
        <v>230.96000000000276</v>
      </c>
      <c r="AG77">
        <f t="shared" si="51"/>
        <v>600.42000000000189</v>
      </c>
    </row>
    <row r="78" spans="2:51" x14ac:dyDescent="0.35">
      <c r="B78">
        <f t="shared" si="45"/>
        <v>27</v>
      </c>
      <c r="C78">
        <f t="shared" ref="C78:K78" si="56">IF(ISNUMBER(C12),C12,"")</f>
        <v>7.5060999999999999E-3</v>
      </c>
      <c r="D78">
        <f t="shared" si="56"/>
        <v>7.5060999999999999E-3</v>
      </c>
      <c r="E78">
        <f t="shared" si="56"/>
        <v>7.2763499999999995E-2</v>
      </c>
      <c r="F78">
        <f t="shared" si="56"/>
        <v>0.76715690000000003</v>
      </c>
      <c r="G78">
        <f t="shared" si="56"/>
        <v>18.273900000000001</v>
      </c>
      <c r="H78">
        <f t="shared" si="56"/>
        <v>40568.379999999997</v>
      </c>
      <c r="I78">
        <f t="shared" si="56"/>
        <v>35230.44</v>
      </c>
      <c r="J78">
        <f t="shared" si="56"/>
        <v>0</v>
      </c>
      <c r="K78">
        <f t="shared" si="56"/>
        <v>28562.400000000001</v>
      </c>
      <c r="M78">
        <f t="shared" si="28"/>
        <v>1.5320000000000004E-4</v>
      </c>
      <c r="N78">
        <f t="shared" si="29"/>
        <v>1.5320000000000004E-4</v>
      </c>
      <c r="O78">
        <f t="shared" si="30"/>
        <v>0</v>
      </c>
      <c r="P78">
        <f t="shared" si="31"/>
        <v>3.0629999999998159E-4</v>
      </c>
      <c r="Q78">
        <f t="shared" si="32"/>
        <v>-1.5470000000000539E-2</v>
      </c>
      <c r="R78">
        <f t="shared" si="33"/>
        <v>-52.629999999997381</v>
      </c>
      <c r="S78">
        <f t="shared" si="34"/>
        <v>-50.180000000000291</v>
      </c>
      <c r="T78">
        <f t="shared" si="35"/>
        <v>0</v>
      </c>
      <c r="U78">
        <f t="shared" si="36"/>
        <v>-50.270000000000437</v>
      </c>
      <c r="V78">
        <f t="shared" si="50"/>
        <v>-87.13999999999578</v>
      </c>
      <c r="X78">
        <f t="shared" si="37"/>
        <v>-1.5320000000000004E-4</v>
      </c>
      <c r="Y78">
        <f t="shared" si="38"/>
        <v>-1.5320000000000004E-4</v>
      </c>
      <c r="Z78">
        <f t="shared" si="39"/>
        <v>-1.5319999999999223E-4</v>
      </c>
      <c r="AA78">
        <f t="shared" si="40"/>
        <v>-5.2083000000000546E-3</v>
      </c>
      <c r="AB78">
        <f t="shared" si="41"/>
        <v>-0.12347000000000108</v>
      </c>
      <c r="AC78">
        <f t="shared" si="47"/>
        <v>-149.73999999999796</v>
      </c>
      <c r="AD78">
        <f t="shared" si="42"/>
        <v>-143.92000000000553</v>
      </c>
      <c r="AE78">
        <f t="shared" si="43"/>
        <v>0</v>
      </c>
      <c r="AF78">
        <f t="shared" si="44"/>
        <v>469.97999999999956</v>
      </c>
      <c r="AG78">
        <f t="shared" si="51"/>
        <v>594.60000000000946</v>
      </c>
    </row>
    <row r="79" spans="2:51" x14ac:dyDescent="0.35">
      <c r="B79">
        <f t="shared" si="45"/>
        <v>28</v>
      </c>
      <c r="C79">
        <f t="shared" ref="C79:K79" si="57">IF(ISNUMBER(C13),C13,"")</f>
        <v>8.4537999999999992E-3</v>
      </c>
      <c r="D79">
        <f t="shared" si="57"/>
        <v>8.4537999999999992E-3</v>
      </c>
      <c r="E79">
        <f t="shared" si="57"/>
        <v>7.47366E-2</v>
      </c>
      <c r="F79">
        <f t="shared" si="57"/>
        <v>0.78130359999999999</v>
      </c>
      <c r="G79">
        <f t="shared" si="57"/>
        <v>18.911300000000001</v>
      </c>
      <c r="H79">
        <f t="shared" si="57"/>
        <v>41886.980000000003</v>
      </c>
      <c r="I79">
        <f t="shared" si="57"/>
        <v>35711.31</v>
      </c>
      <c r="J79">
        <f t="shared" si="57"/>
        <v>0</v>
      </c>
      <c r="K79">
        <f t="shared" si="57"/>
        <v>37781.42</v>
      </c>
      <c r="M79">
        <f t="shared" si="28"/>
        <v>3.6760000000000091E-4</v>
      </c>
      <c r="N79">
        <f t="shared" si="29"/>
        <v>3.6760000000000091E-4</v>
      </c>
      <c r="O79">
        <f t="shared" si="30"/>
        <v>0</v>
      </c>
      <c r="P79">
        <f t="shared" si="31"/>
        <v>-1.102700000000012E-3</v>
      </c>
      <c r="Q79">
        <f t="shared" si="32"/>
        <v>1.7099999999992122E-3</v>
      </c>
      <c r="R79">
        <f t="shared" si="33"/>
        <v>0.97999999999592546</v>
      </c>
      <c r="S79">
        <f t="shared" si="34"/>
        <v>-27.689999999995052</v>
      </c>
      <c r="T79">
        <f t="shared" si="35"/>
        <v>0</v>
      </c>
      <c r="U79">
        <f t="shared" si="36"/>
        <v>-47.099999999998545</v>
      </c>
      <c r="V79">
        <f t="shared" si="50"/>
        <v>-58.470000000004802</v>
      </c>
      <c r="X79">
        <f t="shared" si="37"/>
        <v>2.4500000000000043E-4</v>
      </c>
      <c r="Y79">
        <f t="shared" si="38"/>
        <v>2.4500000000000043E-4</v>
      </c>
      <c r="Z79">
        <f t="shared" si="39"/>
        <v>-1.2249999999999761E-4</v>
      </c>
      <c r="AA79">
        <f t="shared" si="40"/>
        <v>-4.0430999999999662E-3</v>
      </c>
      <c r="AB79">
        <f t="shared" si="41"/>
        <v>-0.12301000000000073</v>
      </c>
      <c r="AC79">
        <f t="shared" si="47"/>
        <v>-196.47000000000116</v>
      </c>
      <c r="AD79">
        <f t="shared" si="42"/>
        <v>-173.67000000000553</v>
      </c>
      <c r="AE79">
        <f t="shared" si="43"/>
        <v>0</v>
      </c>
      <c r="AF79">
        <f t="shared" si="44"/>
        <v>369.12999999999738</v>
      </c>
      <c r="AG79">
        <f t="shared" si="51"/>
        <v>571.80000000001382</v>
      </c>
    </row>
    <row r="80" spans="2:51" x14ac:dyDescent="0.35">
      <c r="B80">
        <f t="shared" si="45"/>
        <v>29</v>
      </c>
      <c r="C80">
        <f t="shared" ref="C80:K80" si="58">IF(ISNUMBER(C14),C14,"")</f>
        <v>7.7983000000000002E-3</v>
      </c>
      <c r="D80">
        <f t="shared" si="58"/>
        <v>7.7983000000000002E-3</v>
      </c>
      <c r="E80">
        <f t="shared" si="58"/>
        <v>7.3931499999999997E-2</v>
      </c>
      <c r="F80">
        <f t="shared" si="58"/>
        <v>0.74042940000000002</v>
      </c>
      <c r="G80">
        <f t="shared" si="58"/>
        <v>17.721900000000002</v>
      </c>
      <c r="H80">
        <f t="shared" si="58"/>
        <v>45335.18</v>
      </c>
      <c r="I80">
        <f t="shared" si="58"/>
        <v>37226.97</v>
      </c>
      <c r="J80">
        <f t="shared" si="58"/>
        <v>0</v>
      </c>
      <c r="K80">
        <f t="shared" si="58"/>
        <v>43603.86</v>
      </c>
      <c r="M80">
        <f t="shared" si="28"/>
        <v>2.0250000000000042E-4</v>
      </c>
      <c r="N80">
        <f t="shared" si="29"/>
        <v>2.0250000000000042E-4</v>
      </c>
      <c r="O80">
        <f t="shared" si="30"/>
        <v>2.0259999999999723E-4</v>
      </c>
      <c r="P80">
        <f t="shared" si="31"/>
        <v>-4.0510000000004709E-4</v>
      </c>
      <c r="Q80">
        <f t="shared" si="32"/>
        <v>-1.8440000000001788E-2</v>
      </c>
      <c r="R80">
        <f t="shared" si="33"/>
        <v>-85.139999999999418</v>
      </c>
      <c r="S80">
        <f t="shared" si="34"/>
        <v>-35.770000000004075</v>
      </c>
      <c r="T80">
        <f t="shared" si="35"/>
        <v>0</v>
      </c>
      <c r="U80">
        <f t="shared" si="36"/>
        <v>-15.410000000003492</v>
      </c>
      <c r="V80">
        <f t="shared" si="50"/>
        <v>-107.84000000000015</v>
      </c>
      <c r="X80">
        <f t="shared" si="37"/>
        <v>-2.0250000000000042E-4</v>
      </c>
      <c r="Y80">
        <f t="shared" si="38"/>
        <v>-2.0250000000000042E-4</v>
      </c>
      <c r="Z80">
        <f t="shared" si="39"/>
        <v>-3.0379999999999296E-4</v>
      </c>
      <c r="AA80">
        <f t="shared" si="40"/>
        <v>-4.1522999999999977E-3</v>
      </c>
      <c r="AB80">
        <f t="shared" si="41"/>
        <v>-9.6209999999999241E-2</v>
      </c>
      <c r="AC80">
        <f t="shared" si="47"/>
        <v>51.769999999996799</v>
      </c>
      <c r="AD80">
        <f t="shared" si="42"/>
        <v>-208.08999999999651</v>
      </c>
      <c r="AE80">
        <f t="shared" si="43"/>
        <v>0</v>
      </c>
      <c r="AF80">
        <f t="shared" si="44"/>
        <v>270.76000000000204</v>
      </c>
      <c r="AG80">
        <f t="shared" si="51"/>
        <v>831.66000000000713</v>
      </c>
    </row>
    <row r="81" spans="2:33" x14ac:dyDescent="0.35">
      <c r="B81">
        <f t="shared" si="45"/>
        <v>30</v>
      </c>
      <c r="C81">
        <f t="shared" ref="C81:K81" si="59">IF(ISNUMBER(C15),C15,"")</f>
        <v>1.0937799999999999E-2</v>
      </c>
      <c r="D81">
        <f t="shared" si="59"/>
        <v>1.0937799999999999E-2</v>
      </c>
      <c r="E81">
        <f t="shared" si="59"/>
        <v>8.1729800000000005E-2</v>
      </c>
      <c r="F81">
        <f t="shared" si="59"/>
        <v>0.76352039999999999</v>
      </c>
      <c r="G81">
        <f t="shared" si="59"/>
        <v>18.189689999999999</v>
      </c>
      <c r="H81">
        <f t="shared" si="59"/>
        <v>48846.33</v>
      </c>
      <c r="I81">
        <f t="shared" si="59"/>
        <v>38635.17</v>
      </c>
      <c r="J81">
        <f t="shared" si="59"/>
        <v>0</v>
      </c>
      <c r="K81">
        <f t="shared" si="59"/>
        <v>52983.85</v>
      </c>
      <c r="M81">
        <f t="shared" si="28"/>
        <v>3.037999999999999E-4</v>
      </c>
      <c r="N81">
        <f t="shared" si="29"/>
        <v>3.037999999999999E-4</v>
      </c>
      <c r="O81">
        <f t="shared" si="30"/>
        <v>-2.026000000000111E-4</v>
      </c>
      <c r="P81">
        <f t="shared" si="31"/>
        <v>7.089000000000123E-4</v>
      </c>
      <c r="Q81">
        <f t="shared" si="32"/>
        <v>6.4799999999998192E-3</v>
      </c>
      <c r="R81">
        <f t="shared" si="33"/>
        <v>78.040000000000873</v>
      </c>
      <c r="S81">
        <f t="shared" si="34"/>
        <v>35.130000000004657</v>
      </c>
      <c r="T81">
        <f t="shared" si="35"/>
        <v>0</v>
      </c>
      <c r="U81">
        <f t="shared" si="36"/>
        <v>-63.720000000001164</v>
      </c>
      <c r="V81">
        <f t="shared" si="50"/>
        <v>-64.930000000003929</v>
      </c>
      <c r="X81">
        <f t="shared" si="37"/>
        <v>0</v>
      </c>
      <c r="Y81">
        <f t="shared" si="38"/>
        <v>0</v>
      </c>
      <c r="Z81">
        <f t="shared" si="39"/>
        <v>2.026000000000111E-4</v>
      </c>
      <c r="AA81">
        <f t="shared" si="40"/>
        <v>-5.772699999999964E-3</v>
      </c>
      <c r="AB81">
        <f t="shared" si="41"/>
        <v>-0.14988999999999919</v>
      </c>
      <c r="AC81">
        <f t="shared" si="47"/>
        <v>-303.80000000000291</v>
      </c>
      <c r="AD81">
        <f t="shared" si="42"/>
        <v>-232.84000000000378</v>
      </c>
      <c r="AE81">
        <f t="shared" si="43"/>
        <v>0</v>
      </c>
      <c r="AF81">
        <f t="shared" si="44"/>
        <v>525.81000000000495</v>
      </c>
      <c r="AG81">
        <f t="shared" si="51"/>
        <v>760.700000000008</v>
      </c>
    </row>
    <row r="82" spans="2:33" x14ac:dyDescent="0.35">
      <c r="B82">
        <f t="shared" si="45"/>
        <v>31</v>
      </c>
      <c r="C82">
        <f t="shared" ref="C82:K82" si="60">IF(ISNUMBER(C16),C16,"")</f>
        <v>1.39761E-2</v>
      </c>
      <c r="D82">
        <f t="shared" si="60"/>
        <v>1.39761E-2</v>
      </c>
      <c r="E82">
        <f t="shared" si="60"/>
        <v>8.4362999999999994E-2</v>
      </c>
      <c r="F82">
        <f t="shared" si="60"/>
        <v>0.76382419999999995</v>
      </c>
      <c r="G82">
        <f t="shared" si="60"/>
        <v>18.302610000000001</v>
      </c>
      <c r="H82">
        <f t="shared" si="60"/>
        <v>51434.239999999998</v>
      </c>
      <c r="I82">
        <f t="shared" si="60"/>
        <v>39466.769999999997</v>
      </c>
      <c r="J82">
        <f t="shared" si="60"/>
        <v>0</v>
      </c>
      <c r="K82">
        <f t="shared" si="60"/>
        <v>63824.03</v>
      </c>
      <c r="M82">
        <f t="shared" si="28"/>
        <v>-4.0510000000000025E-4</v>
      </c>
      <c r="N82">
        <f t="shared" si="29"/>
        <v>-4.0510000000000025E-4</v>
      </c>
      <c r="O82">
        <f t="shared" si="30"/>
        <v>-2.0259999999999723E-4</v>
      </c>
      <c r="P82">
        <f t="shared" si="31"/>
        <v>-7.0889999999990128E-4</v>
      </c>
      <c r="Q82">
        <f t="shared" si="32"/>
        <v>-7.0990000000001885E-2</v>
      </c>
      <c r="R82">
        <f t="shared" si="33"/>
        <v>27.520000000004075</v>
      </c>
      <c r="S82">
        <f t="shared" si="34"/>
        <v>13.830000000001746</v>
      </c>
      <c r="T82">
        <f t="shared" si="35"/>
        <v>0</v>
      </c>
      <c r="U82">
        <f t="shared" si="36"/>
        <v>-13.099999999998545</v>
      </c>
      <c r="V82">
        <f t="shared" si="50"/>
        <v>-51.240000000001601</v>
      </c>
      <c r="X82">
        <f t="shared" si="37"/>
        <v>-3.037999999999999E-4</v>
      </c>
      <c r="Y82">
        <f t="shared" si="38"/>
        <v>-3.037999999999999E-4</v>
      </c>
      <c r="Z82">
        <f t="shared" si="39"/>
        <v>-1.0129999999999861E-4</v>
      </c>
      <c r="AA82">
        <f t="shared" si="40"/>
        <v>-7.4945000000000705E-3</v>
      </c>
      <c r="AB82">
        <f t="shared" si="41"/>
        <v>-0.1629499999999986</v>
      </c>
      <c r="AC82">
        <f t="shared" si="47"/>
        <v>-254.92000000000553</v>
      </c>
      <c r="AD82">
        <f t="shared" si="42"/>
        <v>-220.72999999999593</v>
      </c>
      <c r="AE82">
        <f t="shared" si="43"/>
        <v>0</v>
      </c>
      <c r="AF82">
        <f t="shared" si="44"/>
        <v>450.72000000000116</v>
      </c>
      <c r="AG82">
        <f t="shared" si="51"/>
        <v>726.5099999999984</v>
      </c>
    </row>
    <row r="83" spans="2:33" x14ac:dyDescent="0.35">
      <c r="B83">
        <f t="shared" si="45"/>
        <v>32</v>
      </c>
      <c r="C83">
        <f t="shared" ref="C83:K83" si="61">IF(ISNUMBER(C17),C17,"")</f>
        <v>1.47863E-2</v>
      </c>
      <c r="D83">
        <f t="shared" si="61"/>
        <v>1.47863E-2</v>
      </c>
      <c r="E83">
        <f t="shared" si="61"/>
        <v>8.5274500000000003E-2</v>
      </c>
      <c r="F83">
        <f t="shared" si="61"/>
        <v>0.77871179999999995</v>
      </c>
      <c r="G83">
        <f t="shared" si="61"/>
        <v>18.246300000000002</v>
      </c>
      <c r="H83">
        <f t="shared" si="61"/>
        <v>53479.5</v>
      </c>
      <c r="I83">
        <f t="shared" si="61"/>
        <v>40958.129999999997</v>
      </c>
      <c r="J83">
        <f t="shared" si="61"/>
        <v>0</v>
      </c>
      <c r="K83">
        <f t="shared" si="61"/>
        <v>76002.100000000006</v>
      </c>
      <c r="M83">
        <f t="shared" si="28"/>
        <v>1.0130000000000035E-4</v>
      </c>
      <c r="N83">
        <f t="shared" si="29"/>
        <v>1.0130000000000035E-4</v>
      </c>
      <c r="O83">
        <f t="shared" si="30"/>
        <v>-4.0510000000000546E-4</v>
      </c>
      <c r="P83">
        <f t="shared" si="31"/>
        <v>-1.3166000000000011E-3</v>
      </c>
      <c r="Q83">
        <f t="shared" si="32"/>
        <v>-3.1700000000000728E-2</v>
      </c>
      <c r="R83">
        <f t="shared" si="33"/>
        <v>-71.25</v>
      </c>
      <c r="S83">
        <f t="shared" si="34"/>
        <v>-70.5</v>
      </c>
      <c r="T83">
        <f t="shared" si="35"/>
        <v>0</v>
      </c>
      <c r="U83">
        <f t="shared" si="36"/>
        <v>-3.8600000000005821</v>
      </c>
      <c r="V83">
        <f t="shared" si="50"/>
        <v>-51.990000000001601</v>
      </c>
      <c r="X83">
        <f t="shared" si="37"/>
        <v>-7.0890000000000016E-4</v>
      </c>
      <c r="Y83">
        <f t="shared" si="38"/>
        <v>-7.0890000000000016E-4</v>
      </c>
      <c r="Z83">
        <f t="shared" si="39"/>
        <v>-2.0259999999999723E-4</v>
      </c>
      <c r="AA83">
        <f t="shared" si="40"/>
        <v>-3.1395999999999091E-3</v>
      </c>
      <c r="AB83">
        <f t="shared" si="41"/>
        <v>-1.752000000000109E-2</v>
      </c>
      <c r="AC83">
        <f t="shared" si="47"/>
        <v>-120.11000000000058</v>
      </c>
      <c r="AD83">
        <f t="shared" si="42"/>
        <v>-318.25999999999476</v>
      </c>
      <c r="AE83">
        <f t="shared" si="43"/>
        <v>0</v>
      </c>
      <c r="AF83">
        <f t="shared" si="44"/>
        <v>422.54999999998836</v>
      </c>
      <c r="AG83">
        <f t="shared" si="51"/>
        <v>924.65999999999258</v>
      </c>
    </row>
    <row r="84" spans="2:33" x14ac:dyDescent="0.35">
      <c r="B84">
        <f t="shared" si="45"/>
        <v>33</v>
      </c>
      <c r="C84">
        <f t="shared" ref="C84:K84" si="62">IF(ISNUMBER(C18),C18,"")</f>
        <v>1.5900299999999999E-2</v>
      </c>
      <c r="D84">
        <f t="shared" si="62"/>
        <v>1.5900299999999999E-2</v>
      </c>
      <c r="E84">
        <f t="shared" si="62"/>
        <v>8.8008900000000001E-2</v>
      </c>
      <c r="F84">
        <f t="shared" si="62"/>
        <v>0.7412396</v>
      </c>
      <c r="G84">
        <f t="shared" si="62"/>
        <v>17.578589999999998</v>
      </c>
      <c r="H84">
        <f t="shared" si="62"/>
        <v>53430.66</v>
      </c>
      <c r="I84">
        <f t="shared" si="62"/>
        <v>43757.85</v>
      </c>
      <c r="J84">
        <f t="shared" si="62"/>
        <v>0</v>
      </c>
      <c r="K84">
        <f t="shared" si="62"/>
        <v>88961.46</v>
      </c>
      <c r="M84">
        <f t="shared" si="28"/>
        <v>3.0389999999999931E-4</v>
      </c>
      <c r="N84">
        <f t="shared" si="29"/>
        <v>3.0389999999999931E-4</v>
      </c>
      <c r="O84">
        <f t="shared" si="30"/>
        <v>-6.0759999999999981E-4</v>
      </c>
      <c r="P84">
        <f t="shared" si="31"/>
        <v>-1.1139999999999484E-3</v>
      </c>
      <c r="Q84">
        <f t="shared" si="32"/>
        <v>7.6000000000000512E-3</v>
      </c>
      <c r="R84">
        <f t="shared" si="33"/>
        <v>12.859999999993306</v>
      </c>
      <c r="S84">
        <f t="shared" si="34"/>
        <v>-40.529999999998836</v>
      </c>
      <c r="T84">
        <f t="shared" si="35"/>
        <v>0</v>
      </c>
      <c r="U84">
        <f t="shared" si="36"/>
        <v>3.9999999993597157E-2</v>
      </c>
      <c r="V84">
        <f t="shared" si="50"/>
        <v>1.3999999999905413</v>
      </c>
      <c r="X84">
        <f t="shared" si="37"/>
        <v>0</v>
      </c>
      <c r="Y84">
        <f t="shared" si="38"/>
        <v>0</v>
      </c>
      <c r="Z84">
        <f t="shared" si="39"/>
        <v>-2.0259999999999723E-4</v>
      </c>
      <c r="AA84">
        <f t="shared" si="40"/>
        <v>-1.0735300000000003E-2</v>
      </c>
      <c r="AB84">
        <f t="shared" si="41"/>
        <v>-0.18239999999999768</v>
      </c>
      <c r="AC84">
        <f t="shared" si="47"/>
        <v>-94.899999999994179</v>
      </c>
      <c r="AD84">
        <f t="shared" si="42"/>
        <v>-276.43000000000029</v>
      </c>
      <c r="AE84">
        <f t="shared" si="43"/>
        <v>0</v>
      </c>
      <c r="AF84">
        <f t="shared" si="44"/>
        <v>684.63999999999942</v>
      </c>
      <c r="AG84">
        <f t="shared" si="51"/>
        <v>1106.1899999999987</v>
      </c>
    </row>
    <row r="85" spans="2:33" x14ac:dyDescent="0.35">
      <c r="B85">
        <f t="shared" si="45"/>
        <v>34</v>
      </c>
      <c r="C85">
        <f t="shared" ref="C85:K85" si="63">IF(ISNUMBER(C19),C19,"")</f>
        <v>1.8432199999999999E-2</v>
      </c>
      <c r="D85">
        <f t="shared" si="63"/>
        <v>1.8432199999999999E-2</v>
      </c>
      <c r="E85">
        <f t="shared" si="63"/>
        <v>8.7603799999999996E-2</v>
      </c>
      <c r="F85">
        <f t="shared" si="63"/>
        <v>0.71946529999999997</v>
      </c>
      <c r="G85">
        <f t="shared" si="63"/>
        <v>16.989159999999998</v>
      </c>
      <c r="H85">
        <f t="shared" si="63"/>
        <v>53309.919999999998</v>
      </c>
      <c r="I85">
        <f t="shared" si="63"/>
        <v>46551.43</v>
      </c>
      <c r="J85">
        <f t="shared" si="63"/>
        <v>0</v>
      </c>
      <c r="K85">
        <f t="shared" si="63"/>
        <v>98965.37</v>
      </c>
      <c r="M85">
        <f t="shared" si="28"/>
        <v>-3.037999999999999E-4</v>
      </c>
      <c r="N85">
        <f t="shared" si="29"/>
        <v>-3.037999999999999E-4</v>
      </c>
      <c r="O85">
        <f t="shared" si="30"/>
        <v>-3.0379999999999296E-4</v>
      </c>
      <c r="P85">
        <f t="shared" si="31"/>
        <v>-2.5318999999999203E-3</v>
      </c>
      <c r="Q85">
        <f t="shared" si="32"/>
        <v>-6.8969999999996645E-2</v>
      </c>
      <c r="R85">
        <f t="shared" si="33"/>
        <v>13.870000000002619</v>
      </c>
      <c r="S85">
        <f t="shared" si="34"/>
        <v>52.80000000000291</v>
      </c>
      <c r="T85">
        <f t="shared" si="35"/>
        <v>0</v>
      </c>
      <c r="U85">
        <f t="shared" si="36"/>
        <v>59.450000000011642</v>
      </c>
      <c r="V85">
        <f t="shared" si="50"/>
        <v>-37.53000000000975</v>
      </c>
      <c r="X85">
        <f t="shared" si="37"/>
        <v>-8.102000000000005E-4</v>
      </c>
      <c r="Y85">
        <f t="shared" si="38"/>
        <v>-8.102000000000005E-4</v>
      </c>
      <c r="Z85">
        <f t="shared" si="39"/>
        <v>-2.0259999999999723E-4</v>
      </c>
      <c r="AA85">
        <f t="shared" si="40"/>
        <v>-4.4562000000000213E-3</v>
      </c>
      <c r="AB85">
        <f t="shared" si="41"/>
        <v>-1.2100000000003774E-3</v>
      </c>
      <c r="AC85">
        <f t="shared" si="47"/>
        <v>31.44999999999709</v>
      </c>
      <c r="AD85">
        <f t="shared" si="42"/>
        <v>-513.58000000000175</v>
      </c>
      <c r="AE85">
        <f t="shared" si="43"/>
        <v>0</v>
      </c>
      <c r="AF85">
        <f t="shared" si="44"/>
        <v>850.60999999998603</v>
      </c>
      <c r="AG85">
        <f t="shared" si="51"/>
        <v>1651.2199999999975</v>
      </c>
    </row>
    <row r="86" spans="2:33" x14ac:dyDescent="0.35">
      <c r="B86">
        <f t="shared" si="45"/>
        <v>35</v>
      </c>
      <c r="C86">
        <f t="shared" ref="C86:K86" si="64">IF(ISNUMBER(C20),C20,"")</f>
        <v>2.1673100000000001E-2</v>
      </c>
      <c r="D86">
        <f t="shared" si="64"/>
        <v>2.1673100000000001E-2</v>
      </c>
      <c r="E86">
        <f t="shared" si="64"/>
        <v>0.103099</v>
      </c>
      <c r="F86">
        <f t="shared" si="64"/>
        <v>0.7195665</v>
      </c>
      <c r="G86">
        <f t="shared" si="64"/>
        <v>17.325099999999999</v>
      </c>
      <c r="H86">
        <f t="shared" si="64"/>
        <v>53653.27</v>
      </c>
      <c r="I86">
        <f t="shared" si="64"/>
        <v>49559.99</v>
      </c>
      <c r="J86">
        <f t="shared" si="64"/>
        <v>0</v>
      </c>
      <c r="K86">
        <f t="shared" si="64"/>
        <v>105904.9</v>
      </c>
      <c r="M86">
        <f t="shared" si="28"/>
        <v>-3.037999999999999E-4</v>
      </c>
      <c r="N86">
        <f t="shared" si="29"/>
        <v>-3.037999999999999E-4</v>
      </c>
      <c r="O86">
        <f t="shared" si="30"/>
        <v>-4.0509999999999158E-4</v>
      </c>
      <c r="P86">
        <f t="shared" si="31"/>
        <v>-2.9369999999999674E-3</v>
      </c>
      <c r="Q86">
        <f t="shared" si="32"/>
        <v>-0.11433999999999855</v>
      </c>
      <c r="R86">
        <f t="shared" si="33"/>
        <v>7.680000000000291</v>
      </c>
      <c r="S86">
        <f t="shared" si="34"/>
        <v>-79.659999999996217</v>
      </c>
      <c r="T86">
        <f t="shared" si="35"/>
        <v>0</v>
      </c>
      <c r="U86">
        <f t="shared" si="36"/>
        <v>24.700000000011642</v>
      </c>
      <c r="V86">
        <f t="shared" si="50"/>
        <v>49.809999999986758</v>
      </c>
      <c r="X86">
        <f t="shared" si="37"/>
        <v>-1.5192000000000018E-3</v>
      </c>
      <c r="Y86">
        <f t="shared" si="38"/>
        <v>-1.5192000000000018E-3</v>
      </c>
      <c r="Z86">
        <f t="shared" si="39"/>
        <v>-1.0120000000000962E-4</v>
      </c>
      <c r="AA86">
        <f t="shared" si="40"/>
        <v>-6.3804000000000638E-3</v>
      </c>
      <c r="AB86">
        <f t="shared" ref="AB86:AB131" si="65">IF(AND(ISNUMBER(AB20),ISNUMBER(Q20)),AB20-Q20,"")</f>
        <v>-6.1280000000000001E-2</v>
      </c>
      <c r="AC86">
        <f t="shared" si="47"/>
        <v>-136.70999999999913</v>
      </c>
      <c r="AD86">
        <f t="shared" si="42"/>
        <v>-126.45999999999913</v>
      </c>
      <c r="AE86">
        <f t="shared" si="43"/>
        <v>0</v>
      </c>
      <c r="AF86">
        <f t="shared" si="44"/>
        <v>1391.5999999999913</v>
      </c>
      <c r="AG86">
        <f t="shared" si="51"/>
        <v>1640.9699999999975</v>
      </c>
    </row>
    <row r="87" spans="2:33" x14ac:dyDescent="0.35">
      <c r="B87">
        <f t="shared" si="45"/>
        <v>36</v>
      </c>
      <c r="C87">
        <f t="shared" ref="C87:K87" si="66">IF(ISNUMBER(C21),C21,"")</f>
        <v>2.5319000000000001E-2</v>
      </c>
      <c r="D87">
        <f t="shared" si="66"/>
        <v>2.5319000000000001E-2</v>
      </c>
      <c r="E87">
        <f t="shared" si="66"/>
        <v>0.1123152</v>
      </c>
      <c r="F87">
        <f t="shared" si="66"/>
        <v>0.76828030000000003</v>
      </c>
      <c r="G87">
        <f t="shared" si="66"/>
        <v>20.151</v>
      </c>
      <c r="H87">
        <f t="shared" si="66"/>
        <v>56791.99</v>
      </c>
      <c r="I87">
        <f t="shared" si="66"/>
        <v>41688.699999999997</v>
      </c>
      <c r="J87">
        <f t="shared" si="66"/>
        <v>0</v>
      </c>
      <c r="K87">
        <f t="shared" si="66"/>
        <v>109929.2</v>
      </c>
      <c r="M87">
        <f t="shared" si="28"/>
        <v>-7.0890000000000189E-4</v>
      </c>
      <c r="N87">
        <f t="shared" si="29"/>
        <v>-7.0890000000000189E-4</v>
      </c>
      <c r="O87">
        <f t="shared" si="30"/>
        <v>-5.0640000000000407E-4</v>
      </c>
      <c r="P87">
        <f t="shared" si="31"/>
        <v>-1.8229000000000717E-3</v>
      </c>
      <c r="Q87">
        <f t="shared" si="32"/>
        <v>-9.4789999999999708E-2</v>
      </c>
      <c r="R87">
        <f t="shared" si="33"/>
        <v>262.34000000000378</v>
      </c>
      <c r="S87">
        <f t="shared" si="34"/>
        <v>135.97000000000116</v>
      </c>
      <c r="T87">
        <f t="shared" si="35"/>
        <v>0</v>
      </c>
      <c r="U87">
        <f t="shared" si="36"/>
        <v>204.69999999999709</v>
      </c>
      <c r="V87">
        <f t="shared" si="50"/>
        <v>176.17999999998938</v>
      </c>
      <c r="X87">
        <f t="shared" si="37"/>
        <v>-1.1140000000000004E-3</v>
      </c>
      <c r="Y87">
        <f t="shared" si="38"/>
        <v>-1.1140000000000004E-3</v>
      </c>
      <c r="Z87">
        <f t="shared" si="39"/>
        <v>1.0129999999999861E-4</v>
      </c>
      <c r="AA87">
        <f t="shared" si="40"/>
        <v>-1.7622099999999974E-2</v>
      </c>
      <c r="AB87">
        <f t="shared" si="65"/>
        <v>-0.29795999999999978</v>
      </c>
      <c r="AC87">
        <f t="shared" si="47"/>
        <v>-469.18000000000029</v>
      </c>
      <c r="AD87">
        <f t="shared" si="42"/>
        <v>-332.90000000000146</v>
      </c>
      <c r="AE87">
        <f t="shared" si="43"/>
        <v>0</v>
      </c>
      <c r="AF87">
        <f t="shared" si="44"/>
        <v>1273.3000000000029</v>
      </c>
      <c r="AG87">
        <f t="shared" si="51"/>
        <v>1504.6899999999987</v>
      </c>
    </row>
    <row r="88" spans="2:33" x14ac:dyDescent="0.35">
      <c r="B88">
        <f t="shared" si="45"/>
        <v>37</v>
      </c>
      <c r="C88">
        <f t="shared" ref="C88:K88" si="67">IF(ISNUMBER(C22),C22,"")</f>
        <v>2.3799899999999999E-2</v>
      </c>
      <c r="D88">
        <f t="shared" si="67"/>
        <v>2.3799899999999999E-2</v>
      </c>
      <c r="E88">
        <f t="shared" si="67"/>
        <v>0.11150500000000001</v>
      </c>
      <c r="F88">
        <f t="shared" si="67"/>
        <v>0.74063199999999996</v>
      </c>
      <c r="G88">
        <f t="shared" si="67"/>
        <v>19.24671</v>
      </c>
      <c r="H88">
        <f t="shared" si="67"/>
        <v>58999.72</v>
      </c>
      <c r="I88">
        <f t="shared" si="67"/>
        <v>41136.120000000003</v>
      </c>
      <c r="J88">
        <f t="shared" si="67"/>
        <v>0</v>
      </c>
      <c r="K88">
        <f t="shared" si="67"/>
        <v>125241.1</v>
      </c>
      <c r="M88">
        <f t="shared" si="28"/>
        <v>-1.1140999999999998E-3</v>
      </c>
      <c r="N88">
        <f t="shared" si="29"/>
        <v>-1.1140999999999998E-3</v>
      </c>
      <c r="O88">
        <f t="shared" si="30"/>
        <v>1.0119999999999574E-4</v>
      </c>
      <c r="P88">
        <f t="shared" si="31"/>
        <v>-1.6204999999999137E-3</v>
      </c>
      <c r="Q88">
        <f t="shared" si="32"/>
        <v>-6.1980000000001922E-2</v>
      </c>
      <c r="R88">
        <f t="shared" si="33"/>
        <v>132.22999999999593</v>
      </c>
      <c r="S88">
        <f t="shared" si="34"/>
        <v>77.299999999995634</v>
      </c>
      <c r="T88">
        <f t="shared" si="35"/>
        <v>0</v>
      </c>
      <c r="U88">
        <f t="shared" si="36"/>
        <v>325</v>
      </c>
      <c r="V88">
        <f t="shared" si="50"/>
        <v>231.10999999998967</v>
      </c>
      <c r="X88">
        <f t="shared" si="37"/>
        <v>-1.4178000000000003E-3</v>
      </c>
      <c r="Y88">
        <f t="shared" si="38"/>
        <v>-1.4178000000000003E-3</v>
      </c>
      <c r="Z88">
        <f t="shared" si="39"/>
        <v>-7.0889999999999842E-4</v>
      </c>
      <c r="AA88">
        <f t="shared" si="40"/>
        <v>-2.8356999999999966E-3</v>
      </c>
      <c r="AB88">
        <f t="shared" si="65"/>
        <v>1.8830000000001235E-2</v>
      </c>
      <c r="AC88">
        <f t="shared" si="47"/>
        <v>-160.95999999999913</v>
      </c>
      <c r="AD88">
        <f t="shared" si="42"/>
        <v>-271.86000000000058</v>
      </c>
      <c r="AE88">
        <f t="shared" si="43"/>
        <v>0</v>
      </c>
      <c r="AF88">
        <f t="shared" si="44"/>
        <v>1186.3999999999942</v>
      </c>
      <c r="AG88">
        <f t="shared" si="51"/>
        <v>1615.5900000000001</v>
      </c>
    </row>
    <row r="89" spans="2:33" x14ac:dyDescent="0.35">
      <c r="B89">
        <f t="shared" si="45"/>
        <v>38</v>
      </c>
      <c r="C89">
        <f t="shared" ref="C89:K89" si="68">IF(ISNUMBER(C23),C23,"")</f>
        <v>2.6736900000000001E-2</v>
      </c>
      <c r="D89">
        <f t="shared" si="68"/>
        <v>2.6736900000000001E-2</v>
      </c>
      <c r="E89">
        <f t="shared" si="68"/>
        <v>0.1180879</v>
      </c>
      <c r="F89">
        <f t="shared" si="68"/>
        <v>0.75096209999999997</v>
      </c>
      <c r="G89">
        <f t="shared" si="68"/>
        <v>19.574639999999999</v>
      </c>
      <c r="H89">
        <f t="shared" si="68"/>
        <v>59612.21</v>
      </c>
      <c r="I89">
        <f t="shared" si="68"/>
        <v>41311.18</v>
      </c>
      <c r="J89">
        <f t="shared" si="68"/>
        <v>0</v>
      </c>
      <c r="K89">
        <f t="shared" si="68"/>
        <v>143105.70000000001</v>
      </c>
      <c r="M89">
        <f t="shared" si="28"/>
        <v>-1.1140999999999998E-3</v>
      </c>
      <c r="N89">
        <f t="shared" si="29"/>
        <v>-1.1140999999999998E-3</v>
      </c>
      <c r="O89">
        <f t="shared" si="30"/>
        <v>-6.0759999999999981E-4</v>
      </c>
      <c r="P89">
        <f t="shared" si="31"/>
        <v>-3.9496999999999449E-3</v>
      </c>
      <c r="Q89">
        <f t="shared" si="32"/>
        <v>-0.15747999999999962</v>
      </c>
      <c r="R89">
        <f t="shared" si="33"/>
        <v>-81.299999999995634</v>
      </c>
      <c r="S89">
        <f t="shared" si="34"/>
        <v>66.529999999998836</v>
      </c>
      <c r="T89">
        <f t="shared" si="35"/>
        <v>0</v>
      </c>
      <c r="U89">
        <f t="shared" si="36"/>
        <v>361.59999999997672</v>
      </c>
      <c r="V89">
        <f t="shared" si="50"/>
        <v>83.279999999995198</v>
      </c>
      <c r="X89">
        <f t="shared" si="37"/>
        <v>-1.4178000000000003E-3</v>
      </c>
      <c r="Y89">
        <f t="shared" si="38"/>
        <v>-1.4178000000000003E-3</v>
      </c>
      <c r="Z89">
        <f t="shared" si="39"/>
        <v>-3.0389999999999584E-4</v>
      </c>
      <c r="AA89">
        <f t="shared" si="40"/>
        <v>-1.2862099999999987E-2</v>
      </c>
      <c r="AB89">
        <f t="shared" si="65"/>
        <v>-8.983999999999881E-2</v>
      </c>
      <c r="AC89">
        <f t="shared" si="47"/>
        <v>-65.870000000002619</v>
      </c>
      <c r="AD89">
        <f t="shared" si="42"/>
        <v>-328.69000000000233</v>
      </c>
      <c r="AE89">
        <f t="shared" si="43"/>
        <v>0</v>
      </c>
      <c r="AF89">
        <f t="shared" si="44"/>
        <v>1308.1000000000058</v>
      </c>
      <c r="AG89">
        <f t="shared" si="51"/>
        <v>1878.4099999999999</v>
      </c>
    </row>
    <row r="90" spans="2:33" x14ac:dyDescent="0.35">
      <c r="B90">
        <f t="shared" si="45"/>
        <v>39</v>
      </c>
      <c r="C90">
        <f t="shared" ref="C90:K90" si="69">IF(ISNUMBER(C24),C24,"")</f>
        <v>2.8863699999999999E-2</v>
      </c>
      <c r="D90">
        <f t="shared" si="69"/>
        <v>2.8863699999999999E-2</v>
      </c>
      <c r="E90">
        <f t="shared" si="69"/>
        <v>0.1191007</v>
      </c>
      <c r="F90">
        <f t="shared" si="69"/>
        <v>0.74113830000000003</v>
      </c>
      <c r="G90">
        <f t="shared" si="69"/>
        <v>19.696480000000001</v>
      </c>
      <c r="H90">
        <f t="shared" si="69"/>
        <v>60382.75</v>
      </c>
      <c r="I90">
        <f t="shared" si="69"/>
        <v>41726.46</v>
      </c>
      <c r="J90">
        <f t="shared" si="69"/>
        <v>0</v>
      </c>
      <c r="K90">
        <f t="shared" si="69"/>
        <v>161381.20000000001</v>
      </c>
      <c r="M90">
        <f t="shared" si="28"/>
        <v>-4.0509999999999852E-4</v>
      </c>
      <c r="N90">
        <f t="shared" si="29"/>
        <v>-4.0509999999999852E-4</v>
      </c>
      <c r="O90">
        <f t="shared" si="30"/>
        <v>-8.1019999999999703E-4</v>
      </c>
      <c r="P90">
        <f t="shared" si="31"/>
        <v>-5.5701000000000223E-3</v>
      </c>
      <c r="Q90">
        <f t="shared" si="32"/>
        <v>-0.12366000000000099</v>
      </c>
      <c r="R90">
        <f t="shared" si="33"/>
        <v>124.26000000000204</v>
      </c>
      <c r="S90">
        <f t="shared" si="34"/>
        <v>94.639999999999418</v>
      </c>
      <c r="T90">
        <f t="shared" si="35"/>
        <v>0</v>
      </c>
      <c r="U90">
        <f t="shared" si="36"/>
        <v>225</v>
      </c>
      <c r="V90">
        <f t="shared" si="50"/>
        <v>112.89999999999782</v>
      </c>
      <c r="X90">
        <f t="shared" si="37"/>
        <v>-2.5319000000000001E-3</v>
      </c>
      <c r="Y90">
        <f t="shared" si="38"/>
        <v>-2.5319000000000001E-3</v>
      </c>
      <c r="Z90">
        <f t="shared" si="39"/>
        <v>2.0249999999999435E-4</v>
      </c>
      <c r="AA90">
        <f t="shared" si="40"/>
        <v>-1.0735300000000003E-2</v>
      </c>
      <c r="AB90">
        <f t="shared" si="65"/>
        <v>-0.26088999999999984</v>
      </c>
      <c r="AC90">
        <f t="shared" si="47"/>
        <v>-364.18000000000029</v>
      </c>
      <c r="AD90">
        <f t="shared" si="42"/>
        <v>-363.27999999999884</v>
      </c>
      <c r="AE90">
        <f t="shared" si="43"/>
        <v>0</v>
      </c>
      <c r="AF90">
        <f t="shared" si="44"/>
        <v>1554.7999999999884</v>
      </c>
      <c r="AG90">
        <f t="shared" si="51"/>
        <v>1877.5099999999984</v>
      </c>
    </row>
    <row r="91" spans="2:33" x14ac:dyDescent="0.35">
      <c r="B91">
        <f t="shared" si="45"/>
        <v>40</v>
      </c>
      <c r="C91">
        <f t="shared" ref="C91:K91" si="70">IF(ISNUMBER(C25),C25,"")</f>
        <v>2.9977699999999999E-2</v>
      </c>
      <c r="D91">
        <f t="shared" si="70"/>
        <v>2.9977699999999999E-2</v>
      </c>
      <c r="E91">
        <f t="shared" si="70"/>
        <v>0.12092360000000001</v>
      </c>
      <c r="F91">
        <f t="shared" si="70"/>
        <v>0.72544059999999999</v>
      </c>
      <c r="G91">
        <f t="shared" si="70"/>
        <v>19.475899999999999</v>
      </c>
      <c r="H91">
        <f t="shared" si="70"/>
        <v>60471.42</v>
      </c>
      <c r="I91">
        <f t="shared" si="70"/>
        <v>42193.03</v>
      </c>
      <c r="J91">
        <f t="shared" si="70"/>
        <v>0</v>
      </c>
      <c r="K91">
        <f t="shared" si="70"/>
        <v>180168.6</v>
      </c>
      <c r="M91">
        <f t="shared" si="28"/>
        <v>-1.3166000000000011E-3</v>
      </c>
      <c r="N91">
        <f t="shared" si="29"/>
        <v>-1.3166000000000011E-3</v>
      </c>
      <c r="O91">
        <f t="shared" si="30"/>
        <v>-1.0120000000000962E-4</v>
      </c>
      <c r="P91">
        <f t="shared" si="31"/>
        <v>-7.0894000000000235E-3</v>
      </c>
      <c r="Q91">
        <f t="shared" si="32"/>
        <v>-0.1463499999999982</v>
      </c>
      <c r="R91">
        <f t="shared" si="33"/>
        <v>48.230000000003201</v>
      </c>
      <c r="S91">
        <f t="shared" si="34"/>
        <v>79.980000000003201</v>
      </c>
      <c r="T91">
        <f t="shared" si="35"/>
        <v>0</v>
      </c>
      <c r="U91">
        <f t="shared" si="36"/>
        <v>251.5</v>
      </c>
      <c r="V91">
        <f t="shared" si="50"/>
        <v>81.149999999997817</v>
      </c>
      <c r="X91">
        <f t="shared" si="37"/>
        <v>-2.5318999999999967E-3</v>
      </c>
      <c r="Y91">
        <f t="shared" si="38"/>
        <v>-2.5318999999999967E-3</v>
      </c>
      <c r="Z91">
        <f t="shared" si="39"/>
        <v>-5.0639999999999019E-4</v>
      </c>
      <c r="AA91">
        <f t="shared" si="40"/>
        <v>-1.0836499999999916E-2</v>
      </c>
      <c r="AB91">
        <f t="shared" si="65"/>
        <v>-0.12415999999999983</v>
      </c>
      <c r="AC91">
        <f t="shared" si="47"/>
        <v>-142.63000000000466</v>
      </c>
      <c r="AD91">
        <f t="shared" si="42"/>
        <v>-546.63000000000466</v>
      </c>
      <c r="AE91">
        <f t="shared" si="43"/>
        <v>0</v>
      </c>
      <c r="AF91">
        <f t="shared" si="44"/>
        <v>1555</v>
      </c>
      <c r="AG91">
        <f t="shared" si="51"/>
        <v>2281.5099999999984</v>
      </c>
    </row>
    <row r="92" spans="2:33" x14ac:dyDescent="0.35">
      <c r="B92">
        <f t="shared" si="45"/>
        <v>41</v>
      </c>
      <c r="C92">
        <f t="shared" ref="C92:K92" si="71">IF(ISNUMBER(C26),C26,"")</f>
        <v>2.9876400000000001E-2</v>
      </c>
      <c r="D92">
        <f t="shared" si="71"/>
        <v>2.9876400000000001E-2</v>
      </c>
      <c r="E92">
        <f t="shared" si="71"/>
        <v>0.122139</v>
      </c>
      <c r="F92">
        <f t="shared" si="71"/>
        <v>0.70396999999999998</v>
      </c>
      <c r="G92">
        <f t="shared" si="71"/>
        <v>19.391629999999999</v>
      </c>
      <c r="H92">
        <f t="shared" si="71"/>
        <v>61557.43</v>
      </c>
      <c r="I92">
        <f t="shared" si="71"/>
        <v>42360.78</v>
      </c>
      <c r="J92">
        <f t="shared" si="71"/>
        <v>0</v>
      </c>
      <c r="K92">
        <f t="shared" si="71"/>
        <v>198360.7</v>
      </c>
      <c r="M92">
        <f t="shared" si="28"/>
        <v>-6.0759999999999981E-4</v>
      </c>
      <c r="N92">
        <f t="shared" si="29"/>
        <v>-6.0759999999999981E-4</v>
      </c>
      <c r="O92">
        <f t="shared" si="30"/>
        <v>-1.0129999999999861E-4</v>
      </c>
      <c r="P92">
        <f t="shared" si="31"/>
        <v>-2.6332000000000022E-3</v>
      </c>
      <c r="Q92">
        <f t="shared" si="32"/>
        <v>-4.4560000000000599E-2</v>
      </c>
      <c r="R92">
        <f t="shared" si="33"/>
        <v>209.84999999999854</v>
      </c>
      <c r="S92">
        <f t="shared" si="34"/>
        <v>-5.4599999999991269</v>
      </c>
      <c r="T92">
        <f t="shared" si="35"/>
        <v>0</v>
      </c>
      <c r="U92">
        <f t="shared" si="36"/>
        <v>195.29999999998836</v>
      </c>
      <c r="V92">
        <f t="shared" si="50"/>
        <v>296.45999999999549</v>
      </c>
      <c r="X92">
        <f t="shared" si="37"/>
        <v>-8.102000000000005E-4</v>
      </c>
      <c r="Y92">
        <f t="shared" si="38"/>
        <v>-8.102000000000005E-4</v>
      </c>
      <c r="Z92">
        <f t="shared" si="39"/>
        <v>-1.0129999999999861E-4</v>
      </c>
      <c r="AA92">
        <f t="shared" si="40"/>
        <v>-1.7216899999999979E-2</v>
      </c>
      <c r="AB92">
        <f t="shared" si="65"/>
        <v>-0.22958999999999818</v>
      </c>
      <c r="AC92">
        <f t="shared" si="47"/>
        <v>-304.61999999999534</v>
      </c>
      <c r="AD92">
        <f t="shared" si="42"/>
        <v>-487.13999999999942</v>
      </c>
      <c r="AE92">
        <f t="shared" si="43"/>
        <v>0</v>
      </c>
      <c r="AF92">
        <f t="shared" si="44"/>
        <v>2011.7000000000116</v>
      </c>
      <c r="AG92">
        <f t="shared" si="51"/>
        <v>2464.0300000000025</v>
      </c>
    </row>
    <row r="93" spans="2:33" x14ac:dyDescent="0.35">
      <c r="B93">
        <f t="shared" si="45"/>
        <v>42</v>
      </c>
      <c r="C93">
        <f t="shared" ref="C93:K93" si="72">IF(ISNUMBER(C27),C27,"")</f>
        <v>2.8965000000000001E-2</v>
      </c>
      <c r="D93">
        <f t="shared" si="72"/>
        <v>2.8965000000000001E-2</v>
      </c>
      <c r="E93">
        <f t="shared" si="72"/>
        <v>0.12517719999999999</v>
      </c>
      <c r="F93">
        <f t="shared" si="72"/>
        <v>0.67804330000000002</v>
      </c>
      <c r="G93">
        <f t="shared" si="72"/>
        <v>19.472760000000001</v>
      </c>
      <c r="H93">
        <f t="shared" si="72"/>
        <v>62748.5</v>
      </c>
      <c r="I93">
        <f t="shared" si="72"/>
        <v>42369.85</v>
      </c>
      <c r="J93">
        <f t="shared" si="72"/>
        <v>0</v>
      </c>
      <c r="K93">
        <f t="shared" si="72"/>
        <v>217705.5</v>
      </c>
      <c r="M93">
        <f t="shared" si="28"/>
        <v>-1.4178999999999997E-3</v>
      </c>
      <c r="N93">
        <f t="shared" si="29"/>
        <v>-1.4178999999999997E-3</v>
      </c>
      <c r="O93">
        <f t="shared" si="30"/>
        <v>0</v>
      </c>
      <c r="P93">
        <f t="shared" si="31"/>
        <v>-9.1140000000000665E-4</v>
      </c>
      <c r="Q93">
        <f t="shared" si="32"/>
        <v>-4.5680000000000831E-2</v>
      </c>
      <c r="R93">
        <f t="shared" si="33"/>
        <v>211.45999999999913</v>
      </c>
      <c r="S93">
        <f t="shared" si="34"/>
        <v>56.989999999997963</v>
      </c>
      <c r="T93">
        <f t="shared" si="35"/>
        <v>0</v>
      </c>
      <c r="U93">
        <f t="shared" si="36"/>
        <v>370.20000000001164</v>
      </c>
      <c r="V93">
        <f t="shared" si="50"/>
        <v>450.92999999999665</v>
      </c>
      <c r="X93">
        <f t="shared" si="37"/>
        <v>-8.102000000000005E-4</v>
      </c>
      <c r="Y93">
        <f t="shared" si="38"/>
        <v>-8.102000000000005E-4</v>
      </c>
      <c r="Z93">
        <f t="shared" si="39"/>
        <v>3.039000000000236E-4</v>
      </c>
      <c r="AA93">
        <f t="shared" si="40"/>
        <v>-1.0836599999999974E-2</v>
      </c>
      <c r="AB93">
        <f t="shared" si="65"/>
        <v>-0.15090000000000003</v>
      </c>
      <c r="AC93">
        <f t="shared" si="47"/>
        <v>-55.279999999998836</v>
      </c>
      <c r="AD93">
        <f t="shared" si="42"/>
        <v>-554.07999999999447</v>
      </c>
      <c r="AE93">
        <f t="shared" si="43"/>
        <v>0</v>
      </c>
      <c r="AF93">
        <f t="shared" si="44"/>
        <v>2388.8999999999942</v>
      </c>
      <c r="AG93">
        <f t="shared" si="51"/>
        <v>2962.8299999999981</v>
      </c>
    </row>
    <row r="94" spans="2:33" x14ac:dyDescent="0.35">
      <c r="B94">
        <f t="shared" si="45"/>
        <v>43</v>
      </c>
      <c r="C94">
        <f t="shared" ref="C94:K94" si="73">IF(ISNUMBER(C28),C28,"")</f>
        <v>2.79522E-2</v>
      </c>
      <c r="D94">
        <f t="shared" si="73"/>
        <v>2.79522E-2</v>
      </c>
      <c r="E94">
        <f t="shared" si="73"/>
        <v>0.127304</v>
      </c>
      <c r="F94">
        <f t="shared" si="73"/>
        <v>0.64614139999999998</v>
      </c>
      <c r="G94">
        <f t="shared" si="73"/>
        <v>19.430219999999998</v>
      </c>
      <c r="H94">
        <f t="shared" si="73"/>
        <v>63090.2</v>
      </c>
      <c r="I94">
        <f t="shared" si="73"/>
        <v>42350.55</v>
      </c>
      <c r="J94">
        <f t="shared" si="73"/>
        <v>0</v>
      </c>
      <c r="K94">
        <f t="shared" si="73"/>
        <v>238094.5</v>
      </c>
      <c r="M94">
        <f t="shared" si="28"/>
        <v>-3.037999999999999E-4</v>
      </c>
      <c r="N94">
        <f t="shared" si="29"/>
        <v>-3.037999999999999E-4</v>
      </c>
      <c r="O94">
        <f t="shared" si="30"/>
        <v>-4.0509999999999158E-4</v>
      </c>
      <c r="P94">
        <f t="shared" si="31"/>
        <v>-4.1522999999999977E-3</v>
      </c>
      <c r="Q94">
        <f t="shared" si="32"/>
        <v>-0.13712999999999909</v>
      </c>
      <c r="R94">
        <f t="shared" si="33"/>
        <v>59.42000000000553</v>
      </c>
      <c r="S94">
        <f t="shared" si="34"/>
        <v>109.63999999999942</v>
      </c>
      <c r="T94">
        <f t="shared" si="35"/>
        <v>0</v>
      </c>
      <c r="U94">
        <f t="shared" si="36"/>
        <v>526.70000000001164</v>
      </c>
      <c r="V94">
        <f t="shared" si="50"/>
        <v>400.71000000000276</v>
      </c>
      <c r="X94">
        <f t="shared" si="37"/>
        <v>-1.1140999999999998E-3</v>
      </c>
      <c r="Y94">
        <f t="shared" si="38"/>
        <v>-1.1140999999999998E-3</v>
      </c>
      <c r="Z94">
        <f t="shared" si="39"/>
        <v>1.0129999999999861E-4</v>
      </c>
      <c r="AA94">
        <f t="shared" si="40"/>
        <v>-8.9122999999999841E-3</v>
      </c>
      <c r="AB94">
        <f t="shared" si="65"/>
        <v>-5.3599999999995873E-3</v>
      </c>
      <c r="AC94">
        <f t="shared" si="47"/>
        <v>55.669999999998254</v>
      </c>
      <c r="AD94">
        <f t="shared" si="42"/>
        <v>-495.67000000000553</v>
      </c>
      <c r="AE94">
        <f t="shared" si="43"/>
        <v>0</v>
      </c>
      <c r="AF94">
        <f t="shared" si="44"/>
        <v>2949.2999999999884</v>
      </c>
      <c r="AG94">
        <f t="shared" si="51"/>
        <v>3514.1700000000019</v>
      </c>
    </row>
    <row r="95" spans="2:33" x14ac:dyDescent="0.35">
      <c r="B95">
        <f t="shared" si="45"/>
        <v>44</v>
      </c>
      <c r="C95">
        <f t="shared" ref="C95:K95" si="74">IF(ISNUMBER(C29),C29,"")</f>
        <v>3.1091799999999999E-2</v>
      </c>
      <c r="D95">
        <f t="shared" si="74"/>
        <v>3.1091799999999999E-2</v>
      </c>
      <c r="E95">
        <f t="shared" si="74"/>
        <v>0.12679770000000001</v>
      </c>
      <c r="F95">
        <f t="shared" si="74"/>
        <v>0.62021470000000001</v>
      </c>
      <c r="G95">
        <f t="shared" si="74"/>
        <v>19.71855</v>
      </c>
      <c r="H95">
        <f t="shared" si="74"/>
        <v>65381.98</v>
      </c>
      <c r="I95">
        <f t="shared" si="74"/>
        <v>42699.13</v>
      </c>
      <c r="J95">
        <f t="shared" si="74"/>
        <v>0</v>
      </c>
      <c r="K95">
        <f t="shared" si="74"/>
        <v>258768.6</v>
      </c>
      <c r="M95">
        <f t="shared" si="28"/>
        <v>-4.0509999999999852E-4</v>
      </c>
      <c r="N95">
        <f t="shared" si="29"/>
        <v>-4.0509999999999852E-4</v>
      </c>
      <c r="O95">
        <f t="shared" si="30"/>
        <v>2.0249999999999435E-4</v>
      </c>
      <c r="P95">
        <f t="shared" si="31"/>
        <v>-2.0255000000000134E-3</v>
      </c>
      <c r="Q95">
        <f t="shared" si="32"/>
        <v>-5.1439999999999486E-2</v>
      </c>
      <c r="R95">
        <f t="shared" si="33"/>
        <v>147.95999999999913</v>
      </c>
      <c r="S95">
        <f t="shared" si="34"/>
        <v>62.660000000003492</v>
      </c>
      <c r="T95">
        <f t="shared" si="35"/>
        <v>0</v>
      </c>
      <c r="U95">
        <f t="shared" si="36"/>
        <v>440</v>
      </c>
      <c r="V95">
        <f t="shared" si="50"/>
        <v>486.0099999999984</v>
      </c>
      <c r="X95">
        <f t="shared" si="37"/>
        <v>-7.090000000000013E-4</v>
      </c>
      <c r="Y95">
        <f t="shared" si="38"/>
        <v>-7.090000000000013E-4</v>
      </c>
      <c r="Z95">
        <f t="shared" si="39"/>
        <v>-3.0380000000002072E-4</v>
      </c>
      <c r="AA95">
        <f t="shared" si="40"/>
        <v>-8.0008000000000301E-3</v>
      </c>
      <c r="AB95">
        <f t="shared" si="65"/>
        <v>-0.13106000000000151</v>
      </c>
      <c r="AC95">
        <f t="shared" si="47"/>
        <v>-377.95999999999913</v>
      </c>
      <c r="AD95">
        <f t="shared" si="42"/>
        <v>-515.34999999999854</v>
      </c>
      <c r="AE95">
        <f t="shared" si="43"/>
        <v>0</v>
      </c>
      <c r="AF95">
        <f t="shared" si="44"/>
        <v>3480.6999999999825</v>
      </c>
      <c r="AG95">
        <f t="shared" si="51"/>
        <v>3651.5600000000013</v>
      </c>
    </row>
    <row r="96" spans="2:33" x14ac:dyDescent="0.35">
      <c r="B96">
        <f t="shared" si="45"/>
        <v>45</v>
      </c>
      <c r="C96">
        <f t="shared" ref="C96:K96" si="75">IF(ISNUMBER(C30),C30,"")</f>
        <v>3.2712199999999997E-2</v>
      </c>
      <c r="D96">
        <f t="shared" si="75"/>
        <v>3.2712199999999997E-2</v>
      </c>
      <c r="E96">
        <f t="shared" si="75"/>
        <v>0.14269799999999999</v>
      </c>
      <c r="F96">
        <f t="shared" si="75"/>
        <v>0.54506790000000005</v>
      </c>
      <c r="G96">
        <f t="shared" si="75"/>
        <v>19.583449999999999</v>
      </c>
      <c r="H96">
        <f t="shared" si="75"/>
        <v>65711.509999999995</v>
      </c>
      <c r="I96">
        <f t="shared" si="75"/>
        <v>43132.6</v>
      </c>
      <c r="J96">
        <f t="shared" si="75"/>
        <v>0</v>
      </c>
      <c r="K96">
        <f t="shared" si="75"/>
        <v>281525.2</v>
      </c>
      <c r="M96">
        <f t="shared" si="28"/>
        <v>-4.0509999999999852E-4</v>
      </c>
      <c r="N96">
        <f t="shared" si="29"/>
        <v>-4.0509999999999852E-4</v>
      </c>
      <c r="O96">
        <f t="shared" si="30"/>
        <v>-3.0379999999999296E-4</v>
      </c>
      <c r="P96">
        <f t="shared" si="31"/>
        <v>-2.8358000000000549E-3</v>
      </c>
      <c r="Q96">
        <f t="shared" si="32"/>
        <v>-8.5979999999999279E-2</v>
      </c>
      <c r="R96">
        <f t="shared" si="33"/>
        <v>25.970000000001164</v>
      </c>
      <c r="S96">
        <f t="shared" si="34"/>
        <v>32.180000000000291</v>
      </c>
      <c r="T96">
        <f t="shared" si="35"/>
        <v>0</v>
      </c>
      <c r="U96">
        <f t="shared" si="36"/>
        <v>507.29999999998836</v>
      </c>
      <c r="V96">
        <f t="shared" si="50"/>
        <v>479.79999999999927</v>
      </c>
      <c r="X96">
        <f t="shared" si="37"/>
        <v>-5.0639999999999713E-4</v>
      </c>
      <c r="Y96">
        <f t="shared" si="38"/>
        <v>-5.0639999999999713E-4</v>
      </c>
      <c r="Z96">
        <f t="shared" si="39"/>
        <v>-2.0259999999999723E-4</v>
      </c>
      <c r="AA96">
        <f t="shared" si="40"/>
        <v>-1.1849299999999952E-2</v>
      </c>
      <c r="AB96">
        <f t="shared" si="65"/>
        <v>-0.33229000000000042</v>
      </c>
      <c r="AC96">
        <f t="shared" si="47"/>
        <v>-462.19999999999709</v>
      </c>
      <c r="AD96">
        <f t="shared" si="42"/>
        <v>-648.97000000000116</v>
      </c>
      <c r="AE96">
        <f t="shared" si="43"/>
        <v>0</v>
      </c>
      <c r="AF96">
        <f t="shared" si="44"/>
        <v>3631.5</v>
      </c>
      <c r="AG96">
        <f t="shared" si="51"/>
        <v>3838.3300000000054</v>
      </c>
    </row>
    <row r="97" spans="2:33" x14ac:dyDescent="0.35">
      <c r="B97">
        <f t="shared" si="45"/>
        <v>46</v>
      </c>
      <c r="C97">
        <f t="shared" ref="C97:K97" si="76">IF(ISNUMBER(C31),C31,"")</f>
        <v>3.28134E-2</v>
      </c>
      <c r="D97">
        <f t="shared" si="76"/>
        <v>3.28134E-2</v>
      </c>
      <c r="E97">
        <f t="shared" si="76"/>
        <v>0.14978730000000001</v>
      </c>
      <c r="F97">
        <f t="shared" si="76"/>
        <v>0.54861249999999995</v>
      </c>
      <c r="G97">
        <f t="shared" si="76"/>
        <v>19.319320000000001</v>
      </c>
      <c r="H97">
        <f t="shared" si="76"/>
        <v>66157.460000000006</v>
      </c>
      <c r="I97">
        <f t="shared" si="76"/>
        <v>43569.97</v>
      </c>
      <c r="J97">
        <f t="shared" si="76"/>
        <v>0</v>
      </c>
      <c r="K97">
        <f t="shared" si="76"/>
        <v>303859.90000000002</v>
      </c>
      <c r="M97">
        <f t="shared" si="28"/>
        <v>-1.0120000000000268E-4</v>
      </c>
      <c r="N97">
        <f t="shared" si="29"/>
        <v>-1.0120000000000268E-4</v>
      </c>
      <c r="O97">
        <f t="shared" si="30"/>
        <v>0</v>
      </c>
      <c r="P97">
        <f t="shared" si="31"/>
        <v>-2.8356999999999966E-3</v>
      </c>
      <c r="Q97">
        <f t="shared" si="32"/>
        <v>-0.15991</v>
      </c>
      <c r="R97">
        <f t="shared" si="33"/>
        <v>276.51999999998952</v>
      </c>
      <c r="S97">
        <f t="shared" si="34"/>
        <v>148.18000000000029</v>
      </c>
      <c r="T97">
        <f t="shared" si="35"/>
        <v>0</v>
      </c>
      <c r="U97">
        <f t="shared" si="36"/>
        <v>505.29999999998836</v>
      </c>
      <c r="V97">
        <f t="shared" si="50"/>
        <v>608.1399999999885</v>
      </c>
      <c r="X97">
        <f t="shared" si="37"/>
        <v>-1.0129999999999861E-4</v>
      </c>
      <c r="Y97">
        <f t="shared" si="38"/>
        <v>-1.0129999999999861E-4</v>
      </c>
      <c r="Z97">
        <f t="shared" si="39"/>
        <v>0</v>
      </c>
      <c r="AA97">
        <f t="shared" si="40"/>
        <v>-1.3672299999999971E-2</v>
      </c>
      <c r="AB97">
        <f t="shared" si="65"/>
        <v>-0.242560000000001</v>
      </c>
      <c r="AC97">
        <f t="shared" si="47"/>
        <v>-594.1299999999901</v>
      </c>
      <c r="AD97">
        <f t="shared" si="42"/>
        <v>-757.36000000000058</v>
      </c>
      <c r="AE97">
        <f t="shared" si="43"/>
        <v>0</v>
      </c>
      <c r="AF97">
        <f t="shared" si="44"/>
        <v>3841.0999999999767</v>
      </c>
      <c r="AG97">
        <f t="shared" si="51"/>
        <v>4001.5600000000159</v>
      </c>
    </row>
    <row r="98" spans="2:33" x14ac:dyDescent="0.35">
      <c r="B98">
        <f t="shared" si="45"/>
        <v>47</v>
      </c>
      <c r="C98">
        <f t="shared" ref="C98:K98" si="77">IF(ISNUMBER(C32),C32,"")</f>
        <v>3.4433900000000003E-2</v>
      </c>
      <c r="D98">
        <f t="shared" si="77"/>
        <v>3.4433900000000003E-2</v>
      </c>
      <c r="E98">
        <f t="shared" si="77"/>
        <v>0.15363579999999999</v>
      </c>
      <c r="F98">
        <f t="shared" si="77"/>
        <v>0.54810610000000004</v>
      </c>
      <c r="G98">
        <f t="shared" si="77"/>
        <v>19.413709999999998</v>
      </c>
      <c r="H98">
        <f t="shared" si="77"/>
        <v>67225.81</v>
      </c>
      <c r="I98">
        <f t="shared" si="77"/>
        <v>43632.02</v>
      </c>
      <c r="J98">
        <f t="shared" si="77"/>
        <v>0</v>
      </c>
      <c r="K98">
        <f t="shared" si="77"/>
        <v>326340.59999999998</v>
      </c>
      <c r="M98">
        <f t="shared" si="28"/>
        <v>-1.0128000000000012E-3</v>
      </c>
      <c r="N98">
        <f t="shared" si="29"/>
        <v>-1.0128000000000012E-3</v>
      </c>
      <c r="O98">
        <f t="shared" si="30"/>
        <v>-4.0509999999999158E-4</v>
      </c>
      <c r="P98">
        <f t="shared" si="31"/>
        <v>-1.9242000000000425E-3</v>
      </c>
      <c r="Q98">
        <f t="shared" si="32"/>
        <v>-6.8459999999998189E-2</v>
      </c>
      <c r="R98">
        <f t="shared" si="33"/>
        <v>303</v>
      </c>
      <c r="S98">
        <f t="shared" si="34"/>
        <v>98</v>
      </c>
      <c r="T98">
        <f t="shared" si="35"/>
        <v>0</v>
      </c>
      <c r="U98">
        <f t="shared" si="36"/>
        <v>652.40000000002328</v>
      </c>
      <c r="V98">
        <f t="shared" si="50"/>
        <v>813.1399999999885</v>
      </c>
      <c r="X98">
        <f t="shared" si="37"/>
        <v>1.0128000000000012E-3</v>
      </c>
      <c r="Y98">
        <f t="shared" si="38"/>
        <v>1.0128000000000012E-3</v>
      </c>
      <c r="Z98">
        <f t="shared" si="39"/>
        <v>9.1150000000000952E-4</v>
      </c>
      <c r="AA98">
        <f t="shared" si="40"/>
        <v>-1.7419500000000032E-2</v>
      </c>
      <c r="AB98">
        <f t="shared" si="65"/>
        <v>-0.4554399999999994</v>
      </c>
      <c r="AC98">
        <f t="shared" si="47"/>
        <v>-622.69999999999709</v>
      </c>
      <c r="AD98">
        <f t="shared" si="42"/>
        <v>-571.43000000000029</v>
      </c>
      <c r="AE98">
        <f t="shared" si="43"/>
        <v>0</v>
      </c>
      <c r="AF98">
        <f t="shared" si="44"/>
        <v>4042.9000000000233</v>
      </c>
      <c r="AG98">
        <f t="shared" si="51"/>
        <v>3950.2900000000191</v>
      </c>
    </row>
    <row r="99" spans="2:33" x14ac:dyDescent="0.35">
      <c r="B99">
        <f t="shared" si="45"/>
        <v>48</v>
      </c>
      <c r="C99">
        <f t="shared" ref="C99:K99" si="78">IF(ISNUMBER(C33),C33,"")</f>
        <v>3.3623699999999999E-2</v>
      </c>
      <c r="D99">
        <f t="shared" si="78"/>
        <v>3.3623699999999999E-2</v>
      </c>
      <c r="E99">
        <f t="shared" si="78"/>
        <v>0.15353449999999999</v>
      </c>
      <c r="F99">
        <f t="shared" si="78"/>
        <v>0.55499290000000001</v>
      </c>
      <c r="G99">
        <f t="shared" si="78"/>
        <v>19.528459999999999</v>
      </c>
      <c r="H99">
        <f t="shared" si="78"/>
        <v>68598.23</v>
      </c>
      <c r="I99">
        <f t="shared" si="78"/>
        <v>43763.1</v>
      </c>
      <c r="J99">
        <f t="shared" si="78"/>
        <v>0</v>
      </c>
      <c r="K99">
        <f t="shared" si="78"/>
        <v>349702.5</v>
      </c>
      <c r="M99">
        <f t="shared" si="28"/>
        <v>-6.0770000000000268E-4</v>
      </c>
      <c r="N99">
        <f t="shared" si="29"/>
        <v>-6.0770000000000268E-4</v>
      </c>
      <c r="O99">
        <f t="shared" si="30"/>
        <v>-1.0126999999999775E-3</v>
      </c>
      <c r="P99">
        <f t="shared" si="31"/>
        <v>-2.3292999999999786E-3</v>
      </c>
      <c r="Q99">
        <f t="shared" si="32"/>
        <v>-7.453999999999894E-2</v>
      </c>
      <c r="R99">
        <f t="shared" si="33"/>
        <v>303.74000000000524</v>
      </c>
      <c r="S99">
        <f t="shared" si="34"/>
        <v>48.620000000002619</v>
      </c>
      <c r="T99">
        <f t="shared" si="35"/>
        <v>0</v>
      </c>
      <c r="U99">
        <f t="shared" si="36"/>
        <v>860.79999999998836</v>
      </c>
      <c r="V99">
        <f t="shared" si="50"/>
        <v>1068.2599999999911</v>
      </c>
      <c r="X99">
        <f t="shared" si="37"/>
        <v>3.037999999999999E-4</v>
      </c>
      <c r="Y99">
        <f t="shared" si="38"/>
        <v>3.037999999999999E-4</v>
      </c>
      <c r="Z99">
        <f t="shared" si="39"/>
        <v>7.0889999999998454E-4</v>
      </c>
      <c r="AA99">
        <f t="shared" si="40"/>
        <v>-1.7014399999999985E-2</v>
      </c>
      <c r="AB99">
        <f t="shared" si="65"/>
        <v>-0.46849999999999881</v>
      </c>
      <c r="AC99">
        <f t="shared" si="47"/>
        <v>-683.08000000000175</v>
      </c>
      <c r="AD99">
        <f t="shared" si="42"/>
        <v>-569.84000000000378</v>
      </c>
      <c r="AE99">
        <f t="shared" si="43"/>
        <v>0</v>
      </c>
      <c r="AF99">
        <f t="shared" si="44"/>
        <v>4071.7000000000116</v>
      </c>
      <c r="AG99">
        <f t="shared" si="51"/>
        <v>3837.0500000000211</v>
      </c>
    </row>
    <row r="100" spans="2:33" x14ac:dyDescent="0.35">
      <c r="B100">
        <f t="shared" si="45"/>
        <v>49</v>
      </c>
      <c r="C100">
        <f t="shared" ref="C100:K100" si="79">IF(ISNUMBER(C34),C34,"")</f>
        <v>3.0889199999999999E-2</v>
      </c>
      <c r="D100">
        <f t="shared" si="79"/>
        <v>3.0889199999999999E-2</v>
      </c>
      <c r="E100">
        <f t="shared" si="79"/>
        <v>0.15890219999999999</v>
      </c>
      <c r="F100">
        <f t="shared" si="79"/>
        <v>0.5503342</v>
      </c>
      <c r="G100">
        <f t="shared" si="79"/>
        <v>19.44642</v>
      </c>
      <c r="H100">
        <f t="shared" si="79"/>
        <v>69677.240000000005</v>
      </c>
      <c r="I100">
        <f t="shared" si="79"/>
        <v>44031.14</v>
      </c>
      <c r="J100">
        <f t="shared" si="79"/>
        <v>0</v>
      </c>
      <c r="K100">
        <f t="shared" si="79"/>
        <v>374385.3</v>
      </c>
      <c r="M100">
        <f t="shared" si="28"/>
        <v>-7.0889999999999842E-4</v>
      </c>
      <c r="N100">
        <f t="shared" si="29"/>
        <v>-7.0889999999999842E-4</v>
      </c>
      <c r="O100">
        <f t="shared" si="30"/>
        <v>-9.1149999999998177E-4</v>
      </c>
      <c r="P100">
        <f t="shared" si="31"/>
        <v>-2.0255000000000134E-3</v>
      </c>
      <c r="Q100">
        <f t="shared" si="32"/>
        <v>-0.11301999999999879</v>
      </c>
      <c r="R100">
        <f t="shared" si="33"/>
        <v>377.84999999999127</v>
      </c>
      <c r="S100">
        <f t="shared" si="34"/>
        <v>55.349999999998545</v>
      </c>
      <c r="T100">
        <f t="shared" si="35"/>
        <v>0</v>
      </c>
      <c r="U100">
        <f t="shared" si="36"/>
        <v>1083.2999999999884</v>
      </c>
      <c r="V100">
        <f t="shared" si="50"/>
        <v>1390.7599999999838</v>
      </c>
      <c r="X100">
        <f t="shared" si="37"/>
        <v>9.1149999999999912E-4</v>
      </c>
      <c r="Y100">
        <f t="shared" si="38"/>
        <v>9.1149999999999912E-4</v>
      </c>
      <c r="Z100">
        <f t="shared" si="39"/>
        <v>-2.0260000000002498E-4</v>
      </c>
      <c r="AA100">
        <f t="shared" si="40"/>
        <v>-1.7419500000000032E-2</v>
      </c>
      <c r="AB100">
        <f t="shared" si="65"/>
        <v>-0.54912000000000205</v>
      </c>
      <c r="AC100">
        <f t="shared" si="47"/>
        <v>-1015.8499999999913</v>
      </c>
      <c r="AD100">
        <f t="shared" si="42"/>
        <v>-557.06999999999971</v>
      </c>
      <c r="AE100">
        <f t="shared" si="43"/>
        <v>0</v>
      </c>
      <c r="AF100">
        <f t="shared" si="44"/>
        <v>3965.2000000000116</v>
      </c>
      <c r="AG100">
        <f t="shared" si="51"/>
        <v>3378.2700000000295</v>
      </c>
    </row>
    <row r="101" spans="2:33" x14ac:dyDescent="0.35">
      <c r="B101">
        <f t="shared" si="45"/>
        <v>50</v>
      </c>
      <c r="C101">
        <f t="shared" ref="C101:K101" si="80">IF(ISNUMBER(C35),C35,"")</f>
        <v>3.3623699999999999E-2</v>
      </c>
      <c r="D101">
        <f t="shared" si="80"/>
        <v>3.3623699999999999E-2</v>
      </c>
      <c r="E101">
        <f t="shared" si="80"/>
        <v>0.17692930000000001</v>
      </c>
      <c r="F101">
        <f t="shared" si="80"/>
        <v>0.54567549999999998</v>
      </c>
      <c r="G101">
        <f t="shared" si="80"/>
        <v>19.17895</v>
      </c>
      <c r="H101">
        <f t="shared" si="80"/>
        <v>70093.81</v>
      </c>
      <c r="I101">
        <f t="shared" si="80"/>
        <v>44243.79</v>
      </c>
      <c r="J101">
        <f t="shared" si="80"/>
        <v>0</v>
      </c>
      <c r="K101">
        <f t="shared" si="80"/>
        <v>399768.5</v>
      </c>
      <c r="M101">
        <f t="shared" si="28"/>
        <v>-1.9242999999999968E-3</v>
      </c>
      <c r="N101">
        <f t="shared" si="29"/>
        <v>-1.9242999999999968E-3</v>
      </c>
      <c r="O101">
        <f t="shared" si="30"/>
        <v>0</v>
      </c>
      <c r="P101">
        <f t="shared" si="31"/>
        <v>-2.2280999999999551E-3</v>
      </c>
      <c r="Q101">
        <f t="shared" si="32"/>
        <v>-4.9420000000001352E-2</v>
      </c>
      <c r="R101">
        <f t="shared" si="33"/>
        <v>496.04000000000815</v>
      </c>
      <c r="S101">
        <f t="shared" si="34"/>
        <v>57.330000000001746</v>
      </c>
      <c r="T101">
        <f t="shared" si="35"/>
        <v>0</v>
      </c>
      <c r="U101">
        <f t="shared" si="36"/>
        <v>1385.2999999999884</v>
      </c>
      <c r="V101">
        <f t="shared" si="50"/>
        <v>1829.4699999999903</v>
      </c>
      <c r="X101">
        <f t="shared" si="37"/>
        <v>1.5191999999999983E-3</v>
      </c>
      <c r="Y101">
        <f t="shared" si="38"/>
        <v>1.5191999999999983E-3</v>
      </c>
      <c r="Z101">
        <f t="shared" si="39"/>
        <v>-4.0510000000001933E-4</v>
      </c>
      <c r="AA101">
        <f t="shared" si="40"/>
        <v>-1.6913100000000014E-2</v>
      </c>
      <c r="AB101">
        <f t="shared" si="65"/>
        <v>-0.5277499999999975</v>
      </c>
      <c r="AC101">
        <f t="shared" si="47"/>
        <v>-1069.6200000000099</v>
      </c>
      <c r="AD101">
        <f t="shared" si="42"/>
        <v>-645.72000000000116</v>
      </c>
      <c r="AE101">
        <f t="shared" si="43"/>
        <v>0</v>
      </c>
      <c r="AF101">
        <f t="shared" si="44"/>
        <v>3485.2999999999884</v>
      </c>
      <c r="AG101">
        <f t="shared" si="51"/>
        <v>2954.3700000000208</v>
      </c>
    </row>
    <row r="102" spans="2:33" x14ac:dyDescent="0.35">
      <c r="B102">
        <f t="shared" si="45"/>
        <v>51</v>
      </c>
      <c r="C102">
        <f t="shared" ref="C102:K102" si="81">IF(ISNUMBER(C36),C36,"")</f>
        <v>3.4433900000000003E-2</v>
      </c>
      <c r="D102">
        <f t="shared" si="81"/>
        <v>3.4433900000000003E-2</v>
      </c>
      <c r="E102">
        <f t="shared" si="81"/>
        <v>0.18452499999999999</v>
      </c>
      <c r="F102">
        <f t="shared" si="81"/>
        <v>0.54527040000000004</v>
      </c>
      <c r="G102">
        <f t="shared" si="81"/>
        <v>19.212679999999999</v>
      </c>
      <c r="H102">
        <f t="shared" si="81"/>
        <v>71429.33</v>
      </c>
      <c r="I102">
        <f t="shared" si="81"/>
        <v>44247.42</v>
      </c>
      <c r="J102">
        <f t="shared" si="81"/>
        <v>0</v>
      </c>
      <c r="K102">
        <f t="shared" si="81"/>
        <v>425406.6</v>
      </c>
      <c r="M102">
        <f t="shared" si="28"/>
        <v>-1.7217000000000066E-3</v>
      </c>
      <c r="N102">
        <f t="shared" si="29"/>
        <v>-1.7217000000000066E-3</v>
      </c>
      <c r="O102">
        <f t="shared" si="30"/>
        <v>2.0259999999999723E-4</v>
      </c>
      <c r="P102">
        <f t="shared" si="31"/>
        <v>-4.5574000000000447E-3</v>
      </c>
      <c r="Q102">
        <f t="shared" si="32"/>
        <v>-0.15778999999999854</v>
      </c>
      <c r="R102">
        <f t="shared" si="33"/>
        <v>119.63999999999942</v>
      </c>
      <c r="S102">
        <f t="shared" si="34"/>
        <v>93.470000000001164</v>
      </c>
      <c r="T102">
        <f t="shared" si="35"/>
        <v>0</v>
      </c>
      <c r="U102">
        <f t="shared" si="36"/>
        <v>1862.6000000000349</v>
      </c>
      <c r="V102">
        <f t="shared" si="50"/>
        <v>1855.6399999999885</v>
      </c>
      <c r="X102">
        <f t="shared" si="37"/>
        <v>2.430600000000005E-3</v>
      </c>
      <c r="Y102">
        <f t="shared" si="38"/>
        <v>2.430600000000005E-3</v>
      </c>
      <c r="Z102">
        <f t="shared" si="39"/>
        <v>4.0510000000001933E-4</v>
      </c>
      <c r="AA102">
        <f t="shared" si="40"/>
        <v>-1.0026300000000044E-2</v>
      </c>
      <c r="AB102">
        <f t="shared" si="65"/>
        <v>-0.36186000000000007</v>
      </c>
      <c r="AC102">
        <f t="shared" si="47"/>
        <v>-709.43000000000757</v>
      </c>
      <c r="AD102">
        <f t="shared" si="42"/>
        <v>-752.43000000000029</v>
      </c>
      <c r="AE102">
        <f t="shared" si="43"/>
        <v>0</v>
      </c>
      <c r="AF102">
        <f t="shared" si="44"/>
        <v>3003</v>
      </c>
      <c r="AG102">
        <f t="shared" si="51"/>
        <v>2997.3700000000135</v>
      </c>
    </row>
    <row r="103" spans="2:33" x14ac:dyDescent="0.35">
      <c r="B103">
        <f t="shared" si="45"/>
        <v>52</v>
      </c>
      <c r="C103">
        <f t="shared" ref="C103:K103" si="82">IF(ISNUMBER(C37),C37,"")</f>
        <v>4.0611700000000001E-2</v>
      </c>
      <c r="D103">
        <f t="shared" si="82"/>
        <v>4.0611700000000001E-2</v>
      </c>
      <c r="E103">
        <f t="shared" si="82"/>
        <v>0.18776580000000001</v>
      </c>
      <c r="F103">
        <f t="shared" si="82"/>
        <v>0.54162449999999995</v>
      </c>
      <c r="G103">
        <f t="shared" si="82"/>
        <v>19.014479999999999</v>
      </c>
      <c r="H103">
        <f t="shared" si="82"/>
        <v>72478.509999999995</v>
      </c>
      <c r="I103">
        <f t="shared" si="82"/>
        <v>44413.61</v>
      </c>
      <c r="J103">
        <f t="shared" si="82"/>
        <v>0</v>
      </c>
      <c r="K103">
        <f t="shared" si="82"/>
        <v>452426.8</v>
      </c>
      <c r="M103">
        <f t="shared" si="28"/>
        <v>-2.430599999999998E-3</v>
      </c>
      <c r="N103">
        <f t="shared" si="29"/>
        <v>-2.430599999999998E-3</v>
      </c>
      <c r="O103">
        <f t="shared" si="30"/>
        <v>3.0389999999999584E-4</v>
      </c>
      <c r="P103">
        <f t="shared" si="31"/>
        <v>-3.4433999999999854E-3</v>
      </c>
      <c r="Q103">
        <f t="shared" si="32"/>
        <v>-3.1900000000000261E-2</v>
      </c>
      <c r="R103">
        <f t="shared" si="33"/>
        <v>410.23000000001048</v>
      </c>
      <c r="S103">
        <f t="shared" si="34"/>
        <v>51.959999999999127</v>
      </c>
      <c r="T103">
        <f t="shared" si="35"/>
        <v>0</v>
      </c>
      <c r="U103">
        <f t="shared" si="36"/>
        <v>1922.2000000000116</v>
      </c>
      <c r="V103">
        <f t="shared" si="50"/>
        <v>2213.91</v>
      </c>
      <c r="X103">
        <f t="shared" si="37"/>
        <v>6.0759999999999981E-4</v>
      </c>
      <c r="Y103">
        <f t="shared" si="38"/>
        <v>6.0759999999999981E-4</v>
      </c>
      <c r="Z103">
        <f t="shared" si="39"/>
        <v>2.0249999999999435E-4</v>
      </c>
      <c r="AA103">
        <f t="shared" si="40"/>
        <v>-1.3165899999999953E-2</v>
      </c>
      <c r="AB103">
        <f t="shared" si="65"/>
        <v>-0.38222000000000023</v>
      </c>
      <c r="AC103">
        <f t="shared" si="47"/>
        <v>-801.52000000000407</v>
      </c>
      <c r="AD103">
        <f t="shared" si="42"/>
        <v>-681.29000000000087</v>
      </c>
      <c r="AE103">
        <f t="shared" si="43"/>
        <v>0</v>
      </c>
      <c r="AF103">
        <f t="shared" si="44"/>
        <v>3064.5999999999767</v>
      </c>
      <c r="AG103">
        <f t="shared" si="51"/>
        <v>2877.1400000000103</v>
      </c>
    </row>
    <row r="104" spans="2:33" x14ac:dyDescent="0.35">
      <c r="B104">
        <f t="shared" si="45"/>
        <v>53</v>
      </c>
      <c r="C104">
        <f t="shared" ref="C104:K104" si="83">IF(ISNUMBER(C38),C38,"")</f>
        <v>3.9193800000000001E-2</v>
      </c>
      <c r="D104">
        <f t="shared" si="83"/>
        <v>3.9193800000000001E-2</v>
      </c>
      <c r="E104">
        <f t="shared" si="83"/>
        <v>0.18887989999999999</v>
      </c>
      <c r="F104">
        <f t="shared" si="83"/>
        <v>0.54000409999999999</v>
      </c>
      <c r="G104">
        <f t="shared" si="83"/>
        <v>18.90794</v>
      </c>
      <c r="H104">
        <f t="shared" si="83"/>
        <v>73659.100000000006</v>
      </c>
      <c r="I104">
        <f t="shared" si="83"/>
        <v>44580.11</v>
      </c>
      <c r="J104">
        <f t="shared" si="83"/>
        <v>0</v>
      </c>
      <c r="K104">
        <f t="shared" si="83"/>
        <v>480049.8</v>
      </c>
      <c r="M104">
        <f t="shared" si="28"/>
        <v>-1.620400000000001E-3</v>
      </c>
      <c r="N104">
        <f t="shared" si="29"/>
        <v>-1.620400000000001E-3</v>
      </c>
      <c r="O104">
        <f t="shared" si="30"/>
        <v>-1.0129999999999861E-4</v>
      </c>
      <c r="P104">
        <f t="shared" si="31"/>
        <v>-2.0255999999999608E-3</v>
      </c>
      <c r="Q104">
        <f t="shared" si="32"/>
        <v>-8.1219999999998294E-2</v>
      </c>
      <c r="R104">
        <f t="shared" si="33"/>
        <v>267.72999999999593</v>
      </c>
      <c r="S104">
        <f t="shared" si="34"/>
        <v>60.790000000000873</v>
      </c>
      <c r="T104">
        <f t="shared" si="35"/>
        <v>0</v>
      </c>
      <c r="U104">
        <f t="shared" si="36"/>
        <v>2257.2000000000116</v>
      </c>
      <c r="V104">
        <f t="shared" si="50"/>
        <v>2420.8499999999949</v>
      </c>
      <c r="X104">
        <f t="shared" si="37"/>
        <v>-3.037999999999999E-4</v>
      </c>
      <c r="Y104">
        <f t="shared" si="38"/>
        <v>-3.037999999999999E-4</v>
      </c>
      <c r="Z104">
        <f t="shared" si="39"/>
        <v>8.1020000000001091E-4</v>
      </c>
      <c r="AA104">
        <f t="shared" si="40"/>
        <v>-1.043139999999998E-2</v>
      </c>
      <c r="AB104">
        <f t="shared" si="65"/>
        <v>-0.30768000000000129</v>
      </c>
      <c r="AC104">
        <f t="shared" si="47"/>
        <v>-743.77000000000407</v>
      </c>
      <c r="AD104">
        <f t="shared" si="42"/>
        <v>-733.20000000000437</v>
      </c>
      <c r="AE104">
        <f t="shared" si="43"/>
        <v>0</v>
      </c>
      <c r="AF104">
        <f t="shared" si="44"/>
        <v>2939.9000000000233</v>
      </c>
      <c r="AG104">
        <f t="shared" si="51"/>
        <v>2866.5700000000106</v>
      </c>
    </row>
    <row r="105" spans="2:33" x14ac:dyDescent="0.35">
      <c r="B105">
        <f t="shared" si="45"/>
        <v>54</v>
      </c>
      <c r="C105">
        <f t="shared" ref="C105:K105" si="84">IF(ISNUMBER(C39),C39,"")</f>
        <v>3.7775999999999997E-2</v>
      </c>
      <c r="D105">
        <f t="shared" si="84"/>
        <v>3.7775999999999997E-2</v>
      </c>
      <c r="E105">
        <f t="shared" si="84"/>
        <v>0.19029779999999999</v>
      </c>
      <c r="F105">
        <f t="shared" si="84"/>
        <v>0.53453510000000004</v>
      </c>
      <c r="G105">
        <f t="shared" si="84"/>
        <v>19.001010000000001</v>
      </c>
      <c r="H105">
        <f t="shared" si="84"/>
        <v>75352.58</v>
      </c>
      <c r="I105">
        <f t="shared" si="84"/>
        <v>44471.71</v>
      </c>
      <c r="J105">
        <f t="shared" si="84"/>
        <v>0</v>
      </c>
      <c r="K105">
        <f t="shared" si="84"/>
        <v>508824.9</v>
      </c>
      <c r="M105">
        <f t="shared" si="28"/>
        <v>-1.1140999999999998E-3</v>
      </c>
      <c r="N105">
        <f t="shared" si="29"/>
        <v>-1.1140999999999998E-3</v>
      </c>
      <c r="O105">
        <f t="shared" si="30"/>
        <v>-1.0129999999999861E-4</v>
      </c>
      <c r="P105">
        <f t="shared" si="31"/>
        <v>-3.5446000000000089E-3</v>
      </c>
      <c r="Q105">
        <f t="shared" si="32"/>
        <v>-7.4329999999999785E-2</v>
      </c>
      <c r="R105">
        <f t="shared" si="33"/>
        <v>532.44000000000233</v>
      </c>
      <c r="S105">
        <f t="shared" si="34"/>
        <v>55.309999999997672</v>
      </c>
      <c r="T105">
        <f t="shared" si="35"/>
        <v>0</v>
      </c>
      <c r="U105">
        <f t="shared" si="36"/>
        <v>2493.6999999999534</v>
      </c>
      <c r="V105">
        <f t="shared" si="50"/>
        <v>2897.9799999999996</v>
      </c>
      <c r="X105">
        <f t="shared" si="37"/>
        <v>-4.0509999999999852E-4</v>
      </c>
      <c r="Y105">
        <f t="shared" si="38"/>
        <v>-4.0509999999999852E-4</v>
      </c>
      <c r="Z105">
        <f t="shared" si="39"/>
        <v>8.1020000000001091E-4</v>
      </c>
      <c r="AA105">
        <f t="shared" si="40"/>
        <v>-6.7854999999999999E-3</v>
      </c>
      <c r="AB105">
        <f t="shared" si="65"/>
        <v>-0.3032199999999996</v>
      </c>
      <c r="AC105">
        <f t="shared" si="47"/>
        <v>-527.07000000000698</v>
      </c>
      <c r="AD105">
        <f t="shared" si="42"/>
        <v>-655.95999999999913</v>
      </c>
      <c r="AE105">
        <f t="shared" si="43"/>
        <v>0</v>
      </c>
      <c r="AF105">
        <f t="shared" si="44"/>
        <v>2959.8000000000466</v>
      </c>
      <c r="AG105">
        <f t="shared" si="51"/>
        <v>2995.4600000000028</v>
      </c>
    </row>
    <row r="106" spans="2:33" x14ac:dyDescent="0.35">
      <c r="B106">
        <f t="shared" si="45"/>
        <v>55</v>
      </c>
      <c r="C106">
        <f t="shared" ref="C106:K106" si="85">IF(ISNUMBER(C40),C40,"")</f>
        <v>3.5345399999999999E-2</v>
      </c>
      <c r="D106">
        <f t="shared" si="85"/>
        <v>3.5345399999999999E-2</v>
      </c>
      <c r="E106">
        <f t="shared" si="85"/>
        <v>0.18756329999999999</v>
      </c>
      <c r="F106">
        <f t="shared" si="85"/>
        <v>0.52481259999999996</v>
      </c>
      <c r="G106">
        <f t="shared" si="85"/>
        <v>18.79147</v>
      </c>
      <c r="H106">
        <f t="shared" si="85"/>
        <v>75947.14</v>
      </c>
      <c r="I106">
        <f t="shared" si="85"/>
        <v>44652.42</v>
      </c>
      <c r="J106">
        <f t="shared" si="85"/>
        <v>0</v>
      </c>
      <c r="K106">
        <f t="shared" si="85"/>
        <v>538930</v>
      </c>
      <c r="M106">
        <f t="shared" si="28"/>
        <v>-1.2153999999999984E-3</v>
      </c>
      <c r="N106">
        <f t="shared" si="29"/>
        <v>-1.2153999999999984E-3</v>
      </c>
      <c r="O106">
        <f t="shared" si="30"/>
        <v>1.0129999999999861E-4</v>
      </c>
      <c r="P106">
        <f t="shared" si="31"/>
        <v>6.076999999999888E-4</v>
      </c>
      <c r="Q106">
        <f t="shared" si="32"/>
        <v>5.286999999999864E-2</v>
      </c>
      <c r="R106">
        <f t="shared" si="33"/>
        <v>402.91000000000349</v>
      </c>
      <c r="S106">
        <f t="shared" si="34"/>
        <v>37.900000000001455</v>
      </c>
      <c r="T106">
        <f t="shared" si="35"/>
        <v>0</v>
      </c>
      <c r="U106">
        <f t="shared" si="36"/>
        <v>2986.1999999999534</v>
      </c>
      <c r="V106">
        <f t="shared" si="50"/>
        <v>3262.9900000000016</v>
      </c>
      <c r="X106">
        <f t="shared" si="37"/>
        <v>-2.0250000000000129E-4</v>
      </c>
      <c r="Y106">
        <f t="shared" si="38"/>
        <v>-2.0250000000000129E-4</v>
      </c>
      <c r="Z106">
        <f t="shared" si="39"/>
        <v>7.089000000000123E-4</v>
      </c>
      <c r="AA106">
        <f t="shared" si="40"/>
        <v>-1.1241599999999963E-2</v>
      </c>
      <c r="AB106">
        <f t="shared" si="65"/>
        <v>-0.26149999999999807</v>
      </c>
      <c r="AC106">
        <f t="shared" si="47"/>
        <v>-393.10000000000582</v>
      </c>
      <c r="AD106">
        <f t="shared" si="42"/>
        <v>-687.19999999999709</v>
      </c>
      <c r="AE106">
        <f t="shared" si="43"/>
        <v>0</v>
      </c>
      <c r="AF106">
        <f t="shared" si="44"/>
        <v>3177.8000000000466</v>
      </c>
      <c r="AG106">
        <f t="shared" si="51"/>
        <v>3289.559999999994</v>
      </c>
    </row>
    <row r="107" spans="2:33" x14ac:dyDescent="0.35">
      <c r="B107">
        <f t="shared" si="45"/>
        <v>56</v>
      </c>
      <c r="C107">
        <f t="shared" ref="C107:K107" si="86">IF(ISNUMBER(C41),C41,"")</f>
        <v>3.4433900000000003E-2</v>
      </c>
      <c r="D107">
        <f t="shared" si="86"/>
        <v>3.4433900000000003E-2</v>
      </c>
      <c r="E107">
        <f t="shared" si="86"/>
        <v>0.19019649999999999</v>
      </c>
      <c r="F107">
        <f t="shared" si="86"/>
        <v>0.52025520000000003</v>
      </c>
      <c r="G107">
        <f t="shared" si="86"/>
        <v>18.701339999999998</v>
      </c>
      <c r="H107">
        <f t="shared" si="86"/>
        <v>77060.3</v>
      </c>
      <c r="I107">
        <f t="shared" si="86"/>
        <v>44649.37</v>
      </c>
      <c r="J107">
        <f t="shared" si="86"/>
        <v>0</v>
      </c>
      <c r="K107">
        <f t="shared" si="86"/>
        <v>569446.9</v>
      </c>
      <c r="M107">
        <f t="shared" si="28"/>
        <v>-7.090000000000013E-4</v>
      </c>
      <c r="N107">
        <f t="shared" si="29"/>
        <v>-7.090000000000013E-4</v>
      </c>
      <c r="O107">
        <f t="shared" si="30"/>
        <v>0</v>
      </c>
      <c r="P107">
        <f t="shared" si="31"/>
        <v>-1.5190999999999955E-3</v>
      </c>
      <c r="Q107">
        <f t="shared" si="32"/>
        <v>-2.7749999999997499E-2</v>
      </c>
      <c r="R107">
        <f t="shared" si="33"/>
        <v>121.8799999999901</v>
      </c>
      <c r="S107">
        <f t="shared" si="34"/>
        <v>20.25</v>
      </c>
      <c r="T107">
        <f t="shared" si="35"/>
        <v>0</v>
      </c>
      <c r="U107">
        <f t="shared" si="36"/>
        <v>3372.7999999999302</v>
      </c>
      <c r="V107">
        <f t="shared" si="50"/>
        <v>3364.6199999999917</v>
      </c>
      <c r="X107">
        <f t="shared" si="37"/>
        <v>4.0509999999999852E-4</v>
      </c>
      <c r="Y107">
        <f t="shared" si="38"/>
        <v>4.0509999999999852E-4</v>
      </c>
      <c r="Z107">
        <f t="shared" si="39"/>
        <v>8.1020000000001091E-4</v>
      </c>
      <c r="AA107">
        <f t="shared" si="40"/>
        <v>-1.8634800000000062E-2</v>
      </c>
      <c r="AB107">
        <f t="shared" si="65"/>
        <v>-0.30331999999999937</v>
      </c>
      <c r="AC107">
        <f t="shared" si="47"/>
        <v>-491.16999999999825</v>
      </c>
      <c r="AD107">
        <f t="shared" si="42"/>
        <v>-625.94000000000233</v>
      </c>
      <c r="AE107">
        <f t="shared" si="43"/>
        <v>0</v>
      </c>
      <c r="AF107">
        <f t="shared" si="44"/>
        <v>3570.6000000000931</v>
      </c>
      <c r="AG107">
        <f t="shared" si="51"/>
        <v>3424.3299999999981</v>
      </c>
    </row>
    <row r="108" spans="2:33" x14ac:dyDescent="0.35">
      <c r="B108">
        <f t="shared" si="45"/>
        <v>57</v>
      </c>
      <c r="C108">
        <f t="shared" ref="C108:K108" si="87">IF(ISNUMBER(C42),C42,"")</f>
        <v>3.2914699999999998E-2</v>
      </c>
      <c r="D108">
        <f t="shared" si="87"/>
        <v>3.2914699999999998E-2</v>
      </c>
      <c r="E108">
        <f t="shared" si="87"/>
        <v>0.19131049999999999</v>
      </c>
      <c r="F108">
        <f t="shared" si="87"/>
        <v>0.5028357</v>
      </c>
      <c r="G108">
        <f t="shared" si="87"/>
        <v>18.54618</v>
      </c>
      <c r="H108">
        <f t="shared" si="87"/>
        <v>78354.880000000005</v>
      </c>
      <c r="I108">
        <f t="shared" si="87"/>
        <v>44698.2</v>
      </c>
      <c r="J108">
        <f t="shared" si="87"/>
        <v>0</v>
      </c>
      <c r="K108">
        <f t="shared" si="87"/>
        <v>601209.9</v>
      </c>
      <c r="M108">
        <f t="shared" si="28"/>
        <v>-1.0129999999999861E-4</v>
      </c>
      <c r="N108">
        <f t="shared" si="29"/>
        <v>-1.0129999999999861E-4</v>
      </c>
      <c r="O108">
        <f t="shared" si="30"/>
        <v>-4.0509999999999158E-4</v>
      </c>
      <c r="P108">
        <f t="shared" si="31"/>
        <v>-2.0255000000000134E-3</v>
      </c>
      <c r="Q108">
        <f t="shared" si="32"/>
        <v>-5.5289999999999395E-2</v>
      </c>
      <c r="R108">
        <f t="shared" si="33"/>
        <v>233.83000000000175</v>
      </c>
      <c r="S108">
        <f t="shared" si="34"/>
        <v>99.139999999999418</v>
      </c>
      <c r="T108">
        <f t="shared" si="35"/>
        <v>0</v>
      </c>
      <c r="U108">
        <f t="shared" si="36"/>
        <v>3518</v>
      </c>
      <c r="V108">
        <f t="shared" si="50"/>
        <v>3499.309999999994</v>
      </c>
      <c r="X108">
        <f t="shared" si="37"/>
        <v>9.1150000000000259E-4</v>
      </c>
      <c r="Y108">
        <f t="shared" si="38"/>
        <v>9.1150000000000259E-4</v>
      </c>
      <c r="Z108">
        <f t="shared" si="39"/>
        <v>1.3166000000000011E-3</v>
      </c>
      <c r="AA108">
        <f t="shared" si="40"/>
        <v>-1.630539999999997E-2</v>
      </c>
      <c r="AB108">
        <f t="shared" si="65"/>
        <v>-0.48654000000000153</v>
      </c>
      <c r="AC108">
        <f t="shared" si="47"/>
        <v>-1052.5100000000093</v>
      </c>
      <c r="AD108">
        <f t="shared" si="42"/>
        <v>-580.0199999999968</v>
      </c>
      <c r="AE108">
        <f t="shared" si="43"/>
        <v>0</v>
      </c>
      <c r="AF108">
        <f t="shared" si="44"/>
        <v>3598.5</v>
      </c>
      <c r="AG108">
        <f t="shared" si="51"/>
        <v>2951.8399999999856</v>
      </c>
    </row>
    <row r="109" spans="2:33" x14ac:dyDescent="0.35">
      <c r="B109">
        <f t="shared" si="45"/>
        <v>58</v>
      </c>
      <c r="C109">
        <f t="shared" ref="C109:K109" si="88">IF(ISNUMBER(C43),C43,"")</f>
        <v>3.3319799999999997E-2</v>
      </c>
      <c r="D109">
        <f t="shared" si="88"/>
        <v>3.3319799999999997E-2</v>
      </c>
      <c r="E109">
        <f t="shared" si="88"/>
        <v>0.1950577</v>
      </c>
      <c r="F109">
        <f t="shared" si="88"/>
        <v>0.48734050000000001</v>
      </c>
      <c r="G109">
        <f t="shared" si="88"/>
        <v>18.260280000000002</v>
      </c>
      <c r="H109">
        <f t="shared" si="88"/>
        <v>79315.14</v>
      </c>
      <c r="I109">
        <f t="shared" si="88"/>
        <v>44653.95</v>
      </c>
      <c r="J109">
        <f t="shared" si="88"/>
        <v>0</v>
      </c>
      <c r="K109">
        <f t="shared" si="88"/>
        <v>634533.30000000005</v>
      </c>
      <c r="M109">
        <f t="shared" si="28"/>
        <v>-1.0119999999999574E-4</v>
      </c>
      <c r="N109">
        <f t="shared" si="29"/>
        <v>-1.0119999999999574E-4</v>
      </c>
      <c r="O109">
        <f t="shared" si="30"/>
        <v>-5.0639999999999019E-4</v>
      </c>
      <c r="P109">
        <f t="shared" si="31"/>
        <v>-2.0255000000000134E-3</v>
      </c>
      <c r="Q109">
        <f t="shared" si="32"/>
        <v>-0.13085000000000235</v>
      </c>
      <c r="R109">
        <f t="shared" si="33"/>
        <v>241.08999999999651</v>
      </c>
      <c r="S109">
        <f t="shared" si="34"/>
        <v>87.530000000006112</v>
      </c>
      <c r="T109">
        <f t="shared" si="35"/>
        <v>0</v>
      </c>
      <c r="U109">
        <f t="shared" si="36"/>
        <v>3829.1999999999534</v>
      </c>
      <c r="V109">
        <f t="shared" si="50"/>
        <v>3652.8699999999844</v>
      </c>
      <c r="X109">
        <f t="shared" si="37"/>
        <v>4.0509999999999852E-4</v>
      </c>
      <c r="Y109">
        <f t="shared" si="38"/>
        <v>4.0509999999999852E-4</v>
      </c>
      <c r="Z109">
        <f t="shared" si="39"/>
        <v>1.3166000000000011E-3</v>
      </c>
      <c r="AA109">
        <f t="shared" si="40"/>
        <v>-1.7419499999999977E-2</v>
      </c>
      <c r="AB109">
        <f t="shared" si="65"/>
        <v>-0.27576999999999785</v>
      </c>
      <c r="AC109">
        <f t="shared" si="47"/>
        <v>-975.15999999998894</v>
      </c>
      <c r="AD109">
        <f t="shared" si="42"/>
        <v>-645.64000000000669</v>
      </c>
      <c r="AE109">
        <f t="shared" si="43"/>
        <v>0</v>
      </c>
      <c r="AF109">
        <f t="shared" si="44"/>
        <v>2954.5</v>
      </c>
      <c r="AG109">
        <f t="shared" si="51"/>
        <v>2622.3200000000033</v>
      </c>
    </row>
    <row r="110" spans="2:33" x14ac:dyDescent="0.35">
      <c r="B110">
        <f t="shared" si="45"/>
        <v>59</v>
      </c>
      <c r="C110">
        <f t="shared" ref="C110:K110" si="89">IF(ISNUMBER(C44),C44,"")</f>
        <v>3.4433900000000003E-2</v>
      </c>
      <c r="D110">
        <f t="shared" si="89"/>
        <v>3.4433900000000003E-2</v>
      </c>
      <c r="E110">
        <f t="shared" si="89"/>
        <v>0.1963743</v>
      </c>
      <c r="F110">
        <f t="shared" si="89"/>
        <v>0.47235159999999998</v>
      </c>
      <c r="G110">
        <f t="shared" si="89"/>
        <v>18.386369999999999</v>
      </c>
      <c r="H110">
        <f t="shared" si="89"/>
        <v>81301.09</v>
      </c>
      <c r="I110">
        <f t="shared" si="89"/>
        <v>44616.12</v>
      </c>
      <c r="J110">
        <f t="shared" si="89"/>
        <v>0</v>
      </c>
      <c r="K110">
        <f t="shared" si="89"/>
        <v>668881.1</v>
      </c>
      <c r="M110">
        <f t="shared" si="28"/>
        <v>-2.0260000000000417E-4</v>
      </c>
      <c r="N110">
        <f t="shared" si="29"/>
        <v>-2.0260000000000417E-4</v>
      </c>
      <c r="O110">
        <f t="shared" si="30"/>
        <v>-6.0760000000001368E-4</v>
      </c>
      <c r="P110">
        <f t="shared" si="31"/>
        <v>-3.2407999999999881E-3</v>
      </c>
      <c r="Q110">
        <f t="shared" si="32"/>
        <v>-5.1249999999999574E-2</v>
      </c>
      <c r="R110">
        <f t="shared" si="33"/>
        <v>665.30999999999767</v>
      </c>
      <c r="S110">
        <f t="shared" si="34"/>
        <v>51.689999999995052</v>
      </c>
      <c r="T110">
        <f t="shared" si="35"/>
        <v>0</v>
      </c>
      <c r="U110">
        <f t="shared" si="36"/>
        <v>3953</v>
      </c>
      <c r="V110">
        <f t="shared" si="50"/>
        <v>4266.489999999987</v>
      </c>
      <c r="X110">
        <f t="shared" si="37"/>
        <v>2.0260000000000417E-4</v>
      </c>
      <c r="Y110">
        <f t="shared" si="38"/>
        <v>2.0260000000000417E-4</v>
      </c>
      <c r="Z110">
        <f t="shared" si="39"/>
        <v>6.0760000000001368E-4</v>
      </c>
      <c r="AA110">
        <f t="shared" si="40"/>
        <v>-1.5697799999999984E-2</v>
      </c>
      <c r="AB110">
        <f t="shared" si="65"/>
        <v>-0.3938600000000001</v>
      </c>
      <c r="AC110">
        <f t="shared" si="47"/>
        <v>-1398.9099999999889</v>
      </c>
      <c r="AD110">
        <f t="shared" si="42"/>
        <v>-594.82999999999447</v>
      </c>
      <c r="AE110">
        <f t="shared" si="43"/>
        <v>0</v>
      </c>
      <c r="AF110">
        <f t="shared" si="44"/>
        <v>2575.9000000000233</v>
      </c>
      <c r="AG110">
        <f t="shared" si="51"/>
        <v>1818.2400000000089</v>
      </c>
    </row>
    <row r="111" spans="2:33" x14ac:dyDescent="0.35">
      <c r="B111">
        <f t="shared" si="45"/>
        <v>60</v>
      </c>
      <c r="C111">
        <f t="shared" ref="C111:K111" si="90">IF(ISNUMBER(C45),C45,"")</f>
        <v>3.4028799999999998E-2</v>
      </c>
      <c r="D111">
        <f t="shared" si="90"/>
        <v>3.4028799999999998E-2</v>
      </c>
      <c r="E111">
        <f t="shared" si="90"/>
        <v>0.18786710000000001</v>
      </c>
      <c r="F111">
        <f t="shared" si="90"/>
        <v>0.44247520000000001</v>
      </c>
      <c r="G111">
        <f t="shared" si="90"/>
        <v>18.149889999999999</v>
      </c>
      <c r="H111">
        <f t="shared" si="90"/>
        <v>82140.91</v>
      </c>
      <c r="I111">
        <f t="shared" si="90"/>
        <v>44528.95</v>
      </c>
      <c r="J111">
        <f t="shared" si="90"/>
        <v>0</v>
      </c>
      <c r="K111">
        <f t="shared" si="90"/>
        <v>704917.4</v>
      </c>
      <c r="M111">
        <f t="shared" si="28"/>
        <v>-7.090000000000013E-4</v>
      </c>
      <c r="N111">
        <f t="shared" si="29"/>
        <v>-7.090000000000013E-4</v>
      </c>
      <c r="O111">
        <f t="shared" si="30"/>
        <v>-2.0250000000002211E-4</v>
      </c>
      <c r="P111">
        <f t="shared" si="31"/>
        <v>-4.3548999999999949E-3</v>
      </c>
      <c r="Q111">
        <f t="shared" si="32"/>
        <v>-9.5499999999997698E-2</v>
      </c>
      <c r="R111">
        <f t="shared" si="33"/>
        <v>269.30000000000291</v>
      </c>
      <c r="S111">
        <f t="shared" si="34"/>
        <v>14.430000000000291</v>
      </c>
      <c r="T111">
        <f t="shared" si="35"/>
        <v>0</v>
      </c>
      <c r="U111">
        <f t="shared" si="36"/>
        <v>4500.9000000000233</v>
      </c>
      <c r="V111">
        <f t="shared" si="50"/>
        <v>4521.3599999999897</v>
      </c>
      <c r="X111">
        <f t="shared" si="37"/>
        <v>-4.0509999999999852E-4</v>
      </c>
      <c r="Y111">
        <f t="shared" si="38"/>
        <v>-4.0509999999999852E-4</v>
      </c>
      <c r="Z111">
        <f t="shared" si="39"/>
        <v>5.0640000000001795E-4</v>
      </c>
      <c r="AA111">
        <f t="shared" si="40"/>
        <v>-1.3267200000000035E-2</v>
      </c>
      <c r="AB111">
        <f t="shared" si="65"/>
        <v>-0.39902999999999977</v>
      </c>
      <c r="AC111">
        <f t="shared" si="47"/>
        <v>-1486.3300000000017</v>
      </c>
      <c r="AD111">
        <f t="shared" si="42"/>
        <v>-548.75999999999476</v>
      </c>
      <c r="AE111">
        <f t="shared" si="43"/>
        <v>0</v>
      </c>
      <c r="AF111">
        <f t="shared" si="44"/>
        <v>1781</v>
      </c>
      <c r="AG111">
        <f t="shared" si="51"/>
        <v>880.67000000000189</v>
      </c>
    </row>
    <row r="112" spans="2:33" x14ac:dyDescent="0.35">
      <c r="B112">
        <f t="shared" si="45"/>
        <v>61</v>
      </c>
      <c r="C112">
        <f t="shared" ref="C112:K112" si="91">IF(ISNUMBER(C46),C46,"")</f>
        <v>3.0585399999999999E-2</v>
      </c>
      <c r="D112">
        <f t="shared" si="91"/>
        <v>3.0585399999999999E-2</v>
      </c>
      <c r="E112">
        <f t="shared" si="91"/>
        <v>0.18786710000000001</v>
      </c>
      <c r="F112">
        <f t="shared" si="91"/>
        <v>0.41421920000000001</v>
      </c>
      <c r="G112">
        <f t="shared" si="91"/>
        <v>18.13824</v>
      </c>
      <c r="H112">
        <f t="shared" si="91"/>
        <v>83136</v>
      </c>
      <c r="I112">
        <f t="shared" si="91"/>
        <v>44400</v>
      </c>
      <c r="J112">
        <f t="shared" si="91"/>
        <v>0</v>
      </c>
      <c r="K112">
        <f t="shared" si="91"/>
        <v>742122.2</v>
      </c>
      <c r="M112">
        <f t="shared" si="28"/>
        <v>-2.0259999999999723E-4</v>
      </c>
      <c r="N112">
        <f t="shared" si="29"/>
        <v>-2.0259999999999723E-4</v>
      </c>
      <c r="O112">
        <f t="shared" si="30"/>
        <v>-7.089000000000123E-4</v>
      </c>
      <c r="P112">
        <f t="shared" si="31"/>
        <v>-2.329400000000037E-3</v>
      </c>
      <c r="Q112">
        <f t="shared" si="32"/>
        <v>-9.2970000000001107E-2</v>
      </c>
      <c r="R112">
        <f t="shared" si="33"/>
        <v>502.0399999999936</v>
      </c>
      <c r="S112">
        <f t="shared" si="34"/>
        <v>19.790000000000873</v>
      </c>
      <c r="T112">
        <f t="shared" si="35"/>
        <v>0</v>
      </c>
      <c r="U112">
        <f t="shared" si="36"/>
        <v>4736</v>
      </c>
      <c r="V112">
        <f t="shared" si="50"/>
        <v>5003.6099999999824</v>
      </c>
      <c r="X112">
        <f t="shared" si="37"/>
        <v>4.0509999999999852E-4</v>
      </c>
      <c r="Y112">
        <f t="shared" si="38"/>
        <v>4.0509999999999852E-4</v>
      </c>
      <c r="Z112">
        <f t="shared" si="39"/>
        <v>1.1140000000000039E-3</v>
      </c>
      <c r="AA112">
        <f t="shared" si="40"/>
        <v>-1.1950599999999978E-2</v>
      </c>
      <c r="AB112">
        <f t="shared" si="65"/>
        <v>-0.10471999999999682</v>
      </c>
      <c r="AC112">
        <f t="shared" si="47"/>
        <v>-1304.3399999999965</v>
      </c>
      <c r="AD112">
        <f t="shared" si="42"/>
        <v>-600.69000000000233</v>
      </c>
      <c r="AE112">
        <f t="shared" si="43"/>
        <v>0</v>
      </c>
      <c r="AF112">
        <f t="shared" si="44"/>
        <v>909</v>
      </c>
      <c r="AG112">
        <f t="shared" si="51"/>
        <v>177.02000000000771</v>
      </c>
    </row>
    <row r="113" spans="2:33" x14ac:dyDescent="0.35">
      <c r="B113">
        <f t="shared" si="45"/>
        <v>62</v>
      </c>
      <c r="C113">
        <f t="shared" ref="C113:K113" si="92">IF(ISNUMBER(C47),C47,"")</f>
        <v>3.3826200000000001E-2</v>
      </c>
      <c r="D113">
        <f t="shared" si="92"/>
        <v>3.3826200000000001E-2</v>
      </c>
      <c r="E113">
        <f t="shared" si="92"/>
        <v>0.19303219999999999</v>
      </c>
      <c r="F113">
        <f t="shared" si="92"/>
        <v>0.38282359999999999</v>
      </c>
      <c r="G113">
        <f t="shared" si="92"/>
        <v>18.04102</v>
      </c>
      <c r="H113">
        <f t="shared" si="92"/>
        <v>83845.490000000005</v>
      </c>
      <c r="I113">
        <f t="shared" si="92"/>
        <v>44281.85</v>
      </c>
      <c r="J113">
        <f t="shared" si="92"/>
        <v>0</v>
      </c>
      <c r="K113">
        <f t="shared" si="92"/>
        <v>779670.2</v>
      </c>
      <c r="M113">
        <f t="shared" si="28"/>
        <v>-8.1020000000000397E-4</v>
      </c>
      <c r="N113">
        <f t="shared" si="29"/>
        <v>-8.1020000000000397E-4</v>
      </c>
      <c r="O113">
        <f t="shared" si="30"/>
        <v>-9.1149999999998177E-4</v>
      </c>
      <c r="P113">
        <f t="shared" si="31"/>
        <v>-2.1267999999999843E-3</v>
      </c>
      <c r="Q113">
        <f t="shared" si="32"/>
        <v>-8.0420000000000158E-2</v>
      </c>
      <c r="R113">
        <f t="shared" si="33"/>
        <v>804.65999999998894</v>
      </c>
      <c r="S113">
        <f t="shared" si="34"/>
        <v>76.950000000004366</v>
      </c>
      <c r="T113">
        <f t="shared" si="35"/>
        <v>0</v>
      </c>
      <c r="U113">
        <f t="shared" si="36"/>
        <v>5210.5</v>
      </c>
      <c r="V113">
        <f t="shared" si="50"/>
        <v>5731.319999999967</v>
      </c>
      <c r="X113">
        <f t="shared" si="37"/>
        <v>-4.0509999999999852E-4</v>
      </c>
      <c r="Y113">
        <f t="shared" si="38"/>
        <v>-4.0509999999999852E-4</v>
      </c>
      <c r="Z113">
        <f t="shared" si="39"/>
        <v>5.0639999999999019E-4</v>
      </c>
      <c r="AA113">
        <f t="shared" si="40"/>
        <v>-1.5697799999999984E-2</v>
      </c>
      <c r="AB113">
        <f t="shared" si="65"/>
        <v>-0.37420999999999793</v>
      </c>
      <c r="AC113">
        <f t="shared" si="47"/>
        <v>-1731.5899999999965</v>
      </c>
      <c r="AD113">
        <f t="shared" si="42"/>
        <v>-629.68000000000029</v>
      </c>
      <c r="AE113">
        <f t="shared" si="43"/>
        <v>0</v>
      </c>
      <c r="AF113">
        <f t="shared" si="44"/>
        <v>136.40000000002328</v>
      </c>
      <c r="AG113">
        <f t="shared" si="51"/>
        <v>-924.8899999999885</v>
      </c>
    </row>
    <row r="114" spans="2:33" x14ac:dyDescent="0.35">
      <c r="B114">
        <f t="shared" si="45"/>
        <v>63</v>
      </c>
      <c r="C114">
        <f t="shared" ref="C114:K114" si="93">IF(ISNUMBER(C48),C48,"")</f>
        <v>3.52441E-2</v>
      </c>
      <c r="D114">
        <f t="shared" si="93"/>
        <v>3.52441E-2</v>
      </c>
      <c r="E114">
        <f t="shared" si="93"/>
        <v>0.19728580000000001</v>
      </c>
      <c r="F114">
        <f t="shared" si="93"/>
        <v>0.34626289999999998</v>
      </c>
      <c r="G114">
        <f t="shared" si="93"/>
        <v>17.883330000000001</v>
      </c>
      <c r="H114">
        <f t="shared" si="93"/>
        <v>84705.11</v>
      </c>
      <c r="I114">
        <f t="shared" si="93"/>
        <v>44084.74</v>
      </c>
      <c r="J114">
        <f t="shared" si="93"/>
        <v>0</v>
      </c>
      <c r="K114">
        <f t="shared" si="93"/>
        <v>818325.8</v>
      </c>
      <c r="M114">
        <f t="shared" si="28"/>
        <v>-1.3166000000000011E-3</v>
      </c>
      <c r="N114">
        <f t="shared" si="29"/>
        <v>-1.3166000000000011E-3</v>
      </c>
      <c r="O114">
        <f t="shared" si="30"/>
        <v>-6.0770000000001656E-4</v>
      </c>
      <c r="P114">
        <f t="shared" si="31"/>
        <v>-5.3675999999999724E-3</v>
      </c>
      <c r="Q114">
        <f t="shared" si="32"/>
        <v>-0.20730999999999966</v>
      </c>
      <c r="R114">
        <f t="shared" si="33"/>
        <v>391.80000000000291</v>
      </c>
      <c r="S114">
        <f t="shared" si="34"/>
        <v>45.67000000000553</v>
      </c>
      <c r="T114">
        <f t="shared" si="35"/>
        <v>0</v>
      </c>
      <c r="U114">
        <f t="shared" si="36"/>
        <v>5949</v>
      </c>
      <c r="V114">
        <f t="shared" si="50"/>
        <v>6077.4499999999643</v>
      </c>
      <c r="X114">
        <f t="shared" si="37"/>
        <v>-5.0639999999999713E-4</v>
      </c>
      <c r="Y114">
        <f t="shared" si="38"/>
        <v>-5.0639999999999713E-4</v>
      </c>
      <c r="Z114">
        <f t="shared" si="39"/>
        <v>2.0259999999999723E-4</v>
      </c>
      <c r="AA114">
        <f t="shared" si="40"/>
        <v>-1.387480000000002E-2</v>
      </c>
      <c r="AB114">
        <f t="shared" si="65"/>
        <v>-0.22656000000000276</v>
      </c>
      <c r="AC114">
        <f t="shared" si="47"/>
        <v>-1533.4199999999983</v>
      </c>
      <c r="AD114">
        <f t="shared" si="42"/>
        <v>-607.27000000000407</v>
      </c>
      <c r="AE114">
        <f t="shared" si="43"/>
        <v>0</v>
      </c>
      <c r="AF114">
        <f t="shared" si="44"/>
        <v>-1066.5</v>
      </c>
      <c r="AG114">
        <f t="shared" si="51"/>
        <v>-1851.0399999999827</v>
      </c>
    </row>
    <row r="115" spans="2:33" x14ac:dyDescent="0.35">
      <c r="B115">
        <f t="shared" si="45"/>
        <v>64</v>
      </c>
      <c r="C115">
        <f t="shared" ref="C115:K115" si="94">IF(ISNUMBER(C49),C49,"")</f>
        <v>3.3218600000000001E-2</v>
      </c>
      <c r="D115">
        <f t="shared" si="94"/>
        <v>3.3218600000000001E-2</v>
      </c>
      <c r="E115">
        <f t="shared" si="94"/>
        <v>0.2061981</v>
      </c>
      <c r="F115">
        <f t="shared" si="94"/>
        <v>0.30808180000000002</v>
      </c>
      <c r="G115">
        <f t="shared" si="94"/>
        <v>17.485109999999999</v>
      </c>
      <c r="H115">
        <f t="shared" si="94"/>
        <v>84473.76</v>
      </c>
      <c r="I115">
        <f t="shared" si="94"/>
        <v>43846.95</v>
      </c>
      <c r="J115">
        <f t="shared" si="94"/>
        <v>0</v>
      </c>
      <c r="K115">
        <f t="shared" si="94"/>
        <v>857512.3</v>
      </c>
      <c r="M115">
        <f t="shared" si="28"/>
        <v>8.1019999999999703E-4</v>
      </c>
      <c r="N115">
        <f t="shared" si="29"/>
        <v>8.1019999999999703E-4</v>
      </c>
      <c r="O115">
        <f t="shared" si="30"/>
        <v>-8.1019999999998316E-4</v>
      </c>
      <c r="P115">
        <f t="shared" si="31"/>
        <v>-6.4816000000000318E-3</v>
      </c>
      <c r="Q115">
        <f t="shared" si="32"/>
        <v>-0.14886999999999873</v>
      </c>
      <c r="R115">
        <f t="shared" si="33"/>
        <v>544.27000000000407</v>
      </c>
      <c r="S115">
        <f t="shared" si="34"/>
        <v>79.960000000006403</v>
      </c>
      <c r="T115">
        <f t="shared" si="35"/>
        <v>0</v>
      </c>
      <c r="U115">
        <f t="shared" si="36"/>
        <v>6278.5</v>
      </c>
      <c r="V115">
        <f t="shared" si="50"/>
        <v>6541.759999999962</v>
      </c>
      <c r="X115">
        <f t="shared" si="37"/>
        <v>-9.1149999999999565E-4</v>
      </c>
      <c r="Y115">
        <f t="shared" si="38"/>
        <v>-9.1149999999999565E-4</v>
      </c>
      <c r="Z115">
        <f t="shared" si="39"/>
        <v>8.1019999999998316E-4</v>
      </c>
      <c r="AA115">
        <f t="shared" si="40"/>
        <v>-1.0026399999999991E-2</v>
      </c>
      <c r="AB115">
        <f t="shared" si="65"/>
        <v>3.9490000000000691E-2</v>
      </c>
      <c r="AC115">
        <f t="shared" si="47"/>
        <v>-1570.0899999999965</v>
      </c>
      <c r="AD115">
        <f t="shared" si="42"/>
        <v>-709.27000000000407</v>
      </c>
      <c r="AE115">
        <f t="shared" si="43"/>
        <v>0</v>
      </c>
      <c r="AF115">
        <f t="shared" si="44"/>
        <v>-2169.4000000000233</v>
      </c>
      <c r="AG115">
        <f t="shared" si="51"/>
        <v>-2711.8599999999751</v>
      </c>
    </row>
    <row r="116" spans="2:33" x14ac:dyDescent="0.35">
      <c r="B116">
        <f t="shared" si="45"/>
        <v>65</v>
      </c>
      <c r="C116">
        <f t="shared" ref="C116:K116" si="95">IF(ISNUMBER(C50),C50,"")</f>
        <v>3.5649199999999999E-2</v>
      </c>
      <c r="D116">
        <f t="shared" si="95"/>
        <v>8.5578299999999996E-2</v>
      </c>
      <c r="E116">
        <f t="shared" si="95"/>
        <v>0.2031598</v>
      </c>
      <c r="F116">
        <f t="shared" si="95"/>
        <v>0.26655859999999998</v>
      </c>
      <c r="G116">
        <f t="shared" si="95"/>
        <v>16.8337</v>
      </c>
      <c r="H116">
        <f t="shared" si="95"/>
        <v>85757.78</v>
      </c>
      <c r="I116">
        <f t="shared" si="95"/>
        <v>43750.01</v>
      </c>
      <c r="J116">
        <f t="shared" si="95"/>
        <v>0</v>
      </c>
      <c r="K116">
        <f t="shared" si="95"/>
        <v>896441.6</v>
      </c>
      <c r="M116">
        <f t="shared" si="28"/>
        <v>-1.0129999999999861E-4</v>
      </c>
      <c r="N116">
        <f t="shared" si="29"/>
        <v>1.0129999999999861E-4</v>
      </c>
      <c r="O116">
        <f t="shared" si="30"/>
        <v>-1.0127000000000053E-3</v>
      </c>
      <c r="P116">
        <f t="shared" si="31"/>
        <v>-5.4688999999999988E-3</v>
      </c>
      <c r="Q116">
        <f t="shared" si="32"/>
        <v>-0.22858000000000089</v>
      </c>
      <c r="R116">
        <f t="shared" si="33"/>
        <v>216.50999999999476</v>
      </c>
      <c r="S116">
        <f t="shared" si="34"/>
        <v>5.4399999999950523</v>
      </c>
      <c r="T116">
        <f t="shared" si="35"/>
        <v>120.7338</v>
      </c>
      <c r="U116">
        <f t="shared" si="36"/>
        <v>6646</v>
      </c>
      <c r="V116">
        <f t="shared" si="50"/>
        <v>6632.0961999999618</v>
      </c>
      <c r="X116">
        <f t="shared" si="37"/>
        <v>-9.1150000000000259E-4</v>
      </c>
      <c r="Y116">
        <f t="shared" si="38"/>
        <v>-3.0389999999999584E-4</v>
      </c>
      <c r="Z116">
        <f t="shared" si="39"/>
        <v>4.0509999999999158E-4</v>
      </c>
      <c r="AA116">
        <f t="shared" si="40"/>
        <v>-1.4786299999999974E-2</v>
      </c>
      <c r="AB116">
        <f t="shared" si="65"/>
        <v>-0.45046999999999926</v>
      </c>
      <c r="AC116">
        <f t="shared" si="47"/>
        <v>-2269.25</v>
      </c>
      <c r="AD116">
        <f t="shared" si="42"/>
        <v>-686.37999999999738</v>
      </c>
      <c r="AE116">
        <f t="shared" si="43"/>
        <v>-2.6113</v>
      </c>
      <c r="AF116">
        <f t="shared" si="44"/>
        <v>-3054.5</v>
      </c>
      <c r="AG116">
        <f t="shared" si="51"/>
        <v>-4292.1186999999773</v>
      </c>
    </row>
    <row r="117" spans="2:33" x14ac:dyDescent="0.35">
      <c r="B117">
        <f t="shared" si="45"/>
        <v>66</v>
      </c>
      <c r="C117">
        <f t="shared" ref="C117:K117" si="96">IF(ISNUMBER(C51),C51,"")</f>
        <v>3.8181100000000003E-2</v>
      </c>
      <c r="D117">
        <f t="shared" si="96"/>
        <v>0.12426570000000001</v>
      </c>
      <c r="E117">
        <f t="shared" si="96"/>
        <v>0.20285600000000001</v>
      </c>
      <c r="F117">
        <f t="shared" si="96"/>
        <v>0.23556820000000001</v>
      </c>
      <c r="G117">
        <f t="shared" si="96"/>
        <v>16.391030000000001</v>
      </c>
      <c r="H117">
        <f t="shared" si="96"/>
        <v>86048.8</v>
      </c>
      <c r="I117">
        <f t="shared" si="96"/>
        <v>43567.12</v>
      </c>
      <c r="J117">
        <f t="shared" si="96"/>
        <v>0</v>
      </c>
      <c r="K117">
        <f t="shared" si="96"/>
        <v>937258.9</v>
      </c>
      <c r="M117">
        <f t="shared" si="28"/>
        <v>-4.0510000000000546E-4</v>
      </c>
      <c r="N117">
        <f t="shared" si="29"/>
        <v>4.0519999999999445E-4</v>
      </c>
      <c r="O117">
        <f t="shared" si="30"/>
        <v>-4.0510000000001933E-4</v>
      </c>
      <c r="P117">
        <f t="shared" si="31"/>
        <v>-6.4817000000000069E-3</v>
      </c>
      <c r="Q117">
        <f t="shared" si="32"/>
        <v>-0.42759000000000036</v>
      </c>
      <c r="R117">
        <f t="shared" si="33"/>
        <v>274.02999999999884</v>
      </c>
      <c r="S117">
        <f t="shared" si="34"/>
        <v>-13.690000000002328</v>
      </c>
      <c r="T117">
        <f t="shared" si="35"/>
        <v>206.08920000000001</v>
      </c>
      <c r="U117">
        <f t="shared" si="36"/>
        <v>6684.0999999999767</v>
      </c>
      <c r="V117">
        <f t="shared" si="50"/>
        <v>6713.7269999999626</v>
      </c>
      <c r="X117">
        <f t="shared" si="37"/>
        <v>-6.0769999999999574E-4</v>
      </c>
      <c r="Y117">
        <f t="shared" si="38"/>
        <v>-1.0129999999999861E-4</v>
      </c>
      <c r="Z117">
        <f t="shared" si="39"/>
        <v>-3.0379999999999296E-4</v>
      </c>
      <c r="AA117">
        <f t="shared" si="40"/>
        <v>-2.1976899999999994E-2</v>
      </c>
      <c r="AB117">
        <f t="shared" si="65"/>
        <v>-0.99413000000000018</v>
      </c>
      <c r="AC117">
        <f t="shared" si="47"/>
        <v>-2752.3500000000058</v>
      </c>
      <c r="AD117">
        <f t="shared" si="42"/>
        <v>-573.34999999999854</v>
      </c>
      <c r="AE117">
        <f t="shared" si="43"/>
        <v>-1.1559000000000026</v>
      </c>
      <c r="AF117">
        <f t="shared" si="44"/>
        <v>-4698.0999999999767</v>
      </c>
      <c r="AG117">
        <f t="shared" si="51"/>
        <v>-6469.9627999999848</v>
      </c>
    </row>
    <row r="118" spans="2:33" x14ac:dyDescent="0.35">
      <c r="B118">
        <f t="shared" si="45"/>
        <v>67</v>
      </c>
      <c r="C118">
        <f t="shared" ref="C118:K118" si="97">IF(ISNUMBER(C52),C52,"")</f>
        <v>4.0105300000000003E-2</v>
      </c>
      <c r="D118">
        <f t="shared" si="97"/>
        <v>0.12224019999999999</v>
      </c>
      <c r="E118">
        <f t="shared" si="97"/>
        <v>0.205793</v>
      </c>
      <c r="F118">
        <f t="shared" si="97"/>
        <v>0.20528660000000001</v>
      </c>
      <c r="G118">
        <f t="shared" si="97"/>
        <v>15.82034</v>
      </c>
      <c r="H118">
        <f t="shared" si="97"/>
        <v>88821.4</v>
      </c>
      <c r="I118">
        <f t="shared" si="97"/>
        <v>42676.27</v>
      </c>
      <c r="J118">
        <f t="shared" si="97"/>
        <v>0</v>
      </c>
      <c r="K118">
        <f t="shared" si="97"/>
        <v>976874.3</v>
      </c>
      <c r="M118">
        <f t="shared" si="28"/>
        <v>1.1140999999999998E-3</v>
      </c>
      <c r="N118">
        <f t="shared" si="29"/>
        <v>-2.0249999999999435E-4</v>
      </c>
      <c r="O118">
        <f t="shared" si="30"/>
        <v>-9.1150000000000952E-4</v>
      </c>
      <c r="P118">
        <f t="shared" si="31"/>
        <v>-4.557400000000017E-3</v>
      </c>
      <c r="Q118">
        <f t="shared" si="32"/>
        <v>-0.38475000000000037</v>
      </c>
      <c r="R118">
        <f t="shared" si="33"/>
        <v>290.40000000000873</v>
      </c>
      <c r="S118">
        <f t="shared" si="34"/>
        <v>72.780000000006112</v>
      </c>
      <c r="T118">
        <f t="shared" si="35"/>
        <v>241.3912</v>
      </c>
      <c r="U118">
        <f t="shared" si="36"/>
        <v>6598.3999999999069</v>
      </c>
      <c r="V118">
        <f t="shared" si="50"/>
        <v>6689.9557999999652</v>
      </c>
      <c r="X118">
        <f t="shared" si="37"/>
        <v>-2.0260000000000417E-4</v>
      </c>
      <c r="Y118">
        <f t="shared" si="38"/>
        <v>0</v>
      </c>
      <c r="Z118">
        <f t="shared" si="39"/>
        <v>3.0379999999999296E-4</v>
      </c>
      <c r="AA118">
        <f t="shared" si="40"/>
        <v>-2.0660299999999993E-2</v>
      </c>
      <c r="AB118">
        <f t="shared" si="65"/>
        <v>-1.0169099999999993</v>
      </c>
      <c r="AC118">
        <f t="shared" si="47"/>
        <v>-3512.4300000000076</v>
      </c>
      <c r="AD118">
        <f t="shared" si="42"/>
        <v>-613.63000000000466</v>
      </c>
      <c r="AE118">
        <f t="shared" si="43"/>
        <v>0.7867999999999995</v>
      </c>
      <c r="AF118">
        <f t="shared" si="44"/>
        <v>-6929.5999999999767</v>
      </c>
      <c r="AG118">
        <f t="shared" si="51"/>
        <v>-9369.5495999999875</v>
      </c>
    </row>
    <row r="119" spans="2:33" x14ac:dyDescent="0.35">
      <c r="B119">
        <f t="shared" si="45"/>
        <v>68</v>
      </c>
      <c r="C119">
        <f t="shared" ref="C119:K119" si="98">IF(ISNUMBER(C53),C53,"")</f>
        <v>3.6864500000000001E-2</v>
      </c>
      <c r="D119">
        <f t="shared" si="98"/>
        <v>0.12548110000000001</v>
      </c>
      <c r="E119">
        <f t="shared" si="98"/>
        <v>0.2182499</v>
      </c>
      <c r="F119">
        <f t="shared" si="98"/>
        <v>0.1601175</v>
      </c>
      <c r="G119">
        <f t="shared" si="98"/>
        <v>15.40075</v>
      </c>
      <c r="H119">
        <f t="shared" si="98"/>
        <v>94926.3</v>
      </c>
      <c r="I119">
        <f t="shared" si="98"/>
        <v>42712.89</v>
      </c>
      <c r="J119">
        <f t="shared" si="98"/>
        <v>0</v>
      </c>
      <c r="K119">
        <f t="shared" si="98"/>
        <v>1018812</v>
      </c>
      <c r="M119">
        <f t="shared" si="28"/>
        <v>1.3166000000000011E-3</v>
      </c>
      <c r="N119">
        <f t="shared" si="29"/>
        <v>-7.0900000000001517E-4</v>
      </c>
      <c r="O119">
        <f t="shared" si="30"/>
        <v>-5.0629999999998732E-4</v>
      </c>
      <c r="P119">
        <f t="shared" si="31"/>
        <v>-7.595699999999983E-3</v>
      </c>
      <c r="Q119">
        <f t="shared" si="32"/>
        <v>-0.44712999999999958</v>
      </c>
      <c r="R119">
        <f t="shared" si="33"/>
        <v>705.98999999999069</v>
      </c>
      <c r="S119">
        <f t="shared" si="34"/>
        <v>52.819999999999709</v>
      </c>
      <c r="T119">
        <f t="shared" si="35"/>
        <v>240.13489999999999</v>
      </c>
      <c r="U119">
        <f t="shared" si="36"/>
        <v>6503</v>
      </c>
      <c r="V119">
        <f t="shared" si="50"/>
        <v>7102.9908999999561</v>
      </c>
      <c r="X119">
        <f t="shared" si="37"/>
        <v>-2.0260000000000417E-4</v>
      </c>
      <c r="Y119">
        <f t="shared" si="38"/>
        <v>3.0389999999999584E-4</v>
      </c>
      <c r="Z119">
        <f t="shared" si="39"/>
        <v>3.0379999999999296E-4</v>
      </c>
      <c r="AA119">
        <f t="shared" si="40"/>
        <v>-1.5191400000000022E-2</v>
      </c>
      <c r="AB119">
        <f t="shared" si="65"/>
        <v>-0.97215000000000096</v>
      </c>
      <c r="AC119">
        <f t="shared" si="47"/>
        <v>-3282.3699999999953</v>
      </c>
      <c r="AD119">
        <f t="shared" si="42"/>
        <v>-647.52999999999884</v>
      </c>
      <c r="AE119">
        <f t="shared" si="43"/>
        <v>2.9213000000000022</v>
      </c>
      <c r="AF119">
        <f t="shared" si="44"/>
        <v>-9755</v>
      </c>
      <c r="AG119">
        <f t="shared" si="51"/>
        <v>-12007.310899999984</v>
      </c>
    </row>
    <row r="120" spans="2:33" x14ac:dyDescent="0.35">
      <c r="B120">
        <f t="shared" si="45"/>
        <v>69</v>
      </c>
      <c r="C120">
        <f t="shared" ref="C120:K120" si="99">IF(ISNUMBER(C54),C54,"")</f>
        <v>4.1928300000000002E-2</v>
      </c>
      <c r="D120">
        <f t="shared" si="99"/>
        <v>0.1301398</v>
      </c>
      <c r="E120">
        <f t="shared" si="99"/>
        <v>0.22827629999999999</v>
      </c>
      <c r="F120">
        <f t="shared" si="99"/>
        <v>0.1240632</v>
      </c>
      <c r="G120">
        <f t="shared" si="99"/>
        <v>14.64847</v>
      </c>
      <c r="H120">
        <f t="shared" si="99"/>
        <v>95755.96</v>
      </c>
      <c r="I120">
        <f t="shared" si="99"/>
        <v>42378.64</v>
      </c>
      <c r="J120">
        <f t="shared" si="99"/>
        <v>0</v>
      </c>
      <c r="K120">
        <f t="shared" si="99"/>
        <v>1064289</v>
      </c>
      <c r="M120">
        <f t="shared" si="28"/>
        <v>2.0254999999999995E-3</v>
      </c>
      <c r="N120">
        <f t="shared" si="29"/>
        <v>-2.0259999999999723E-4</v>
      </c>
      <c r="O120">
        <f t="shared" si="30"/>
        <v>-4.0509999999999158E-4</v>
      </c>
      <c r="P120">
        <f t="shared" si="31"/>
        <v>-6.1777999999999972E-3</v>
      </c>
      <c r="Q120">
        <f t="shared" si="32"/>
        <v>-0.55660999999999916</v>
      </c>
      <c r="R120">
        <f t="shared" si="33"/>
        <v>357.05999999999767</v>
      </c>
      <c r="S120">
        <f t="shared" si="34"/>
        <v>12.849999999998545</v>
      </c>
      <c r="T120">
        <f t="shared" si="35"/>
        <v>302.36320000000001</v>
      </c>
      <c r="U120">
        <f t="shared" si="36"/>
        <v>6544</v>
      </c>
      <c r="V120">
        <f t="shared" si="50"/>
        <v>7144.8376999999555</v>
      </c>
      <c r="X120">
        <f t="shared" si="37"/>
        <v>1.0128000000000012E-3</v>
      </c>
      <c r="Y120">
        <f t="shared" si="38"/>
        <v>6.076999999999888E-4</v>
      </c>
      <c r="Z120">
        <f t="shared" si="39"/>
        <v>4.0509999999999158E-4</v>
      </c>
      <c r="AA120">
        <f t="shared" si="40"/>
        <v>-1.2760800000000003E-2</v>
      </c>
      <c r="AB120">
        <f t="shared" si="65"/>
        <v>-1.0637100000000004</v>
      </c>
      <c r="AC120">
        <f t="shared" si="47"/>
        <v>-3821.3600000000006</v>
      </c>
      <c r="AD120">
        <f t="shared" si="42"/>
        <v>-622.59999999999854</v>
      </c>
      <c r="AE120">
        <f t="shared" si="43"/>
        <v>5.9114000000000146</v>
      </c>
      <c r="AF120">
        <f t="shared" si="44"/>
        <v>-12110</v>
      </c>
      <c r="AG120">
        <f t="shared" si="51"/>
        <v>-15211.982299999985</v>
      </c>
    </row>
    <row r="121" spans="2:33" x14ac:dyDescent="0.35">
      <c r="B121">
        <f t="shared" si="45"/>
        <v>70</v>
      </c>
      <c r="C121">
        <f t="shared" ref="C121:K121" si="100">IF(ISNUMBER(C55),C55,"")</f>
        <v>4.2941100000000003E-2</v>
      </c>
      <c r="D121">
        <f t="shared" si="100"/>
        <v>0.13864699999999999</v>
      </c>
      <c r="E121">
        <f t="shared" si="100"/>
        <v>0.21500910000000001</v>
      </c>
      <c r="F121">
        <f t="shared" si="100"/>
        <v>9.4186800000000001E-2</v>
      </c>
      <c r="G121">
        <f t="shared" si="100"/>
        <v>13.70073</v>
      </c>
      <c r="H121">
        <f t="shared" si="100"/>
        <v>93949.38</v>
      </c>
      <c r="I121">
        <f t="shared" si="100"/>
        <v>41708.21</v>
      </c>
      <c r="J121">
        <f t="shared" si="100"/>
        <v>0</v>
      </c>
      <c r="K121">
        <f t="shared" si="100"/>
        <v>1104322</v>
      </c>
      <c r="M121">
        <f t="shared" si="28"/>
        <v>3.0381999999999978E-3</v>
      </c>
      <c r="N121">
        <f t="shared" si="29"/>
        <v>-4.0519999999999445E-4</v>
      </c>
      <c r="O121">
        <f t="shared" si="30"/>
        <v>2.0259999999999723E-4</v>
      </c>
      <c r="P121">
        <f t="shared" si="31"/>
        <v>-5.9753000000000028E-3</v>
      </c>
      <c r="Q121">
        <f t="shared" si="32"/>
        <v>-0.52481000000000044</v>
      </c>
      <c r="R121">
        <f t="shared" si="33"/>
        <v>588.7899999999936</v>
      </c>
      <c r="S121">
        <f t="shared" si="34"/>
        <v>40.870000000002619</v>
      </c>
      <c r="T121">
        <f t="shared" si="35"/>
        <v>371.197</v>
      </c>
      <c r="U121">
        <f t="shared" si="36"/>
        <v>6187</v>
      </c>
      <c r="V121">
        <f t="shared" si="50"/>
        <v>7321.5606999999463</v>
      </c>
      <c r="X121">
        <f t="shared" si="37"/>
        <v>2.0256000000000024E-3</v>
      </c>
      <c r="Y121">
        <f t="shared" si="38"/>
        <v>0</v>
      </c>
      <c r="Z121">
        <f t="shared" si="39"/>
        <v>-6.0770000000001656E-4</v>
      </c>
      <c r="AA121">
        <f t="shared" si="40"/>
        <v>-1.1342999999999992E-2</v>
      </c>
      <c r="AB121">
        <f t="shared" si="65"/>
        <v>-1.0449699999999993</v>
      </c>
      <c r="AC121">
        <f t="shared" si="47"/>
        <v>-3340.9100000000035</v>
      </c>
      <c r="AD121">
        <f t="shared" si="42"/>
        <v>-612.22000000000116</v>
      </c>
      <c r="AE121">
        <f t="shared" si="43"/>
        <v>1.5706000000000131</v>
      </c>
      <c r="AF121">
        <f t="shared" si="44"/>
        <v>-14805</v>
      </c>
      <c r="AG121">
        <f t="shared" si="51"/>
        <v>-17942.242899999987</v>
      </c>
    </row>
    <row r="122" spans="2:33" x14ac:dyDescent="0.35">
      <c r="B122">
        <f t="shared" si="45"/>
        <v>71</v>
      </c>
      <c r="C122">
        <f t="shared" ref="C122:K122" si="101">IF(ISNUMBER(C56),C56,"")</f>
        <v>4.6283199999999997E-2</v>
      </c>
      <c r="D122">
        <f t="shared" si="101"/>
        <v>0.14826819999999999</v>
      </c>
      <c r="E122">
        <f t="shared" si="101"/>
        <v>0.2018432</v>
      </c>
      <c r="F122">
        <f t="shared" si="101"/>
        <v>7.1703500000000003E-2</v>
      </c>
      <c r="G122">
        <f t="shared" si="101"/>
        <v>12.757339999999999</v>
      </c>
      <c r="H122">
        <f t="shared" si="101"/>
        <v>92574.06</v>
      </c>
      <c r="I122">
        <f t="shared" si="101"/>
        <v>40880.67</v>
      </c>
      <c r="J122">
        <f t="shared" si="101"/>
        <v>0</v>
      </c>
      <c r="K122">
        <f t="shared" si="101"/>
        <v>1131469</v>
      </c>
      <c r="M122">
        <f t="shared" si="28"/>
        <v>3.240800000000002E-3</v>
      </c>
      <c r="N122">
        <f t="shared" si="29"/>
        <v>-1.0129999999999861E-4</v>
      </c>
      <c r="O122">
        <f t="shared" si="30"/>
        <v>-5.0639999999999019E-4</v>
      </c>
      <c r="P122">
        <f t="shared" si="31"/>
        <v>-7.5956999999999969E-3</v>
      </c>
      <c r="Q122">
        <f t="shared" si="32"/>
        <v>-0.64076999999999984</v>
      </c>
      <c r="R122">
        <f t="shared" si="33"/>
        <v>437.79000000000815</v>
      </c>
      <c r="S122">
        <f t="shared" si="34"/>
        <v>12.380000000004657</v>
      </c>
      <c r="T122">
        <f t="shared" si="35"/>
        <v>402.07060000000001</v>
      </c>
      <c r="U122">
        <f t="shared" si="36"/>
        <v>5921</v>
      </c>
      <c r="V122">
        <f t="shared" si="50"/>
        <v>7344.9000999999498</v>
      </c>
      <c r="X122">
        <f t="shared" si="37"/>
        <v>2.0254999999999995E-3</v>
      </c>
      <c r="Y122">
        <f t="shared" si="38"/>
        <v>1.0129999999999861E-4</v>
      </c>
      <c r="Z122">
        <f t="shared" si="39"/>
        <v>3.0389999999999584E-4</v>
      </c>
      <c r="AA122">
        <f t="shared" si="40"/>
        <v>-5.6715000000000099E-3</v>
      </c>
      <c r="AB122">
        <f t="shared" si="65"/>
        <v>-1.0153999999999996</v>
      </c>
      <c r="AC122">
        <f t="shared" si="47"/>
        <v>-3804.7100000000064</v>
      </c>
      <c r="AD122">
        <f t="shared" si="42"/>
        <v>-567.4600000000064</v>
      </c>
      <c r="AE122">
        <f t="shared" si="43"/>
        <v>3.6881999999999948</v>
      </c>
      <c r="AF122">
        <f t="shared" si="44"/>
        <v>-17370</v>
      </c>
      <c r="AG122">
        <f t="shared" si="51"/>
        <v>-21183.181099999987</v>
      </c>
    </row>
    <row r="123" spans="2:33" x14ac:dyDescent="0.35">
      <c r="B123">
        <f t="shared" si="45"/>
        <v>72</v>
      </c>
      <c r="C123">
        <f t="shared" ref="C123:K123" si="102">IF(ISNUMBER(C57),C57,"")</f>
        <v>5.05028E-2</v>
      </c>
      <c r="D123">
        <f t="shared" si="102"/>
        <v>0.15388089999999999</v>
      </c>
      <c r="E123">
        <f t="shared" si="102"/>
        <v>0.20122019999999999</v>
      </c>
      <c r="F123">
        <f t="shared" si="102"/>
        <v>5.3327300000000001E-2</v>
      </c>
      <c r="G123">
        <f t="shared" si="102"/>
        <v>11.923959999999999</v>
      </c>
      <c r="H123">
        <f t="shared" si="102"/>
        <v>92910.89</v>
      </c>
      <c r="I123">
        <f t="shared" si="102"/>
        <v>40711.22</v>
      </c>
      <c r="J123">
        <f t="shared" si="102"/>
        <v>0</v>
      </c>
      <c r="K123">
        <f t="shared" si="102"/>
        <v>1183343</v>
      </c>
      <c r="M123">
        <f t="shared" si="28"/>
        <v>1.6947000000000004E-3</v>
      </c>
      <c r="N123">
        <f t="shared" si="29"/>
        <v>-2.2589999999997334E-4</v>
      </c>
      <c r="O123">
        <f t="shared" si="30"/>
        <v>-3.3889999999997533E-4</v>
      </c>
      <c r="P123">
        <f t="shared" si="31"/>
        <v>-6.6659000000000024E-3</v>
      </c>
      <c r="Q123">
        <f t="shared" si="32"/>
        <v>-0.79843999999999937</v>
      </c>
      <c r="R123">
        <f t="shared" si="33"/>
        <v>81.229999999995925</v>
      </c>
      <c r="S123">
        <f t="shared" si="34"/>
        <v>3.9700000000011642</v>
      </c>
      <c r="T123">
        <f t="shared" si="35"/>
        <v>375.96480000000003</v>
      </c>
      <c r="U123">
        <f t="shared" si="36"/>
        <v>5827</v>
      </c>
      <c r="V123">
        <f t="shared" si="50"/>
        <v>7046.1952999999448</v>
      </c>
      <c r="X123">
        <f t="shared" si="37"/>
        <v>2.1465999999999985E-3</v>
      </c>
      <c r="Y123">
        <f t="shared" si="38"/>
        <v>1.2427999999999884E-3</v>
      </c>
      <c r="Z123">
        <f t="shared" si="39"/>
        <v>-2.2600000000000398E-4</v>
      </c>
      <c r="AA123">
        <f t="shared" si="40"/>
        <v>-6.4400000000000013E-3</v>
      </c>
      <c r="AB123">
        <f t="shared" si="65"/>
        <v>-0.97446000000000055</v>
      </c>
      <c r="AC123">
        <f t="shared" si="47"/>
        <v>-3723.6699999999983</v>
      </c>
      <c r="AD123">
        <f t="shared" si="42"/>
        <v>-551.51000000000204</v>
      </c>
      <c r="AE123">
        <f t="shared" si="43"/>
        <v>0.79089999999996508</v>
      </c>
      <c r="AF123">
        <f t="shared" si="44"/>
        <v>-20787</v>
      </c>
      <c r="AG123">
        <f t="shared" si="51"/>
        <v>-24356.131999999983</v>
      </c>
    </row>
    <row r="124" spans="2:33" x14ac:dyDescent="0.35">
      <c r="B124">
        <f t="shared" si="45"/>
        <v>73</v>
      </c>
      <c r="C124">
        <f t="shared" ref="C124:K124" si="103">IF(ISNUMBER(C58),C58,"")</f>
        <v>5.1938100000000001E-2</v>
      </c>
      <c r="D124">
        <f t="shared" si="103"/>
        <v>0.17705000000000001</v>
      </c>
      <c r="E124">
        <f t="shared" si="103"/>
        <v>0.20928749999999999</v>
      </c>
      <c r="F124">
        <f t="shared" si="103"/>
        <v>4.2215700000000002E-2</v>
      </c>
      <c r="G124">
        <f t="shared" si="103"/>
        <v>10.981960000000001</v>
      </c>
      <c r="H124">
        <f t="shared" si="103"/>
        <v>93473.83</v>
      </c>
      <c r="I124">
        <f t="shared" si="103"/>
        <v>40603.85</v>
      </c>
      <c r="J124">
        <f t="shared" si="103"/>
        <v>0</v>
      </c>
      <c r="K124">
        <f t="shared" si="103"/>
        <v>1233811</v>
      </c>
      <c r="M124">
        <f t="shared" si="28"/>
        <v>2.1747000000000016E-3</v>
      </c>
      <c r="N124">
        <f t="shared" si="29"/>
        <v>-8.9550000000002128E-4</v>
      </c>
      <c r="O124">
        <f t="shared" si="30"/>
        <v>-7.6759999999997941E-4</v>
      </c>
      <c r="P124">
        <f t="shared" si="31"/>
        <v>-5.7567000000000035E-3</v>
      </c>
      <c r="Q124">
        <f t="shared" si="32"/>
        <v>-0.87783000000000122</v>
      </c>
      <c r="R124">
        <f t="shared" si="33"/>
        <v>-94.710000000006403</v>
      </c>
      <c r="S124">
        <f t="shared" si="34"/>
        <v>-41.889999999999418</v>
      </c>
      <c r="T124">
        <f t="shared" si="35"/>
        <v>417.23680000000002</v>
      </c>
      <c r="U124">
        <f t="shared" si="36"/>
        <v>5500</v>
      </c>
      <c r="V124">
        <f t="shared" si="50"/>
        <v>6576.1384999999382</v>
      </c>
      <c r="X124">
        <f t="shared" si="37"/>
        <v>2.5585999999999942E-3</v>
      </c>
      <c r="Y124">
        <f t="shared" si="38"/>
        <v>1.7910000000000148E-3</v>
      </c>
      <c r="Z124">
        <f t="shared" si="39"/>
        <v>2.5580000000000047E-4</v>
      </c>
      <c r="AA124">
        <f t="shared" si="40"/>
        <v>-4.7332999999999958E-3</v>
      </c>
      <c r="AB124">
        <f t="shared" si="65"/>
        <v>-0.9864379999999997</v>
      </c>
      <c r="AC124">
        <f t="shared" si="47"/>
        <v>-3575.0299999999988</v>
      </c>
      <c r="AD124">
        <f t="shared" si="42"/>
        <v>-537.45999999999913</v>
      </c>
      <c r="AE124">
        <f t="shared" si="43"/>
        <v>7.1169999999999618</v>
      </c>
      <c r="AF124">
        <f t="shared" si="44"/>
        <v>-25399</v>
      </c>
      <c r="AG124">
        <f t="shared" si="51"/>
        <v>-27400.818999999981</v>
      </c>
    </row>
    <row r="125" spans="2:33" x14ac:dyDescent="0.35">
      <c r="B125">
        <f t="shared" si="45"/>
        <v>74</v>
      </c>
      <c r="C125">
        <f t="shared" ref="C125:K125" si="104">IF(ISNUMBER(C59),C59,"")</f>
        <v>4.9683999999999999E-2</v>
      </c>
      <c r="D125">
        <f t="shared" si="104"/>
        <v>0.19094520000000001</v>
      </c>
      <c r="E125">
        <f t="shared" si="104"/>
        <v>0.2110833</v>
      </c>
      <c r="F125">
        <f t="shared" si="104"/>
        <v>3.6748500000000003E-2</v>
      </c>
      <c r="G125">
        <f t="shared" si="104"/>
        <v>12.099220000000001</v>
      </c>
      <c r="H125">
        <f t="shared" si="104"/>
        <v>97028.21</v>
      </c>
      <c r="I125">
        <f t="shared" si="104"/>
        <v>40462.559999999998</v>
      </c>
      <c r="J125">
        <f t="shared" si="104"/>
        <v>0</v>
      </c>
      <c r="K125">
        <f t="shared" si="104"/>
        <v>1282023</v>
      </c>
      <c r="M125">
        <f t="shared" si="28"/>
        <v>1.9109000000000001E-3</v>
      </c>
      <c r="N125">
        <f t="shared" si="29"/>
        <v>-5.8800000000000519E-4</v>
      </c>
      <c r="O125">
        <f t="shared" si="30"/>
        <v>1.4700000000000824E-4</v>
      </c>
      <c r="P125">
        <f t="shared" si="31"/>
        <v>-5.5858000000000019E-3</v>
      </c>
      <c r="Q125">
        <f t="shared" si="32"/>
        <v>-1.6902800000000013</v>
      </c>
      <c r="R125">
        <f t="shared" si="33"/>
        <v>-1379.1399999999994</v>
      </c>
      <c r="S125">
        <f t="shared" si="34"/>
        <v>-191.08999999999651</v>
      </c>
      <c r="T125">
        <f t="shared" si="35"/>
        <v>443.53179999999998</v>
      </c>
      <c r="U125">
        <f t="shared" si="36"/>
        <v>5155</v>
      </c>
      <c r="V125">
        <f t="shared" si="50"/>
        <v>4944.5566999999355</v>
      </c>
      <c r="X125">
        <f t="shared" si="37"/>
        <v>1.7638999999999988E-3</v>
      </c>
      <c r="Y125">
        <f t="shared" si="38"/>
        <v>1.1759000000000075E-3</v>
      </c>
      <c r="Z125">
        <f t="shared" si="39"/>
        <v>1.6169999999999796E-3</v>
      </c>
      <c r="AA125">
        <f t="shared" si="40"/>
        <v>-4.9978000000000002E-3</v>
      </c>
      <c r="AB125">
        <f t="shared" si="65"/>
        <v>-0.9178329999999999</v>
      </c>
      <c r="AC125">
        <f t="shared" si="47"/>
        <v>-3603.4400000000023</v>
      </c>
      <c r="AD125">
        <f t="shared" si="42"/>
        <v>-445.66000000000349</v>
      </c>
      <c r="AE125">
        <f t="shared" si="43"/>
        <v>0.92430000000001655</v>
      </c>
      <c r="AF125">
        <f t="shared" si="44"/>
        <v>-28791</v>
      </c>
      <c r="AG125">
        <f t="shared" si="51"/>
        <v>-30559.523299999979</v>
      </c>
    </row>
    <row r="126" spans="2:33" x14ac:dyDescent="0.35">
      <c r="B126">
        <f t="shared" si="45"/>
        <v>75</v>
      </c>
      <c r="C126">
        <f t="shared" ref="C126:K126" si="105">IF(ISNUMBER(C60),C60,"")</f>
        <v>4.4886500000000003E-2</v>
      </c>
      <c r="D126">
        <f t="shared" si="105"/>
        <v>0.2077099</v>
      </c>
      <c r="E126">
        <f t="shared" si="105"/>
        <v>0.19978879999999999</v>
      </c>
      <c r="F126">
        <f t="shared" si="105"/>
        <v>3.0804399999999999E-2</v>
      </c>
      <c r="G126">
        <f t="shared" si="105"/>
        <v>13.367889999999999</v>
      </c>
      <c r="H126">
        <f t="shared" si="105"/>
        <v>101162.1</v>
      </c>
      <c r="I126">
        <f t="shared" si="105"/>
        <v>40845.440000000002</v>
      </c>
      <c r="J126">
        <f t="shared" si="105"/>
        <v>0</v>
      </c>
      <c r="K126">
        <f t="shared" si="105"/>
        <v>1351197</v>
      </c>
      <c r="M126">
        <f t="shared" si="28"/>
        <v>5.6328000000000003E-3</v>
      </c>
      <c r="N126">
        <f t="shared" si="29"/>
        <v>0</v>
      </c>
      <c r="O126">
        <f t="shared" si="30"/>
        <v>7.0410000000001305E-4</v>
      </c>
      <c r="P126">
        <f t="shared" si="31"/>
        <v>-4.7525999999999992E-3</v>
      </c>
      <c r="Q126">
        <f t="shared" si="32"/>
        <v>-2.7294499999999999</v>
      </c>
      <c r="R126">
        <f t="shared" si="33"/>
        <v>-2875.4300000000076</v>
      </c>
      <c r="S126">
        <f t="shared" si="34"/>
        <v>-225.15000000000146</v>
      </c>
      <c r="T126">
        <f t="shared" si="35"/>
        <v>474.94909999999999</v>
      </c>
      <c r="U126">
        <f t="shared" si="36"/>
        <v>4953</v>
      </c>
      <c r="V126">
        <f t="shared" si="50"/>
        <v>1819.3275999999296</v>
      </c>
      <c r="X126">
        <f t="shared" si="37"/>
        <v>1.0560999999999973E-3</v>
      </c>
      <c r="Y126">
        <f t="shared" si="38"/>
        <v>3.5209999999999408E-4</v>
      </c>
      <c r="Z126">
        <f t="shared" si="39"/>
        <v>1.4081999999999983E-3</v>
      </c>
      <c r="AA126">
        <f t="shared" si="40"/>
        <v>-5.6328999999999997E-3</v>
      </c>
      <c r="AB126">
        <f t="shared" si="65"/>
        <v>-0.85354299999999839</v>
      </c>
      <c r="AC126">
        <f t="shared" si="47"/>
        <v>-5106.2400000000052</v>
      </c>
      <c r="AD126">
        <f t="shared" si="42"/>
        <v>-349.33000000000175</v>
      </c>
      <c r="AE126">
        <f t="shared" si="43"/>
        <v>2.3883000000000152</v>
      </c>
      <c r="AF126">
        <f t="shared" si="44"/>
        <v>-31183</v>
      </c>
      <c r="AG126">
        <f t="shared" si="51"/>
        <v>-35318.821599999981</v>
      </c>
    </row>
    <row r="127" spans="2:33" x14ac:dyDescent="0.35">
      <c r="B127">
        <f t="shared" si="45"/>
        <v>76</v>
      </c>
      <c r="C127">
        <f t="shared" ref="C127:K127" si="106">IF(ISNUMBER(C61),C61,"")</f>
        <v>3.8393999999999998E-2</v>
      </c>
      <c r="D127">
        <f t="shared" si="106"/>
        <v>0.21917510000000001</v>
      </c>
      <c r="E127">
        <f t="shared" si="106"/>
        <v>0.20315929999999999</v>
      </c>
      <c r="F127">
        <f t="shared" si="106"/>
        <v>1.20667E-2</v>
      </c>
      <c r="G127">
        <f t="shared" si="106"/>
        <v>1.247258</v>
      </c>
      <c r="H127">
        <f t="shared" si="106"/>
        <v>79549.61</v>
      </c>
      <c r="I127">
        <f t="shared" si="106"/>
        <v>42439.97</v>
      </c>
      <c r="J127">
        <f t="shared" si="106"/>
        <v>0</v>
      </c>
      <c r="K127">
        <f t="shared" si="106"/>
        <v>1424029</v>
      </c>
      <c r="M127">
        <f t="shared" si="28"/>
        <v>8.3370000000000041E-3</v>
      </c>
      <c r="N127">
        <f t="shared" si="29"/>
        <v>2.1939999999998072E-4</v>
      </c>
      <c r="O127">
        <f t="shared" si="30"/>
        <v>2.1940000000000848E-4</v>
      </c>
      <c r="P127">
        <f t="shared" si="31"/>
        <v>-2.8520999999999998E-3</v>
      </c>
      <c r="Q127">
        <f t="shared" si="32"/>
        <v>-0.85761339999999997</v>
      </c>
      <c r="R127">
        <f t="shared" si="33"/>
        <v>2251.7799999999988</v>
      </c>
      <c r="S127">
        <f t="shared" si="34"/>
        <v>-69.010000000002037</v>
      </c>
      <c r="T127">
        <f t="shared" si="35"/>
        <v>628.77359999999999</v>
      </c>
      <c r="U127">
        <f t="shared" si="36"/>
        <v>2769</v>
      </c>
      <c r="V127">
        <f t="shared" si="50"/>
        <v>3511.3439999999305</v>
      </c>
      <c r="X127">
        <f t="shared" si="37"/>
        <v>1.7551999999999984E-3</v>
      </c>
      <c r="Y127">
        <f t="shared" si="38"/>
        <v>6.5819999999999768E-4</v>
      </c>
      <c r="Z127">
        <f t="shared" si="39"/>
        <v>2.1938999999999986E-3</v>
      </c>
      <c r="AA127">
        <f t="shared" si="40"/>
        <v>-1.3164000000000006E-3</v>
      </c>
      <c r="AB127">
        <f t="shared" si="65"/>
        <v>-3.685830000000001E-2</v>
      </c>
      <c r="AC127">
        <f t="shared" si="47"/>
        <v>-1605.5299999999988</v>
      </c>
      <c r="AD127">
        <f t="shared" si="42"/>
        <v>-616.41999999999825</v>
      </c>
      <c r="AE127">
        <f t="shared" si="43"/>
        <v>1.4916000000000622</v>
      </c>
      <c r="AF127">
        <f t="shared" si="44"/>
        <v>-36536</v>
      </c>
      <c r="AG127">
        <f t="shared" si="51"/>
        <v>-36309.423199999983</v>
      </c>
    </row>
    <row r="128" spans="2:33" x14ac:dyDescent="0.35">
      <c r="B128">
        <f t="shared" si="45"/>
        <v>77</v>
      </c>
      <c r="C128">
        <f t="shared" ref="C128:K128" si="107">IF(ISNUMBER(C62),C62,"")</f>
        <v>4.6170900000000001E-2</v>
      </c>
      <c r="D128">
        <f t="shared" si="107"/>
        <v>0.2330661</v>
      </c>
      <c r="E128">
        <f t="shared" si="107"/>
        <v>0.20680119999999999</v>
      </c>
      <c r="F128">
        <f t="shared" si="107"/>
        <v>7.1882999999999999E-3</v>
      </c>
      <c r="G128">
        <f t="shared" si="107"/>
        <v>0.70859830000000001</v>
      </c>
      <c r="H128">
        <f t="shared" si="107"/>
        <v>79247.429999999993</v>
      </c>
      <c r="I128">
        <f t="shared" si="107"/>
        <v>42149.35</v>
      </c>
      <c r="J128">
        <f t="shared" si="107"/>
        <v>0</v>
      </c>
      <c r="K128">
        <f t="shared" si="107"/>
        <v>1431526</v>
      </c>
      <c r="M128">
        <f t="shared" si="28"/>
        <v>3.0412000000000008E-3</v>
      </c>
      <c r="N128">
        <f t="shared" si="29"/>
        <v>2.7640000000000997E-4</v>
      </c>
      <c r="O128">
        <f t="shared" si="30"/>
        <v>5.5299999999999794E-4</v>
      </c>
      <c r="P128">
        <f t="shared" si="31"/>
        <v>-3.3176999999999998E-3</v>
      </c>
      <c r="Q128">
        <f t="shared" si="32"/>
        <v>-0.55017970000000005</v>
      </c>
      <c r="R128">
        <f t="shared" si="33"/>
        <v>3060.2300000000105</v>
      </c>
      <c r="S128">
        <f t="shared" si="34"/>
        <v>8.7099999999991269</v>
      </c>
      <c r="T128">
        <f t="shared" si="35"/>
        <v>540.95929999999998</v>
      </c>
      <c r="U128">
        <f t="shared" si="36"/>
        <v>3890</v>
      </c>
      <c r="V128">
        <f t="shared" si="50"/>
        <v>6021.9046999999418</v>
      </c>
      <c r="X128">
        <f t="shared" si="37"/>
        <v>2.211699999999997E-3</v>
      </c>
      <c r="Y128">
        <f t="shared" si="38"/>
        <v>2.7647999999999839E-3</v>
      </c>
      <c r="Z128">
        <f t="shared" si="39"/>
        <v>2.2117000000000109E-3</v>
      </c>
      <c r="AA128">
        <f t="shared" si="40"/>
        <v>2.7649999999999984E-4</v>
      </c>
      <c r="AB128">
        <f t="shared" si="65"/>
        <v>1.0782399999999998E-2</v>
      </c>
      <c r="AC128">
        <f t="shared" si="47"/>
        <v>-1490.6900000000023</v>
      </c>
      <c r="AD128">
        <f t="shared" si="42"/>
        <v>-640.7699999999968</v>
      </c>
      <c r="AE128">
        <f t="shared" si="43"/>
        <v>15.126700000000028</v>
      </c>
      <c r="AF128">
        <f t="shared" si="44"/>
        <v>-36070</v>
      </c>
      <c r="AG128">
        <f t="shared" si="51"/>
        <v>-37174.469899999989</v>
      </c>
    </row>
    <row r="129" spans="2:35" x14ac:dyDescent="0.35">
      <c r="B129">
        <f t="shared" si="45"/>
        <v>78</v>
      </c>
      <c r="C129">
        <f t="shared" ref="C129:K129" si="108">IF(ISNUMBER(C63),C63,"")</f>
        <v>5.1743499999999998E-2</v>
      </c>
      <c r="D129">
        <f t="shared" si="108"/>
        <v>0.24409449999999999</v>
      </c>
      <c r="E129">
        <f t="shared" si="108"/>
        <v>0.20322460000000001</v>
      </c>
      <c r="F129">
        <f t="shared" si="108"/>
        <v>4.1244999999999997E-3</v>
      </c>
      <c r="G129">
        <f t="shared" si="108"/>
        <v>0.53693290000000005</v>
      </c>
      <c r="H129">
        <f t="shared" si="108"/>
        <v>80165.86</v>
      </c>
      <c r="I129">
        <f t="shared" si="108"/>
        <v>42319.03</v>
      </c>
      <c r="J129">
        <f t="shared" si="108"/>
        <v>0</v>
      </c>
      <c r="K129">
        <f t="shared" si="108"/>
        <v>1464598</v>
      </c>
      <c r="M129">
        <f t="shared" si="28"/>
        <v>-7.4989999999999779E-4</v>
      </c>
      <c r="N129">
        <f t="shared" si="29"/>
        <v>3.7490000000001134E-4</v>
      </c>
      <c r="O129">
        <f t="shared" si="30"/>
        <v>3.7499999999998646E-4</v>
      </c>
      <c r="P129">
        <f t="shared" si="31"/>
        <v>-1.4997999999999995E-3</v>
      </c>
      <c r="Q129">
        <f t="shared" si="32"/>
        <v>-0.42294710000000002</v>
      </c>
      <c r="R129">
        <f t="shared" si="33"/>
        <v>3162.8699999999953</v>
      </c>
      <c r="S129">
        <f t="shared" si="34"/>
        <v>30.440000000002328</v>
      </c>
      <c r="T129">
        <f t="shared" si="35"/>
        <v>706.79510000000005</v>
      </c>
      <c r="U129">
        <f t="shared" si="36"/>
        <v>4876</v>
      </c>
      <c r="V129">
        <f t="shared" si="50"/>
        <v>8447.5395999999346</v>
      </c>
      <c r="X129">
        <f t="shared" si="37"/>
        <v>1.4998000000000025E-3</v>
      </c>
      <c r="Y129">
        <f t="shared" si="38"/>
        <v>1.1248999999999842E-3</v>
      </c>
      <c r="Z129">
        <f t="shared" si="39"/>
        <v>1.8747000000000069E-3</v>
      </c>
      <c r="AA129">
        <f t="shared" si="40"/>
        <v>3.7489999999999963E-4</v>
      </c>
      <c r="AB129">
        <f t="shared" si="65"/>
        <v>1.1998499999999995E-2</v>
      </c>
      <c r="AC129">
        <f t="shared" si="47"/>
        <v>-1312.8499999999913</v>
      </c>
      <c r="AD129">
        <f t="shared" si="42"/>
        <v>-667.02000000000407</v>
      </c>
      <c r="AE129">
        <f t="shared" si="43"/>
        <v>14.592099999999959</v>
      </c>
      <c r="AF129">
        <f t="shared" si="44"/>
        <v>-35115</v>
      </c>
      <c r="AG129">
        <f t="shared" si="51"/>
        <v>-37834.891999999978</v>
      </c>
    </row>
    <row r="130" spans="2:35" x14ac:dyDescent="0.35">
      <c r="B130">
        <f t="shared" si="45"/>
        <v>79</v>
      </c>
      <c r="C130">
        <f t="shared" ref="C130:K130" si="109">IF(ISNUMBER(C64),C64,"")</f>
        <v>5.5056899999999999E-2</v>
      </c>
      <c r="D130">
        <f t="shared" si="109"/>
        <v>0.25374029999999997</v>
      </c>
      <c r="E130">
        <f t="shared" si="109"/>
        <v>0.20047880000000001</v>
      </c>
      <c r="F130">
        <f t="shared" si="109"/>
        <v>1.1969000000000001E-3</v>
      </c>
      <c r="G130">
        <f t="shared" si="109"/>
        <v>0.3309396</v>
      </c>
      <c r="H130">
        <f t="shared" si="109"/>
        <v>80285.22</v>
      </c>
      <c r="I130">
        <f t="shared" si="109"/>
        <v>41959.31</v>
      </c>
      <c r="J130">
        <f t="shared" si="109"/>
        <v>0</v>
      </c>
      <c r="K130">
        <f t="shared" si="109"/>
        <v>1478185</v>
      </c>
      <c r="M130">
        <f t="shared" si="28"/>
        <v>-1.7953999999999956E-3</v>
      </c>
      <c r="N130">
        <f t="shared" si="29"/>
        <v>0</v>
      </c>
      <c r="O130">
        <f t="shared" si="30"/>
        <v>1.1967999999999979E-3</v>
      </c>
      <c r="P130">
        <f t="shared" si="31"/>
        <v>-5.9850000000000007E-4</v>
      </c>
      <c r="Q130">
        <f t="shared" si="32"/>
        <v>-0.25673250000000003</v>
      </c>
      <c r="R130">
        <f t="shared" si="33"/>
        <v>3385.8999999999942</v>
      </c>
      <c r="S130">
        <f t="shared" si="34"/>
        <v>204.92000000000553</v>
      </c>
      <c r="T130">
        <f t="shared" si="35"/>
        <v>580.54650000000004</v>
      </c>
      <c r="U130">
        <f t="shared" si="36"/>
        <v>7197</v>
      </c>
      <c r="V130">
        <f t="shared" si="50"/>
        <v>11047.973099999923</v>
      </c>
      <c r="X130">
        <f t="shared" si="37"/>
        <v>-5.9840000000000587E-4</v>
      </c>
      <c r="Y130">
        <f t="shared" si="38"/>
        <v>-5.9850000000000181E-4</v>
      </c>
      <c r="Z130">
        <f t="shared" si="39"/>
        <v>2.3938000000000015E-3</v>
      </c>
      <c r="AA130">
        <f t="shared" si="40"/>
        <v>5.9850000000000007E-4</v>
      </c>
      <c r="AB130">
        <f t="shared" si="65"/>
        <v>7.1813000000000016E-3</v>
      </c>
      <c r="AC130">
        <f t="shared" si="47"/>
        <v>-1038.3699999999953</v>
      </c>
      <c r="AD130">
        <f t="shared" si="42"/>
        <v>-747.66000000000349</v>
      </c>
      <c r="AE130">
        <f t="shared" si="43"/>
        <v>3.6224999999999454</v>
      </c>
      <c r="AF130">
        <f t="shared" si="44"/>
        <v>-36038</v>
      </c>
      <c r="AG130">
        <f t="shared" si="51"/>
        <v>-38129.224499999968</v>
      </c>
    </row>
    <row r="131" spans="2:35" x14ac:dyDescent="0.35">
      <c r="B131">
        <f t="shared" si="45"/>
        <v>80</v>
      </c>
      <c r="C131">
        <f t="shared" ref="C131:K131" si="110">IF(ISNUMBER(C65),C65,"")</f>
        <v>5.5263199999999998E-2</v>
      </c>
      <c r="D131">
        <f t="shared" si="110"/>
        <v>0.26842110000000002</v>
      </c>
      <c r="E131">
        <f t="shared" si="110"/>
        <v>0.19868420000000001</v>
      </c>
      <c r="F131">
        <f t="shared" si="110"/>
        <v>0</v>
      </c>
      <c r="G131">
        <f t="shared" si="110"/>
        <v>4.8684199999999997E-2</v>
      </c>
      <c r="H131">
        <f t="shared" si="110"/>
        <v>81722.77</v>
      </c>
      <c r="I131">
        <f t="shared" si="110"/>
        <v>42253.21</v>
      </c>
      <c r="J131">
        <f t="shared" si="110"/>
        <v>0</v>
      </c>
      <c r="K131">
        <f t="shared" si="110"/>
        <v>1519576</v>
      </c>
      <c r="M131">
        <f t="shared" si="28"/>
        <v>2.6315000000000019E-3</v>
      </c>
      <c r="N131">
        <f t="shared" si="29"/>
        <v>2.6314999999999533E-3</v>
      </c>
      <c r="O131">
        <f t="shared" si="30"/>
        <v>3.9473999999999898E-3</v>
      </c>
      <c r="P131">
        <f t="shared" si="31"/>
        <v>0</v>
      </c>
      <c r="Q131">
        <f t="shared" si="32"/>
        <v>-4.8684199999999997E-2</v>
      </c>
      <c r="R131">
        <f t="shared" si="33"/>
        <v>3955.0500000000029</v>
      </c>
      <c r="S131">
        <f t="shared" si="34"/>
        <v>448.41999999999825</v>
      </c>
      <c r="T131">
        <f t="shared" si="35"/>
        <v>986.94889999999998</v>
      </c>
      <c r="U131">
        <f t="shared" si="36"/>
        <v>7874</v>
      </c>
      <c r="V131">
        <f t="shared" si="50"/>
        <v>13567.654199999928</v>
      </c>
      <c r="X131">
        <f t="shared" si="37"/>
        <v>-2.6315000000000019E-3</v>
      </c>
      <c r="Y131">
        <f t="shared" si="38"/>
        <v>-2.6314999999999533E-3</v>
      </c>
      <c r="Z131">
        <f t="shared" si="39"/>
        <v>-1.3158000000000059E-3</v>
      </c>
      <c r="AA131">
        <f t="shared" si="40"/>
        <v>0</v>
      </c>
      <c r="AB131">
        <f t="shared" si="65"/>
        <v>0</v>
      </c>
      <c r="AC131">
        <f t="shared" si="47"/>
        <v>-712.59000000001106</v>
      </c>
      <c r="AD131">
        <f t="shared" si="42"/>
        <v>-760.39999999999418</v>
      </c>
      <c r="AE131">
        <f t="shared" si="43"/>
        <v>-3.8466999999999416</v>
      </c>
      <c r="AF131">
        <f t="shared" si="44"/>
        <v>-28207</v>
      </c>
      <c r="AG131">
        <f t="shared" si="51"/>
        <v>-38077.567799999983</v>
      </c>
    </row>
    <row r="134" spans="2:35" x14ac:dyDescent="0.35">
      <c r="B134" t="s">
        <v>25</v>
      </c>
      <c r="C134">
        <f>AVERAGE(C80:C86)</f>
        <v>1.47863E-2</v>
      </c>
      <c r="D134">
        <f t="shared" ref="D134:K134" si="111">AVERAGE(D80:D86)</f>
        <v>1.47863E-2</v>
      </c>
      <c r="E134">
        <f t="shared" si="111"/>
        <v>8.6287214285714287E-2</v>
      </c>
      <c r="F134">
        <f t="shared" si="111"/>
        <v>0.74667960000000011</v>
      </c>
      <c r="G134">
        <f t="shared" si="111"/>
        <v>17.764764285714286</v>
      </c>
      <c r="H134">
        <f t="shared" si="111"/>
        <v>51355.58571428572</v>
      </c>
      <c r="I134">
        <f t="shared" si="111"/>
        <v>42308.044285714284</v>
      </c>
      <c r="J134">
        <f t="shared" si="111"/>
        <v>0</v>
      </c>
      <c r="K134">
        <f t="shared" si="111"/>
        <v>75749.36714285714</v>
      </c>
      <c r="L134" s="11" t="s">
        <v>25</v>
      </c>
      <c r="M134">
        <f>AVERAGE(M80:M86)</f>
        <v>-1.4457142857142867E-5</v>
      </c>
      <c r="N134">
        <f t="shared" ref="N134:V134" si="112">AVERAGE(N80:N86)</f>
        <v>-1.4457142857142867E-5</v>
      </c>
      <c r="O134">
        <f t="shared" si="112"/>
        <v>-2.7488571428571439E-4</v>
      </c>
      <c r="P134">
        <f t="shared" si="112"/>
        <v>-1.1863714285713961E-3</v>
      </c>
      <c r="Q134">
        <f t="shared" si="112"/>
        <v>-4.1479999999999961E-2</v>
      </c>
      <c r="R134">
        <f>AVERAGE(R80:R86)</f>
        <v>-2.3457142857140361</v>
      </c>
      <c r="S134">
        <f t="shared" si="112"/>
        <v>-17.81428571428426</v>
      </c>
      <c r="T134">
        <f t="shared" si="112"/>
        <v>0</v>
      </c>
      <c r="U134">
        <f t="shared" si="112"/>
        <v>-1.699999999998129</v>
      </c>
      <c r="V134">
        <f t="shared" si="112"/>
        <v>-37.474285714291391</v>
      </c>
      <c r="W134" s="11" t="s">
        <v>25</v>
      </c>
      <c r="X134">
        <f>AVERAGE(X80:X86)</f>
        <v>-5.0637142857142892E-4</v>
      </c>
      <c r="Y134">
        <f t="shared" ref="Y134:AG134" si="113">AVERAGE(Y80:Y86)</f>
        <v>-5.0637142857142892E-4</v>
      </c>
      <c r="Z134">
        <f t="shared" si="113"/>
        <v>-1.3021428571428312E-4</v>
      </c>
      <c r="AA134">
        <f t="shared" si="113"/>
        <v>-6.0187142857142896E-3</v>
      </c>
      <c r="AB134">
        <f t="shared" si="113"/>
        <v>-9.5922857142856602E-2</v>
      </c>
      <c r="AC134">
        <f t="shared" si="113"/>
        <v>-118.17428571428692</v>
      </c>
      <c r="AD134">
        <f t="shared" si="113"/>
        <v>-270.91285714285601</v>
      </c>
      <c r="AE134">
        <f t="shared" si="113"/>
        <v>0</v>
      </c>
      <c r="AF134">
        <f t="shared" si="113"/>
        <v>656.66999999999621</v>
      </c>
      <c r="AG134">
        <f t="shared" si="113"/>
        <v>1091.7014285714286</v>
      </c>
      <c r="AI134">
        <f>(T134/(H134+R134))</f>
        <v>0</v>
      </c>
    </row>
    <row r="135" spans="2:35" x14ac:dyDescent="0.35">
      <c r="B135" t="s">
        <v>26</v>
      </c>
      <c r="C135">
        <f>AVERAGE(C87:C91)</f>
        <v>2.6939439999999999E-2</v>
      </c>
      <c r="D135">
        <f t="shared" ref="D135:K135" si="114">AVERAGE(D87:D91)</f>
        <v>2.6939439999999999E-2</v>
      </c>
      <c r="E135">
        <f t="shared" si="114"/>
        <v>0.11638648</v>
      </c>
      <c r="F135">
        <f t="shared" si="114"/>
        <v>0.74529065999999999</v>
      </c>
      <c r="G135">
        <f t="shared" si="114"/>
        <v>19.628946000000003</v>
      </c>
      <c r="H135">
        <f t="shared" si="114"/>
        <v>59251.617999999995</v>
      </c>
      <c r="I135">
        <f t="shared" si="114"/>
        <v>41611.097999999998</v>
      </c>
      <c r="J135">
        <f t="shared" si="114"/>
        <v>0</v>
      </c>
      <c r="K135">
        <f t="shared" si="114"/>
        <v>143965.15999999997</v>
      </c>
      <c r="L135" s="11" t="s">
        <v>26</v>
      </c>
      <c r="M135">
        <f>AVERAGE(M87:M91)</f>
        <v>-9.3176000000000023E-4</v>
      </c>
      <c r="N135">
        <f t="shared" ref="N135:V135" si="115">AVERAGE(N87:N91)</f>
        <v>-9.3176000000000023E-4</v>
      </c>
      <c r="O135">
        <f t="shared" si="115"/>
        <v>-3.8484000000000294E-4</v>
      </c>
      <c r="P135">
        <f t="shared" si="115"/>
        <v>-4.0105199999999949E-3</v>
      </c>
      <c r="Q135">
        <f t="shared" si="115"/>
        <v>-0.11685200000000009</v>
      </c>
      <c r="R135">
        <f t="shared" si="115"/>
        <v>97.152000000001863</v>
      </c>
      <c r="S135">
        <f t="shared" si="115"/>
        <v>90.883999999999645</v>
      </c>
      <c r="T135">
        <f t="shared" si="115"/>
        <v>0</v>
      </c>
      <c r="U135">
        <f t="shared" si="115"/>
        <v>273.55999999999477</v>
      </c>
      <c r="V135">
        <f t="shared" si="115"/>
        <v>136.92399999999398</v>
      </c>
      <c r="W135" s="11" t="s">
        <v>26</v>
      </c>
      <c r="X135">
        <f>AVERAGE(X87:X91)</f>
        <v>-1.8026799999999996E-3</v>
      </c>
      <c r="Y135">
        <f t="shared" ref="Y135:AG135" si="116">AVERAGE(Y87:Y91)</f>
        <v>-1.8026799999999996E-3</v>
      </c>
      <c r="Z135">
        <f t="shared" si="116"/>
        <v>-2.430799999999983E-4</v>
      </c>
      <c r="AA135">
        <f t="shared" si="116"/>
        <v>-1.0978339999999975E-2</v>
      </c>
      <c r="AB135">
        <f t="shared" si="116"/>
        <v>-0.15080399999999941</v>
      </c>
      <c r="AC135">
        <f t="shared" si="116"/>
        <v>-240.56400000000139</v>
      </c>
      <c r="AD135">
        <f t="shared" si="116"/>
        <v>-368.67200000000156</v>
      </c>
      <c r="AE135">
        <f t="shared" si="116"/>
        <v>0</v>
      </c>
      <c r="AF135">
        <f t="shared" si="116"/>
        <v>1375.5199999999982</v>
      </c>
      <c r="AG135">
        <f t="shared" si="116"/>
        <v>1831.541999999999</v>
      </c>
      <c r="AI135">
        <f t="shared" ref="AI135:AI140" si="117">(T135/(H135+R135))</f>
        <v>0</v>
      </c>
    </row>
    <row r="136" spans="2:35" x14ac:dyDescent="0.35">
      <c r="B136" t="s">
        <v>15</v>
      </c>
      <c r="C136">
        <f>AVERAGE(C92:C101)</f>
        <v>3.1598149999999998E-2</v>
      </c>
      <c r="D136">
        <f t="shared" ref="D136:K136" si="118">AVERAGE(D92:D101)</f>
        <v>3.1598149999999998E-2</v>
      </c>
      <c r="E136">
        <f t="shared" si="118"/>
        <v>0.1436905</v>
      </c>
      <c r="F136">
        <f t="shared" si="118"/>
        <v>0.59411585</v>
      </c>
      <c r="G136">
        <f t="shared" si="118"/>
        <v>19.448347000000002</v>
      </c>
      <c r="H136">
        <f t="shared" si="118"/>
        <v>66024.21699999999</v>
      </c>
      <c r="I136">
        <f t="shared" si="118"/>
        <v>43215.292999999998</v>
      </c>
      <c r="J136">
        <f t="shared" si="118"/>
        <v>0</v>
      </c>
      <c r="K136">
        <f t="shared" si="118"/>
        <v>294851.13</v>
      </c>
      <c r="L136" s="11" t="s">
        <v>15</v>
      </c>
      <c r="M136">
        <f>AVERAGE(M92:M101)</f>
        <v>-7.4943999999999987E-4</v>
      </c>
      <c r="N136">
        <f t="shared" ref="N136:V136" si="119">AVERAGE(N92:N101)</f>
        <v>-7.4943999999999987E-4</v>
      </c>
      <c r="O136">
        <f t="shared" si="119"/>
        <v>-2.9369999999999397E-4</v>
      </c>
      <c r="P136">
        <f t="shared" si="119"/>
        <v>-2.3901000000000061E-3</v>
      </c>
      <c r="Q136">
        <f t="shared" si="119"/>
        <v>-8.3013999999999658E-2</v>
      </c>
      <c r="R136">
        <f t="shared" si="119"/>
        <v>241.18099999999976</v>
      </c>
      <c r="S136">
        <f t="shared" si="119"/>
        <v>66.34900000000053</v>
      </c>
      <c r="T136">
        <f t="shared" si="119"/>
        <v>0</v>
      </c>
      <c r="U136">
        <f t="shared" si="119"/>
        <v>652.65999999999769</v>
      </c>
      <c r="V136">
        <f t="shared" si="119"/>
        <v>782.36799999999346</v>
      </c>
      <c r="W136" s="11" t="s">
        <v>15</v>
      </c>
      <c r="X136">
        <f>AVERAGE(X92:X101)</f>
        <v>-3.0389999999999931E-5</v>
      </c>
      <c r="Y136">
        <f t="shared" ref="Y136:AG136" si="120">AVERAGE(Y92:Y101)</f>
        <v>-3.0389999999999931E-5</v>
      </c>
      <c r="Z136">
        <f t="shared" si="120"/>
        <v>8.1019999999995535E-5</v>
      </c>
      <c r="AA136">
        <f t="shared" si="120"/>
        <v>-1.3925469999999995E-2</v>
      </c>
      <c r="AB136">
        <f t="shared" si="120"/>
        <v>-0.30925699999999984</v>
      </c>
      <c r="AC136">
        <f t="shared" si="120"/>
        <v>-512.97699999999827</v>
      </c>
      <c r="AD136">
        <f t="shared" si="120"/>
        <v>-580.26300000000049</v>
      </c>
      <c r="AE136">
        <f t="shared" si="120"/>
        <v>0</v>
      </c>
      <c r="AF136">
        <f t="shared" si="120"/>
        <v>3386.829999999999</v>
      </c>
      <c r="AG136">
        <f t="shared" si="120"/>
        <v>3455.2460000000115</v>
      </c>
      <c r="AI136">
        <f t="shared" si="117"/>
        <v>0</v>
      </c>
    </row>
    <row r="137" spans="2:35" x14ac:dyDescent="0.35">
      <c r="B137" t="s">
        <v>22</v>
      </c>
      <c r="C137">
        <f>AVERAGE(C102:C106)</f>
        <v>3.7472159999999997E-2</v>
      </c>
      <c r="D137">
        <f t="shared" ref="D137:K137" si="121">AVERAGE(D102:D106)</f>
        <v>3.7472159999999997E-2</v>
      </c>
      <c r="E137">
        <f t="shared" si="121"/>
        <v>0.18780636000000001</v>
      </c>
      <c r="F137">
        <f t="shared" si="121"/>
        <v>0.53724934000000002</v>
      </c>
      <c r="G137">
        <f t="shared" si="121"/>
        <v>18.985516000000001</v>
      </c>
      <c r="H137">
        <f t="shared" si="121"/>
        <v>73773.332000000009</v>
      </c>
      <c r="I137">
        <f t="shared" si="121"/>
        <v>44473.054000000004</v>
      </c>
      <c r="J137">
        <f t="shared" si="121"/>
        <v>0</v>
      </c>
      <c r="K137">
        <f t="shared" si="121"/>
        <v>481127.62</v>
      </c>
      <c r="L137" s="11" t="s">
        <v>22</v>
      </c>
      <c r="M137">
        <f>AVERAGE(M102:M106)</f>
        <v>-1.6204400000000008E-3</v>
      </c>
      <c r="N137">
        <f t="shared" ref="N137:V137" si="122">AVERAGE(N102:N106)</f>
        <v>-1.6204400000000008E-3</v>
      </c>
      <c r="O137">
        <f t="shared" si="122"/>
        <v>8.1039999999998885E-5</v>
      </c>
      <c r="P137">
        <f t="shared" si="122"/>
        <v>-2.5926600000000023E-3</v>
      </c>
      <c r="Q137">
        <f t="shared" si="122"/>
        <v>-5.8473999999999651E-2</v>
      </c>
      <c r="R137">
        <f t="shared" si="122"/>
        <v>346.59000000000231</v>
      </c>
      <c r="S137">
        <f t="shared" si="122"/>
        <v>59.88600000000006</v>
      </c>
      <c r="T137">
        <f t="shared" si="122"/>
        <v>0</v>
      </c>
      <c r="U137">
        <f t="shared" si="122"/>
        <v>2304.3799999999928</v>
      </c>
      <c r="V137">
        <f t="shared" si="122"/>
        <v>2530.2739999999967</v>
      </c>
      <c r="W137" s="11" t="s">
        <v>22</v>
      </c>
      <c r="X137">
        <f>AVERAGE(X102:X106)</f>
        <v>4.2536000000000104E-4</v>
      </c>
      <c r="Y137">
        <f t="shared" ref="Y137:AG137" si="123">AVERAGE(Y102:Y106)</f>
        <v>4.2536000000000104E-4</v>
      </c>
      <c r="Z137">
        <f t="shared" si="123"/>
        <v>5.8738000000000952E-4</v>
      </c>
      <c r="AA137">
        <f t="shared" si="123"/>
        <v>-1.0330139999999988E-2</v>
      </c>
      <c r="AB137">
        <f t="shared" si="123"/>
        <v>-0.32329599999999986</v>
      </c>
      <c r="AC137">
        <f t="shared" si="123"/>
        <v>-634.97800000000575</v>
      </c>
      <c r="AD137">
        <f t="shared" si="123"/>
        <v>-702.0160000000003</v>
      </c>
      <c r="AE137">
        <f t="shared" si="123"/>
        <v>0</v>
      </c>
      <c r="AF137">
        <f t="shared" si="123"/>
        <v>3029.0200000000186</v>
      </c>
      <c r="AG137">
        <f t="shared" si="123"/>
        <v>3005.2200000000062</v>
      </c>
      <c r="AI137">
        <f t="shared" si="117"/>
        <v>0</v>
      </c>
    </row>
    <row r="138" spans="2:35" x14ac:dyDescent="0.35">
      <c r="B138" t="s">
        <v>23</v>
      </c>
      <c r="C138">
        <f>AVERAGE(C107:C111)</f>
        <v>3.3826220000000004E-2</v>
      </c>
      <c r="D138">
        <f t="shared" ref="D138:K138" si="124">AVERAGE(D107:D111)</f>
        <v>3.3826220000000004E-2</v>
      </c>
      <c r="E138">
        <f t="shared" si="124"/>
        <v>0.19216122000000002</v>
      </c>
      <c r="F138">
        <f t="shared" si="124"/>
        <v>0.48505164000000001</v>
      </c>
      <c r="G138">
        <f t="shared" si="124"/>
        <v>18.408812000000001</v>
      </c>
      <c r="H138">
        <f t="shared" si="124"/>
        <v>79634.464000000007</v>
      </c>
      <c r="I138">
        <f t="shared" si="124"/>
        <v>44629.318000000007</v>
      </c>
      <c r="J138">
        <f t="shared" si="124"/>
        <v>0</v>
      </c>
      <c r="K138">
        <f t="shared" si="124"/>
        <v>635797.72</v>
      </c>
      <c r="L138" s="11" t="s">
        <v>23</v>
      </c>
      <c r="M138">
        <f>AVERAGE(M107:M111)</f>
        <v>-3.6462000000000023E-4</v>
      </c>
      <c r="N138">
        <f t="shared" ref="N138:V138" si="125">AVERAGE(N107:N111)</f>
        <v>-3.6462000000000023E-4</v>
      </c>
      <c r="O138">
        <f t="shared" si="125"/>
        <v>-3.4432000000000353E-4</v>
      </c>
      <c r="P138">
        <f t="shared" si="125"/>
        <v>-2.6331600000000011E-3</v>
      </c>
      <c r="Q138">
        <f t="shared" si="125"/>
        <v>-7.2127999999999304E-2</v>
      </c>
      <c r="R138">
        <f t="shared" si="125"/>
        <v>306.28199999999777</v>
      </c>
      <c r="S138">
        <f t="shared" si="125"/>
        <v>54.608000000000175</v>
      </c>
      <c r="T138">
        <f>AVERAGE(T107:T111)</f>
        <v>0</v>
      </c>
      <c r="U138">
        <f t="shared" si="125"/>
        <v>3834.7799999999816</v>
      </c>
      <c r="V138">
        <f t="shared" si="125"/>
        <v>3860.9299999999894</v>
      </c>
      <c r="W138" s="11" t="s">
        <v>23</v>
      </c>
      <c r="X138">
        <f>AVERAGE(X107:X111)</f>
        <v>3.0384000000000108E-4</v>
      </c>
      <c r="Y138">
        <f t="shared" ref="Y138:AG138" si="126">AVERAGE(Y107:Y111)</f>
        <v>3.0384000000000108E-4</v>
      </c>
      <c r="Z138">
        <f t="shared" si="126"/>
        <v>9.1148000000000899E-4</v>
      </c>
      <c r="AA138">
        <f t="shared" si="126"/>
        <v>-1.6264940000000006E-2</v>
      </c>
      <c r="AB138">
        <f t="shared" si="126"/>
        <v>-0.3717039999999997</v>
      </c>
      <c r="AC138">
        <f t="shared" si="126"/>
        <v>-1080.8159999999975</v>
      </c>
      <c r="AD138">
        <f t="shared" si="126"/>
        <v>-599.03799999999899</v>
      </c>
      <c r="AE138">
        <f t="shared" si="126"/>
        <v>0</v>
      </c>
      <c r="AF138">
        <f t="shared" si="126"/>
        <v>2896.1000000000231</v>
      </c>
      <c r="AG138">
        <f t="shared" si="126"/>
        <v>2339.4799999999996</v>
      </c>
      <c r="AI138">
        <f t="shared" si="117"/>
        <v>0</v>
      </c>
    </row>
    <row r="139" spans="2:35" x14ac:dyDescent="0.35">
      <c r="B139" t="s">
        <v>24</v>
      </c>
      <c r="C139">
        <f>AVERAGE(C112:C116)</f>
        <v>3.3704699999999997E-2</v>
      </c>
      <c r="D139">
        <f t="shared" ref="D139:K139" si="127">AVERAGE(D112:D116)</f>
        <v>4.3690519999999997E-2</v>
      </c>
      <c r="E139">
        <f t="shared" si="127"/>
        <v>0.19750859999999998</v>
      </c>
      <c r="F139">
        <f t="shared" si="127"/>
        <v>0.34358922000000003</v>
      </c>
      <c r="G139">
        <f t="shared" si="127"/>
        <v>17.676279999999998</v>
      </c>
      <c r="H139">
        <f t="shared" si="127"/>
        <v>84383.627999999997</v>
      </c>
      <c r="I139">
        <f t="shared" si="127"/>
        <v>44072.71</v>
      </c>
      <c r="J139">
        <f t="shared" si="127"/>
        <v>0</v>
      </c>
      <c r="K139">
        <f t="shared" si="127"/>
        <v>818814.42</v>
      </c>
      <c r="L139" s="11" t="s">
        <v>24</v>
      </c>
      <c r="M139">
        <f>AVERAGE(M112:M116)</f>
        <v>-3.2410000000000078E-4</v>
      </c>
      <c r="N139">
        <f t="shared" ref="N139:V139" si="128">AVERAGE(N112:N116)</f>
        <v>-2.8358000000000132E-4</v>
      </c>
      <c r="O139">
        <f t="shared" si="128"/>
        <v>-8.1019999999999985E-4</v>
      </c>
      <c r="P139">
        <f t="shared" si="128"/>
        <v>-4.3548600000000047E-3</v>
      </c>
      <c r="Q139">
        <f t="shared" si="128"/>
        <v>-0.1516300000000001</v>
      </c>
      <c r="R139">
        <f t="shared" si="128"/>
        <v>491.85599999999687</v>
      </c>
      <c r="S139">
        <f t="shared" si="128"/>
        <v>45.562000000002442</v>
      </c>
      <c r="T139">
        <f t="shared" si="128"/>
        <v>24.14676</v>
      </c>
      <c r="U139">
        <f t="shared" si="128"/>
        <v>5764</v>
      </c>
      <c r="V139">
        <f t="shared" si="128"/>
        <v>5997.2472399999679</v>
      </c>
      <c r="W139" s="11" t="s">
        <v>24</v>
      </c>
      <c r="X139">
        <f>AVERAGE(X112:X116)</f>
        <v>-4.6587999999999908E-4</v>
      </c>
      <c r="Y139">
        <f t="shared" ref="Y139:AG139" si="129">AVERAGE(Y112:Y116)</f>
        <v>-3.4435999999999771E-4</v>
      </c>
      <c r="Z139">
        <f t="shared" si="129"/>
        <v>6.0765999999999316E-4</v>
      </c>
      <c r="AA139">
        <f t="shared" si="129"/>
        <v>-1.326717999999999E-2</v>
      </c>
      <c r="AB139">
        <f t="shared" si="129"/>
        <v>-0.22329399999999922</v>
      </c>
      <c r="AC139">
        <f t="shared" si="129"/>
        <v>-1681.7379999999976</v>
      </c>
      <c r="AD139">
        <f t="shared" si="129"/>
        <v>-646.65800000000161</v>
      </c>
      <c r="AE139">
        <f t="shared" si="129"/>
        <v>-0.52225999999999995</v>
      </c>
      <c r="AF139">
        <f t="shared" si="129"/>
        <v>-1049</v>
      </c>
      <c r="AG139">
        <f t="shared" si="129"/>
        <v>-1920.5777399999831</v>
      </c>
      <c r="AI139">
        <f t="shared" si="117"/>
        <v>2.8449628634812855E-4</v>
      </c>
    </row>
    <row r="140" spans="2:35" x14ac:dyDescent="0.35">
      <c r="B140" t="s">
        <v>35</v>
      </c>
      <c r="C140">
        <f>AVERAGE(C117:C122)</f>
        <v>4.1050583333333335E-2</v>
      </c>
      <c r="D140">
        <f t="shared" ref="D140:K140" si="130">AVERAGE(D117:D122)</f>
        <v>0.13150699999999999</v>
      </c>
      <c r="E140">
        <f t="shared" si="130"/>
        <v>0.21200458333333336</v>
      </c>
      <c r="F140">
        <f t="shared" si="130"/>
        <v>0.14848763333333334</v>
      </c>
      <c r="G140">
        <f t="shared" si="130"/>
        <v>14.786443333333333</v>
      </c>
      <c r="H140">
        <f t="shared" si="130"/>
        <v>92012.650000000009</v>
      </c>
      <c r="I140">
        <f t="shared" si="130"/>
        <v>42320.633333333331</v>
      </c>
      <c r="J140">
        <f t="shared" si="130"/>
        <v>0</v>
      </c>
      <c r="K140">
        <f t="shared" si="130"/>
        <v>1038837.5333333333</v>
      </c>
      <c r="L140" s="11" t="s">
        <v>35</v>
      </c>
      <c r="M140">
        <f>AVERAGE(M117:M122)</f>
        <v>1.7216833333333324E-3</v>
      </c>
      <c r="N140">
        <f t="shared" ref="N140:AG140" si="131">AVERAGE(N117:N122)</f>
        <v>-2.0256666666666756E-4</v>
      </c>
      <c r="O140">
        <f t="shared" si="131"/>
        <v>-4.2196666666666677E-4</v>
      </c>
      <c r="P140">
        <f t="shared" si="131"/>
        <v>-6.3972666666666676E-3</v>
      </c>
      <c r="Q140">
        <f t="shared" si="131"/>
        <v>-0.49694333333333329</v>
      </c>
      <c r="R140">
        <f t="shared" si="131"/>
        <v>442.34333333333296</v>
      </c>
      <c r="S140">
        <f t="shared" si="131"/>
        <v>29.668333333334886</v>
      </c>
      <c r="T140">
        <f t="shared" si="131"/>
        <v>293.87434999999999</v>
      </c>
      <c r="U140">
        <f t="shared" si="131"/>
        <v>6406.2499999999809</v>
      </c>
      <c r="V140">
        <f t="shared" si="131"/>
        <v>7052.9953666666224</v>
      </c>
      <c r="W140" s="11" t="s">
        <v>35</v>
      </c>
      <c r="X140">
        <f t="shared" si="131"/>
        <v>6.7516666666666647E-4</v>
      </c>
      <c r="Y140">
        <f t="shared" si="131"/>
        <v>1.5193333333333078E-4</v>
      </c>
      <c r="Z140">
        <f t="shared" si="131"/>
        <v>6.7516666666660633E-5</v>
      </c>
      <c r="AA140">
        <f t="shared" si="131"/>
        <v>-1.4600650000000001E-2</v>
      </c>
      <c r="AB140">
        <f t="shared" si="131"/>
        <v>-1.0178783333333332</v>
      </c>
      <c r="AC140">
        <f t="shared" si="131"/>
        <v>-3419.0216666666697</v>
      </c>
      <c r="AD140">
        <f t="shared" si="131"/>
        <v>-606.13166666666802</v>
      </c>
      <c r="AE140">
        <f t="shared" si="131"/>
        <v>2.2870666666666701</v>
      </c>
      <c r="AF140">
        <f t="shared" si="131"/>
        <v>-10944.61666666666</v>
      </c>
      <c r="AG140">
        <f t="shared" si="131"/>
        <v>-13697.371599999986</v>
      </c>
      <c r="AI140">
        <f t="shared" si="117"/>
        <v>3.1785665587631138E-3</v>
      </c>
    </row>
    <row r="156" spans="10:35" x14ac:dyDescent="0.35">
      <c r="L156" s="3"/>
      <c r="M156" s="6" t="s">
        <v>25</v>
      </c>
      <c r="N156" s="6" t="s">
        <v>26</v>
      </c>
      <c r="O156" s="6" t="s">
        <v>15</v>
      </c>
      <c r="P156" s="6" t="s">
        <v>22</v>
      </c>
      <c r="Q156" s="6" t="s">
        <v>23</v>
      </c>
      <c r="R156" s="6" t="s">
        <v>24</v>
      </c>
      <c r="S156" s="6" t="s">
        <v>35</v>
      </c>
      <c r="U156" s="6" t="s">
        <v>25</v>
      </c>
      <c r="V156" s="6" t="s">
        <v>26</v>
      </c>
      <c r="W156" s="6" t="s">
        <v>15</v>
      </c>
      <c r="X156" s="6" t="s">
        <v>22</v>
      </c>
      <c r="Y156" s="6" t="s">
        <v>23</v>
      </c>
      <c r="Z156" s="6" t="s">
        <v>24</v>
      </c>
      <c r="AA156" s="6" t="s">
        <v>35</v>
      </c>
    </row>
    <row r="157" spans="10:35" x14ac:dyDescent="0.35">
      <c r="L157" s="4" t="s">
        <v>28</v>
      </c>
      <c r="M157" s="4"/>
      <c r="N157" s="4"/>
      <c r="O157" s="4"/>
      <c r="P157" s="4"/>
      <c r="Q157" s="4"/>
      <c r="R157" s="4"/>
      <c r="S157" s="4"/>
      <c r="U157" s="4"/>
      <c r="V157" s="4"/>
      <c r="W157" s="4"/>
      <c r="X157" s="4"/>
      <c r="Y157" s="4"/>
      <c r="Z157" s="4"/>
      <c r="AA157" s="4"/>
    </row>
    <row r="158" spans="10:35" x14ac:dyDescent="0.35">
      <c r="J158">
        <v>2</v>
      </c>
      <c r="L158" t="s">
        <v>2</v>
      </c>
      <c r="M158" s="7">
        <f t="shared" ref="M158:M165" si="132">VLOOKUP(M$156,$B$134:$K$140,$J158,FALSE)</f>
        <v>1.47863E-2</v>
      </c>
      <c r="N158" s="7">
        <f t="shared" ref="N158:S162" si="133">VLOOKUP(N$156,$B$134:$K$140,$J158,FALSE)</f>
        <v>2.6939439999999999E-2</v>
      </c>
      <c r="O158" s="7">
        <f t="shared" si="133"/>
        <v>3.1598149999999998E-2</v>
      </c>
      <c r="P158" s="7">
        <f t="shared" si="133"/>
        <v>3.7472159999999997E-2</v>
      </c>
      <c r="Q158" s="7">
        <f t="shared" si="133"/>
        <v>3.3826220000000004E-2</v>
      </c>
      <c r="R158" s="7">
        <f t="shared" si="133"/>
        <v>3.3704699999999997E-2</v>
      </c>
      <c r="S158" s="7">
        <f>VLOOKUP(S$156,$B$134:$K$140,$J158,FALSE)</f>
        <v>4.1050583333333335E-2</v>
      </c>
      <c r="U158" s="7">
        <v>1.5023871428571428E-2</v>
      </c>
      <c r="V158" s="7">
        <v>2.7263940000000004E-2</v>
      </c>
      <c r="W158" s="7">
        <v>3.2022790000000002E-2</v>
      </c>
      <c r="X158" s="7">
        <v>3.81781E-2</v>
      </c>
      <c r="Y158" s="7">
        <v>3.4332380000000003E-2</v>
      </c>
      <c r="Z158" s="7">
        <v>3.4117519999999998E-2</v>
      </c>
      <c r="AA158" s="7">
        <v>4.2091866666666665E-2</v>
      </c>
      <c r="AC158" s="2"/>
      <c r="AD158" s="2"/>
      <c r="AE158" s="2"/>
      <c r="AF158" s="2"/>
      <c r="AG158" s="2"/>
      <c r="AH158" s="2"/>
      <c r="AI158" s="2"/>
    </row>
    <row r="159" spans="10:35" x14ac:dyDescent="0.35">
      <c r="J159">
        <v>3</v>
      </c>
      <c r="L159" t="s">
        <v>14</v>
      </c>
      <c r="M159" s="7">
        <f t="shared" si="132"/>
        <v>1.47863E-2</v>
      </c>
      <c r="N159" s="7">
        <f t="shared" si="133"/>
        <v>2.6939439999999999E-2</v>
      </c>
      <c r="O159" s="7">
        <f t="shared" si="133"/>
        <v>3.1598149999999998E-2</v>
      </c>
      <c r="P159" s="7">
        <f t="shared" si="133"/>
        <v>3.7472159999999997E-2</v>
      </c>
      <c r="Q159" s="7">
        <f t="shared" si="133"/>
        <v>3.3826220000000004E-2</v>
      </c>
      <c r="R159" s="7">
        <f t="shared" si="133"/>
        <v>4.3690519999999997E-2</v>
      </c>
      <c r="S159" s="7">
        <f t="shared" si="133"/>
        <v>0.13150699999999999</v>
      </c>
      <c r="U159" s="7">
        <v>1.5023871428571428E-2</v>
      </c>
      <c r="V159" s="7">
        <v>2.7263940000000004E-2</v>
      </c>
      <c r="W159" s="7">
        <v>3.2022790000000002E-2</v>
      </c>
      <c r="X159" s="7">
        <v>3.81781E-2</v>
      </c>
      <c r="Y159" s="7">
        <v>3.4332380000000003E-2</v>
      </c>
      <c r="Z159" s="7">
        <v>4.4215280000000003E-2</v>
      </c>
      <c r="AA159" s="7">
        <v>0.1307516</v>
      </c>
      <c r="AC159" s="2"/>
      <c r="AD159" s="2"/>
      <c r="AE159" s="2"/>
      <c r="AF159" s="2"/>
      <c r="AG159" s="2"/>
      <c r="AH159" s="2"/>
      <c r="AI159" s="2"/>
    </row>
    <row r="160" spans="10:35" x14ac:dyDescent="0.35">
      <c r="J160">
        <v>4</v>
      </c>
      <c r="L160" t="s">
        <v>21</v>
      </c>
      <c r="M160" s="7">
        <f t="shared" si="132"/>
        <v>8.6287214285714287E-2</v>
      </c>
      <c r="N160" s="7">
        <f t="shared" si="133"/>
        <v>0.11638648</v>
      </c>
      <c r="O160" s="7">
        <f t="shared" si="133"/>
        <v>0.1436905</v>
      </c>
      <c r="P160" s="7">
        <f t="shared" si="133"/>
        <v>0.18780636000000001</v>
      </c>
      <c r="Q160" s="7">
        <f t="shared" si="133"/>
        <v>0.19216122000000002</v>
      </c>
      <c r="R160" s="7">
        <f t="shared" si="133"/>
        <v>0.19750859999999998</v>
      </c>
      <c r="S160" s="7">
        <f t="shared" si="133"/>
        <v>0.21200458333333336</v>
      </c>
      <c r="U160" s="7">
        <v>8.7334842857142866E-2</v>
      </c>
      <c r="V160" s="7">
        <v>0.11878828</v>
      </c>
      <c r="W160" s="7">
        <v>0.14550434000000001</v>
      </c>
      <c r="X160" s="7">
        <v>0.191664</v>
      </c>
      <c r="Y160" s="7">
        <v>0.1941562</v>
      </c>
      <c r="Z160" s="7">
        <v>0.19765817999999999</v>
      </c>
      <c r="AA160" s="7">
        <v>0.21230351666666666</v>
      </c>
      <c r="AC160" s="2"/>
      <c r="AD160" s="2"/>
      <c r="AE160" s="2"/>
      <c r="AF160" s="2"/>
      <c r="AG160" s="2"/>
      <c r="AH160" s="2"/>
      <c r="AI160" s="2"/>
    </row>
    <row r="161" spans="10:35" x14ac:dyDescent="0.35">
      <c r="J161">
        <v>5</v>
      </c>
      <c r="L161" t="s">
        <v>17</v>
      </c>
      <c r="M161" s="7">
        <f t="shared" si="132"/>
        <v>0.74667960000000011</v>
      </c>
      <c r="N161" s="7">
        <f t="shared" si="133"/>
        <v>0.74529065999999999</v>
      </c>
      <c r="O161" s="7">
        <f t="shared" si="133"/>
        <v>0.59411585</v>
      </c>
      <c r="P161" s="7">
        <f t="shared" si="133"/>
        <v>0.53724934000000002</v>
      </c>
      <c r="Q161" s="7">
        <f t="shared" si="133"/>
        <v>0.48505164000000001</v>
      </c>
      <c r="R161" s="7">
        <f t="shared" si="133"/>
        <v>0.34358922000000003</v>
      </c>
      <c r="S161" s="7">
        <f t="shared" si="133"/>
        <v>0.14848763333333334</v>
      </c>
      <c r="U161" s="7">
        <v>0.74543835714285733</v>
      </c>
      <c r="V161" s="7">
        <v>0.74325922</v>
      </c>
      <c r="W161" s="7">
        <v>0.59357612999999998</v>
      </c>
      <c r="X161" s="7">
        <v>0.53823179999999993</v>
      </c>
      <c r="Y161" s="7">
        <v>0.48411216000000001</v>
      </c>
      <c r="Z161" s="7">
        <v>0.34214201999999999</v>
      </c>
      <c r="AA161" s="7">
        <v>0.14840476666666666</v>
      </c>
      <c r="AC161" s="2"/>
      <c r="AD161" s="2"/>
      <c r="AE161" s="2"/>
      <c r="AF161" s="2"/>
      <c r="AG161" s="2"/>
      <c r="AH161" s="2"/>
      <c r="AI161" s="2"/>
    </row>
    <row r="162" spans="10:35" x14ac:dyDescent="0.35">
      <c r="J162">
        <v>7</v>
      </c>
      <c r="L162" t="s">
        <v>18</v>
      </c>
      <c r="M162" s="8">
        <f t="shared" si="132"/>
        <v>51355.58571428572</v>
      </c>
      <c r="N162" s="8">
        <f t="shared" si="133"/>
        <v>59251.617999999995</v>
      </c>
      <c r="O162" s="8">
        <f t="shared" si="133"/>
        <v>66024.21699999999</v>
      </c>
      <c r="P162" s="8">
        <f t="shared" si="133"/>
        <v>73773.332000000009</v>
      </c>
      <c r="Q162" s="8">
        <f t="shared" si="133"/>
        <v>79634.464000000007</v>
      </c>
      <c r="R162" s="8">
        <f t="shared" si="133"/>
        <v>84383.627999999997</v>
      </c>
      <c r="S162" s="8">
        <f t="shared" si="133"/>
        <v>92012.650000000009</v>
      </c>
      <c r="U162" s="8">
        <v>51637.811428571418</v>
      </c>
      <c r="V162" s="8">
        <v>59307.633999999998</v>
      </c>
      <c r="W162" s="8">
        <v>65893.83600000001</v>
      </c>
      <c r="X162" s="8">
        <v>73705.453999999998</v>
      </c>
      <c r="Y162" s="8">
        <v>79508.313999999998</v>
      </c>
      <c r="Z162" s="8">
        <v>84206.301999999996</v>
      </c>
      <c r="AA162" s="8">
        <v>91903.780000000013</v>
      </c>
      <c r="AC162" s="2"/>
      <c r="AD162" s="2"/>
      <c r="AE162" s="2"/>
      <c r="AF162" s="2"/>
      <c r="AG162" s="2"/>
      <c r="AH162" s="2"/>
      <c r="AI162" s="2"/>
    </row>
    <row r="163" spans="10:35" x14ac:dyDescent="0.35">
      <c r="J163">
        <v>9</v>
      </c>
      <c r="L163" t="s">
        <v>19</v>
      </c>
      <c r="M163" s="8">
        <f t="shared" si="132"/>
        <v>0</v>
      </c>
      <c r="N163" s="8">
        <f t="shared" ref="N163:S165" si="134">VLOOKUP(N$156,$B$134:$K$140,$J163,FALSE)</f>
        <v>0</v>
      </c>
      <c r="O163" s="8">
        <f t="shared" si="134"/>
        <v>0</v>
      </c>
      <c r="P163" s="8">
        <f t="shared" si="134"/>
        <v>0</v>
      </c>
      <c r="Q163" s="8">
        <f t="shared" si="134"/>
        <v>0</v>
      </c>
      <c r="R163" s="8">
        <f t="shared" si="134"/>
        <v>0</v>
      </c>
      <c r="S163" s="8">
        <f t="shared" si="134"/>
        <v>0</v>
      </c>
      <c r="U163" s="8">
        <v>0</v>
      </c>
      <c r="V163" s="8">
        <v>0</v>
      </c>
      <c r="W163" s="8">
        <v>0</v>
      </c>
      <c r="X163" s="8">
        <v>0</v>
      </c>
      <c r="Y163" s="8">
        <v>0</v>
      </c>
      <c r="Z163" s="8">
        <v>0</v>
      </c>
      <c r="AA163" s="8">
        <v>0</v>
      </c>
      <c r="AC163" s="2"/>
      <c r="AD163" s="2"/>
      <c r="AE163" s="2"/>
      <c r="AF163" s="2"/>
      <c r="AG163" s="2"/>
      <c r="AH163" s="2"/>
      <c r="AI163" s="2"/>
    </row>
    <row r="164" spans="10:35" x14ac:dyDescent="0.35">
      <c r="J164">
        <v>8</v>
      </c>
      <c r="L164" t="s">
        <v>6</v>
      </c>
      <c r="M164" s="8">
        <f t="shared" si="132"/>
        <v>42308.044285714284</v>
      </c>
      <c r="N164" s="8">
        <f t="shared" si="134"/>
        <v>41611.097999999998</v>
      </c>
      <c r="O164" s="8">
        <f t="shared" si="134"/>
        <v>43215.292999999998</v>
      </c>
      <c r="P164" s="8">
        <f t="shared" si="134"/>
        <v>44473.054000000004</v>
      </c>
      <c r="Q164" s="8">
        <f t="shared" si="134"/>
        <v>44629.318000000007</v>
      </c>
      <c r="R164" s="8">
        <f t="shared" si="134"/>
        <v>44072.71</v>
      </c>
      <c r="S164" s="8">
        <f t="shared" si="134"/>
        <v>42320.633333333331</v>
      </c>
      <c r="U164" s="8">
        <v>42585.704285714288</v>
      </c>
      <c r="V164" s="8">
        <v>41692.43</v>
      </c>
      <c r="W164" s="8">
        <v>43223.448000000004</v>
      </c>
      <c r="X164" s="8">
        <v>44383.49</v>
      </c>
      <c r="Y164" s="8">
        <v>44597.868000000002</v>
      </c>
      <c r="Z164" s="8">
        <v>44051.642</v>
      </c>
      <c r="AA164" s="8">
        <v>42260.861666666671</v>
      </c>
      <c r="AC164" s="2"/>
      <c r="AD164" s="2"/>
      <c r="AE164" s="2"/>
      <c r="AF164" s="2"/>
      <c r="AG164" s="2"/>
      <c r="AH164" s="2"/>
      <c r="AI164" s="2"/>
    </row>
    <row r="165" spans="10:35" x14ac:dyDescent="0.35">
      <c r="J165">
        <v>10</v>
      </c>
      <c r="L165" t="s">
        <v>7</v>
      </c>
      <c r="M165" s="8">
        <f t="shared" si="132"/>
        <v>75749.36714285714</v>
      </c>
      <c r="N165" s="8">
        <f t="shared" si="134"/>
        <v>143965.15999999997</v>
      </c>
      <c r="O165" s="8">
        <f t="shared" si="134"/>
        <v>294851.13</v>
      </c>
      <c r="P165" s="8">
        <f t="shared" si="134"/>
        <v>481127.62</v>
      </c>
      <c r="Q165" s="8">
        <f t="shared" si="134"/>
        <v>635797.72</v>
      </c>
      <c r="R165" s="8">
        <f t="shared" si="134"/>
        <v>818814.42</v>
      </c>
      <c r="S165" s="8">
        <f t="shared" si="134"/>
        <v>1038837.5333333333</v>
      </c>
      <c r="U165" s="8">
        <v>76641.398571428581</v>
      </c>
      <c r="V165" s="8">
        <v>144633.65999999997</v>
      </c>
      <c r="W165" s="8">
        <v>295020.20000000007</v>
      </c>
      <c r="X165" s="8">
        <v>480281.47999999986</v>
      </c>
      <c r="Y165" s="8">
        <v>635076.38000000012</v>
      </c>
      <c r="Z165" s="8">
        <v>817189.55999999994</v>
      </c>
      <c r="AA165" s="8">
        <v>1036115.0166666666</v>
      </c>
      <c r="AC165" s="2"/>
      <c r="AD165" s="2"/>
      <c r="AE165" s="2"/>
      <c r="AF165" s="2"/>
      <c r="AG165" s="2"/>
      <c r="AH165" s="2"/>
      <c r="AI165" s="2"/>
    </row>
    <row r="166" spans="10:35" x14ac:dyDescent="0.35">
      <c r="L166" s="4" t="s">
        <v>46</v>
      </c>
      <c r="M166" s="4"/>
      <c r="N166" s="4"/>
      <c r="O166" s="4"/>
      <c r="P166" s="4"/>
      <c r="Q166" s="4"/>
      <c r="R166" s="4"/>
      <c r="S166" s="4"/>
      <c r="U166" s="4"/>
      <c r="V166" s="4"/>
      <c r="W166" s="4"/>
      <c r="X166" s="4"/>
      <c r="Y166" s="4"/>
      <c r="Z166" s="4"/>
      <c r="AA166" s="4"/>
    </row>
    <row r="167" spans="10:35" x14ac:dyDescent="0.35">
      <c r="J167">
        <v>5</v>
      </c>
      <c r="L167" t="s">
        <v>17</v>
      </c>
      <c r="M167" s="7">
        <f t="shared" ref="M167:S171" si="135">VLOOKUP(M$156,$L$134:$V$140,$J167,FALSE)</f>
        <v>-1.1863714285713961E-3</v>
      </c>
      <c r="N167" s="7">
        <f t="shared" si="135"/>
        <v>-4.0105199999999949E-3</v>
      </c>
      <c r="O167" s="7">
        <f t="shared" si="135"/>
        <v>-2.3901000000000061E-3</v>
      </c>
      <c r="P167" s="7">
        <f t="shared" si="135"/>
        <v>-2.5926600000000023E-3</v>
      </c>
      <c r="Q167" s="7">
        <f t="shared" si="135"/>
        <v>-2.6331600000000011E-3</v>
      </c>
      <c r="R167" s="7">
        <f t="shared" si="135"/>
        <v>-4.3548600000000047E-3</v>
      </c>
      <c r="S167" s="7">
        <f t="shared" si="135"/>
        <v>-6.3972666666666676E-3</v>
      </c>
      <c r="T167" s="5"/>
      <c r="U167" s="7">
        <v>7.6732857142855092E-4</v>
      </c>
      <c r="V167" s="7">
        <v>-3.029320000000002E-3</v>
      </c>
      <c r="W167" s="7">
        <v>-2.8145100000000144E-3</v>
      </c>
      <c r="X167" s="7">
        <v>-2.6211000000000207E-3</v>
      </c>
      <c r="Y167" s="7">
        <v>-2.2129199999999958E-3</v>
      </c>
      <c r="Z167" s="7">
        <v>-3.2012000000000151E-3</v>
      </c>
      <c r="AA167" s="7">
        <v>-5.0130666666666698E-3</v>
      </c>
    </row>
    <row r="168" spans="10:35" x14ac:dyDescent="0.35">
      <c r="J168">
        <v>7</v>
      </c>
      <c r="L168" t="s">
        <v>18</v>
      </c>
      <c r="M168" s="8">
        <f t="shared" si="135"/>
        <v>-2.3457142857140361</v>
      </c>
      <c r="N168" s="8">
        <f t="shared" si="135"/>
        <v>97.152000000001863</v>
      </c>
      <c r="O168" s="8">
        <f t="shared" si="135"/>
        <v>241.18099999999976</v>
      </c>
      <c r="P168" s="8">
        <f t="shared" si="135"/>
        <v>346.59000000000231</v>
      </c>
      <c r="Q168" s="8">
        <f t="shared" si="135"/>
        <v>306.28199999999777</v>
      </c>
      <c r="R168" s="8">
        <f t="shared" si="135"/>
        <v>491.85599999999687</v>
      </c>
      <c r="S168" s="8">
        <f t="shared" si="135"/>
        <v>442.34333333333296</v>
      </c>
      <c r="U168" s="8">
        <v>185.65999999999829</v>
      </c>
      <c r="V168" s="8">
        <v>257.42799999999988</v>
      </c>
      <c r="W168" s="8">
        <v>264.76300000000339</v>
      </c>
      <c r="X168" s="8">
        <v>246.40400000000082</v>
      </c>
      <c r="Y168" s="8">
        <v>122.63799999999756</v>
      </c>
      <c r="Z168" s="8">
        <v>257.67799999999698</v>
      </c>
      <c r="AA168" s="8">
        <v>212.78333333333285</v>
      </c>
      <c r="AC168" s="2"/>
      <c r="AD168" s="2"/>
      <c r="AE168" s="2"/>
      <c r="AF168" s="2"/>
      <c r="AG168" s="2"/>
      <c r="AH168" s="2"/>
      <c r="AI168" s="2"/>
    </row>
    <row r="169" spans="10:35" x14ac:dyDescent="0.35">
      <c r="J169">
        <v>9</v>
      </c>
      <c r="L169" t="s">
        <v>19</v>
      </c>
      <c r="M169" s="8">
        <f t="shared" si="135"/>
        <v>0</v>
      </c>
      <c r="N169" s="8">
        <f t="shared" si="135"/>
        <v>0</v>
      </c>
      <c r="O169" s="8">
        <f t="shared" si="135"/>
        <v>0</v>
      </c>
      <c r="P169" s="8">
        <f t="shared" si="135"/>
        <v>0</v>
      </c>
      <c r="Q169" s="8">
        <f t="shared" si="135"/>
        <v>0</v>
      </c>
      <c r="R169" s="8">
        <f t="shared" si="135"/>
        <v>24.14676</v>
      </c>
      <c r="S169" s="8">
        <f t="shared" si="135"/>
        <v>293.87434999999999</v>
      </c>
      <c r="U169" s="8">
        <v>813.00049999999999</v>
      </c>
      <c r="V169" s="8">
        <v>948.42358000000002</v>
      </c>
      <c r="W169" s="8">
        <v>311.66919999999999</v>
      </c>
      <c r="X169" s="8">
        <v>48.805031999999997</v>
      </c>
      <c r="Y169" s="8">
        <v>14.05592</v>
      </c>
      <c r="Z169" s="8">
        <v>22.516037560000001</v>
      </c>
      <c r="AA169" s="8">
        <v>287.93273333333337</v>
      </c>
      <c r="AD169" s="2"/>
      <c r="AE169" s="2"/>
      <c r="AF169" s="2"/>
      <c r="AG169" s="2"/>
      <c r="AH169" s="2"/>
      <c r="AI169" s="2"/>
    </row>
    <row r="170" spans="10:35" x14ac:dyDescent="0.35">
      <c r="J170">
        <v>8</v>
      </c>
      <c r="L170" t="s">
        <v>6</v>
      </c>
      <c r="M170" s="8">
        <f t="shared" si="135"/>
        <v>-17.81428571428426</v>
      </c>
      <c r="N170" s="8">
        <f t="shared" si="135"/>
        <v>90.883999999999645</v>
      </c>
      <c r="O170" s="8">
        <f t="shared" si="135"/>
        <v>66.34900000000053</v>
      </c>
      <c r="P170" s="8">
        <f t="shared" si="135"/>
        <v>59.88600000000006</v>
      </c>
      <c r="Q170" s="8">
        <f t="shared" si="135"/>
        <v>54.608000000000175</v>
      </c>
      <c r="R170" s="8">
        <f t="shared" si="135"/>
        <v>45.562000000002442</v>
      </c>
      <c r="S170" s="8">
        <f t="shared" si="135"/>
        <v>29.668333333334886</v>
      </c>
      <c r="U170" s="8">
        <v>-304.14571428571281</v>
      </c>
      <c r="V170" s="8">
        <v>-225.11999999999972</v>
      </c>
      <c r="W170" s="8">
        <v>-97.301999999998955</v>
      </c>
      <c r="X170" s="8">
        <v>-78.20200000000041</v>
      </c>
      <c r="Y170" s="8">
        <v>-71.421999999998661</v>
      </c>
      <c r="Z170" s="8">
        <v>-73.456000000001225</v>
      </c>
      <c r="AA170" s="8">
        <v>-88.659999999999854</v>
      </c>
      <c r="AC170" s="2"/>
      <c r="AD170" s="2"/>
      <c r="AE170" s="2"/>
      <c r="AF170" s="2"/>
      <c r="AG170" s="2"/>
      <c r="AH170" s="2"/>
      <c r="AI170" s="2"/>
    </row>
    <row r="171" spans="10:35" x14ac:dyDescent="0.35">
      <c r="J171">
        <v>10</v>
      </c>
      <c r="L171" t="s">
        <v>7</v>
      </c>
      <c r="M171" s="8">
        <f t="shared" si="135"/>
        <v>-1.699999999998129</v>
      </c>
      <c r="N171" s="8">
        <f t="shared" si="135"/>
        <v>273.55999999999477</v>
      </c>
      <c r="O171" s="8">
        <f t="shared" si="135"/>
        <v>652.65999999999769</v>
      </c>
      <c r="P171" s="8">
        <f t="shared" si="135"/>
        <v>2304.3799999999928</v>
      </c>
      <c r="Q171" s="8">
        <f t="shared" si="135"/>
        <v>3834.7799999999816</v>
      </c>
      <c r="R171" s="8">
        <f t="shared" si="135"/>
        <v>5764</v>
      </c>
      <c r="S171" s="8">
        <f t="shared" si="135"/>
        <v>6406.2499999999809</v>
      </c>
      <c r="U171" s="8">
        <v>-1667.0242857142864</v>
      </c>
      <c r="V171" s="8">
        <v>-3424.4600000000005</v>
      </c>
      <c r="W171" s="8">
        <v>-5160.76</v>
      </c>
      <c r="X171" s="8">
        <v>-4011.9999999999882</v>
      </c>
      <c r="Y171" s="8">
        <v>-2861.1800000000048</v>
      </c>
      <c r="Z171" s="8">
        <v>-1379.5</v>
      </c>
      <c r="AA171" s="8">
        <v>-1252.9666666666744</v>
      </c>
      <c r="AC171" s="2"/>
      <c r="AD171" s="2"/>
      <c r="AE171" s="2"/>
      <c r="AF171" s="2"/>
      <c r="AG171" s="2"/>
      <c r="AH171" s="2"/>
      <c r="AI171" s="2"/>
    </row>
    <row r="172" spans="10:35" x14ac:dyDescent="0.35">
      <c r="L172" s="4" t="s">
        <v>47</v>
      </c>
      <c r="M172" s="4"/>
      <c r="N172" s="4"/>
      <c r="O172" s="4"/>
      <c r="P172" s="4"/>
      <c r="Q172" s="4"/>
      <c r="R172" s="4"/>
      <c r="S172" s="4"/>
      <c r="U172" s="4"/>
      <c r="V172" s="4"/>
      <c r="W172" s="4"/>
      <c r="X172" s="4"/>
      <c r="Y172" s="4"/>
      <c r="Z172" s="4"/>
      <c r="AA172" s="4"/>
      <c r="AC172" s="2"/>
      <c r="AD172" s="2"/>
      <c r="AE172" s="2"/>
      <c r="AF172" s="2"/>
      <c r="AG172" s="2"/>
      <c r="AH172" s="2"/>
      <c r="AI172" s="2"/>
    </row>
    <row r="173" spans="10:35" x14ac:dyDescent="0.35">
      <c r="J173">
        <v>5</v>
      </c>
      <c r="L173" t="s">
        <v>17</v>
      </c>
      <c r="M173" s="7">
        <f t="shared" ref="M173:S177" si="136">VLOOKUP(M$156,$W$134:$AG$140,$J173,FALSE)</f>
        <v>-6.0187142857142896E-3</v>
      </c>
      <c r="N173" s="7">
        <f t="shared" si="136"/>
        <v>-1.0978339999999975E-2</v>
      </c>
      <c r="O173" s="7">
        <f t="shared" si="136"/>
        <v>-1.3925469999999995E-2</v>
      </c>
      <c r="P173" s="7">
        <f t="shared" si="136"/>
        <v>-1.0330139999999988E-2</v>
      </c>
      <c r="Q173" s="7">
        <f t="shared" si="136"/>
        <v>-1.6264940000000006E-2</v>
      </c>
      <c r="R173" s="7">
        <f t="shared" si="136"/>
        <v>-1.326717999999999E-2</v>
      </c>
      <c r="S173" s="7">
        <f t="shared" si="136"/>
        <v>-1.4600650000000001E-2</v>
      </c>
      <c r="U173" s="7">
        <v>-6.5067714285714463E-3</v>
      </c>
      <c r="V173" s="7">
        <v>-1.6263859999999974E-2</v>
      </c>
      <c r="W173" s="7">
        <v>-1.2321419999999994E-2</v>
      </c>
      <c r="X173" s="7">
        <v>-9.1309599999999987E-3</v>
      </c>
      <c r="Y173" s="7">
        <v>-1.7295099999999987E-2</v>
      </c>
      <c r="Z173" s="7">
        <v>-1.5382979999999996E-2</v>
      </c>
      <c r="AA173" s="7">
        <v>-1.5415183333333332E-2</v>
      </c>
      <c r="AC173" s="2"/>
      <c r="AD173" s="2"/>
      <c r="AE173" s="2"/>
      <c r="AF173" s="2"/>
      <c r="AG173" s="2"/>
      <c r="AH173" s="2"/>
      <c r="AI173" s="2"/>
    </row>
    <row r="174" spans="10:35" x14ac:dyDescent="0.35">
      <c r="J174">
        <v>7</v>
      </c>
      <c r="L174" t="s">
        <v>18</v>
      </c>
      <c r="M174" s="8">
        <f t="shared" si="136"/>
        <v>-118.17428571428692</v>
      </c>
      <c r="N174" s="8">
        <f t="shared" si="136"/>
        <v>-240.56400000000139</v>
      </c>
      <c r="O174" s="8">
        <f t="shared" si="136"/>
        <v>-512.97699999999827</v>
      </c>
      <c r="P174" s="8">
        <f t="shared" si="136"/>
        <v>-634.97800000000575</v>
      </c>
      <c r="Q174" s="8">
        <f t="shared" si="136"/>
        <v>-1080.8159999999975</v>
      </c>
      <c r="R174" s="8">
        <f t="shared" si="136"/>
        <v>-1681.7379999999976</v>
      </c>
      <c r="S174" s="8">
        <f t="shared" si="136"/>
        <v>-3419.0216666666697</v>
      </c>
      <c r="U174" s="8">
        <v>-61.514285714284469</v>
      </c>
      <c r="V174" s="8">
        <v>-285.7699999999997</v>
      </c>
      <c r="W174" s="8">
        <v>-300.18700000000024</v>
      </c>
      <c r="X174" s="8">
        <v>-559.91600000000324</v>
      </c>
      <c r="Y174" s="8">
        <v>-1139.9019999999989</v>
      </c>
      <c r="Z174" s="8">
        <v>-1765.1839999999968</v>
      </c>
      <c r="AA174" s="8">
        <v>-3317.9199999999983</v>
      </c>
      <c r="AC174" s="2"/>
      <c r="AD174" s="2"/>
      <c r="AE174" s="2"/>
      <c r="AF174" s="2"/>
      <c r="AG174" s="2"/>
      <c r="AH174" s="2"/>
      <c r="AI174" s="2"/>
    </row>
    <row r="175" spans="10:35" x14ac:dyDescent="0.35">
      <c r="J175">
        <v>9</v>
      </c>
      <c r="L175" t="s">
        <v>19</v>
      </c>
      <c r="M175" s="8">
        <f t="shared" si="136"/>
        <v>0</v>
      </c>
      <c r="N175" s="8">
        <f t="shared" si="136"/>
        <v>0</v>
      </c>
      <c r="O175" s="8">
        <f t="shared" si="136"/>
        <v>0</v>
      </c>
      <c r="P175" s="8">
        <f t="shared" si="136"/>
        <v>0</v>
      </c>
      <c r="Q175" s="8">
        <f t="shared" si="136"/>
        <v>0</v>
      </c>
      <c r="R175" s="8">
        <f t="shared" si="136"/>
        <v>-0.52225999999999995</v>
      </c>
      <c r="S175" s="8">
        <f t="shared" si="136"/>
        <v>2.2870666666666701</v>
      </c>
      <c r="U175" s="8">
        <v>-6.3620285714285796</v>
      </c>
      <c r="V175" s="8">
        <v>-11.595880000000012</v>
      </c>
      <c r="W175" s="8">
        <v>-4.1984000000000021</v>
      </c>
      <c r="X175" s="8">
        <v>-0.72323999999999988</v>
      </c>
      <c r="Y175" s="8">
        <v>-1.0428396000000004</v>
      </c>
      <c r="Z175" s="8">
        <v>1.0272706599999997</v>
      </c>
      <c r="AA175" s="8">
        <v>5.3143833333333292</v>
      </c>
      <c r="AC175" s="2"/>
      <c r="AD175" s="2"/>
      <c r="AE175" s="2"/>
      <c r="AF175" s="2"/>
      <c r="AG175" s="2"/>
      <c r="AH175" s="2"/>
      <c r="AI175" s="2"/>
    </row>
    <row r="176" spans="10:35" x14ac:dyDescent="0.35">
      <c r="J176">
        <v>8</v>
      </c>
      <c r="L176" t="s">
        <v>6</v>
      </c>
      <c r="M176" s="8">
        <f t="shared" si="136"/>
        <v>-270.91285714285601</v>
      </c>
      <c r="N176" s="8">
        <f t="shared" si="136"/>
        <v>-368.67200000000156</v>
      </c>
      <c r="O176" s="8">
        <f t="shared" si="136"/>
        <v>-580.26300000000049</v>
      </c>
      <c r="P176" s="8">
        <f t="shared" si="136"/>
        <v>-702.0160000000003</v>
      </c>
      <c r="Q176" s="8">
        <f t="shared" si="136"/>
        <v>-599.03799999999899</v>
      </c>
      <c r="R176" s="8">
        <f t="shared" si="136"/>
        <v>-646.65800000000161</v>
      </c>
      <c r="S176" s="8">
        <f t="shared" si="136"/>
        <v>-606.13166666666802</v>
      </c>
      <c r="U176" s="8">
        <v>-635.98857142857321</v>
      </c>
      <c r="V176" s="8">
        <v>-371.75999999999914</v>
      </c>
      <c r="W176" s="8">
        <v>-529.6260000000002</v>
      </c>
      <c r="X176" s="8">
        <v>-682.3839999999982</v>
      </c>
      <c r="Y176" s="8">
        <v>-553.13199999999927</v>
      </c>
      <c r="Z176" s="8">
        <v>-600.86799999999926</v>
      </c>
      <c r="AA176" s="8">
        <v>-557.85500000000081</v>
      </c>
      <c r="AC176" s="2"/>
      <c r="AD176" s="2"/>
      <c r="AE176" s="2"/>
      <c r="AF176" s="2"/>
      <c r="AG176" s="2"/>
      <c r="AH176" s="2"/>
      <c r="AI176" s="2"/>
    </row>
    <row r="177" spans="10:35" ht="15" thickBot="1" x14ac:dyDescent="0.4">
      <c r="J177">
        <v>10</v>
      </c>
      <c r="L177" s="9" t="s">
        <v>7</v>
      </c>
      <c r="M177" s="10">
        <f t="shared" si="136"/>
        <v>656.66999999999621</v>
      </c>
      <c r="N177" s="10">
        <f t="shared" si="136"/>
        <v>1375.5199999999982</v>
      </c>
      <c r="O177" s="10">
        <f t="shared" si="136"/>
        <v>3386.829999999999</v>
      </c>
      <c r="P177" s="10">
        <f t="shared" si="136"/>
        <v>3029.0200000000186</v>
      </c>
      <c r="Q177" s="10">
        <f t="shared" si="136"/>
        <v>2896.1000000000231</v>
      </c>
      <c r="R177" s="10">
        <f t="shared" si="136"/>
        <v>-1049</v>
      </c>
      <c r="S177" s="10">
        <f t="shared" si="136"/>
        <v>-10944.61666666666</v>
      </c>
      <c r="U177" s="10">
        <v>574.79428571428434</v>
      </c>
      <c r="V177" s="10">
        <v>3033.3999999999915</v>
      </c>
      <c r="W177" s="10">
        <v>5642.3600000000033</v>
      </c>
      <c r="X177" s="10">
        <v>6331.480000000005</v>
      </c>
      <c r="Y177" s="10">
        <v>6335.3</v>
      </c>
      <c r="Z177" s="10">
        <v>2020.1800000000046</v>
      </c>
      <c r="AA177" s="10">
        <v>-7859.1499999999842</v>
      </c>
      <c r="AC177" s="2"/>
      <c r="AD177" s="2"/>
      <c r="AE177" s="2"/>
      <c r="AF177" s="2"/>
      <c r="AG177" s="2"/>
      <c r="AH177" s="2"/>
      <c r="AI177" s="2"/>
    </row>
    <row r="178" spans="10:35" ht="15" thickTop="1" x14ac:dyDescent="0.35">
      <c r="AC178" s="2"/>
      <c r="AD178" s="2"/>
      <c r="AE178" s="2"/>
      <c r="AF178" s="2"/>
      <c r="AG178" s="2"/>
      <c r="AH178" s="2"/>
      <c r="AI178" s="2"/>
    </row>
    <row r="179" spans="10:35" x14ac:dyDescent="0.35">
      <c r="M179" s="5">
        <f>M177+M171</f>
        <v>654.96999999999809</v>
      </c>
      <c r="N179" s="5">
        <f t="shared" ref="N179:S179" si="137">N177+N171</f>
        <v>1649.0799999999929</v>
      </c>
      <c r="O179" s="5">
        <f t="shared" si="137"/>
        <v>4039.4899999999966</v>
      </c>
      <c r="P179" s="5">
        <f t="shared" si="137"/>
        <v>5333.4000000000115</v>
      </c>
      <c r="Q179" s="5">
        <f t="shared" si="137"/>
        <v>6730.8800000000047</v>
      </c>
      <c r="R179" s="5">
        <f t="shared" si="137"/>
        <v>4715</v>
      </c>
      <c r="S179" s="5">
        <f t="shared" si="137"/>
        <v>-4538.3666666666786</v>
      </c>
      <c r="U179" s="5">
        <f>U177+U171</f>
        <v>-1092.2300000000021</v>
      </c>
      <c r="V179" s="5">
        <f t="shared" ref="V179:AA179" si="138">V177+V171</f>
        <v>-391.06000000000904</v>
      </c>
      <c r="W179" s="5">
        <f t="shared" si="138"/>
        <v>481.60000000000309</v>
      </c>
      <c r="X179" s="5">
        <f t="shared" si="138"/>
        <v>2319.4800000000168</v>
      </c>
      <c r="Y179" s="5">
        <f t="shared" si="138"/>
        <v>3474.1199999999953</v>
      </c>
      <c r="Z179" s="5">
        <f t="shared" si="138"/>
        <v>640.68000000000461</v>
      </c>
      <c r="AA179" s="5">
        <f t="shared" si="138"/>
        <v>-9112.1166666666577</v>
      </c>
      <c r="AC179" s="2"/>
      <c r="AD179" s="2"/>
      <c r="AE179" s="2"/>
      <c r="AF179" s="2"/>
      <c r="AG179" s="2"/>
      <c r="AH179" s="2"/>
      <c r="AI179" s="2"/>
    </row>
    <row r="180" spans="10:35" x14ac:dyDescent="0.35">
      <c r="M180" s="5">
        <f>M179-U179</f>
        <v>1747.2000000000003</v>
      </c>
      <c r="N180" s="5">
        <f t="shared" ref="N180:S180" si="139">N179-V179</f>
        <v>2040.1400000000019</v>
      </c>
      <c r="O180" s="5">
        <f t="shared" si="139"/>
        <v>3557.8899999999935</v>
      </c>
      <c r="P180" s="5">
        <f t="shared" si="139"/>
        <v>3013.9199999999946</v>
      </c>
      <c r="Q180" s="5">
        <f t="shared" si="139"/>
        <v>3256.7600000000093</v>
      </c>
      <c r="R180" s="5">
        <f t="shared" si="139"/>
        <v>4074.3199999999952</v>
      </c>
      <c r="S180" s="5">
        <f t="shared" si="139"/>
        <v>4573.7499999999791</v>
      </c>
      <c r="AC180" s="2"/>
      <c r="AD180" s="2"/>
      <c r="AE180" s="2"/>
      <c r="AF180" s="2"/>
      <c r="AG180" s="2"/>
      <c r="AH180" s="2"/>
      <c r="AI180" s="2"/>
    </row>
    <row r="181" spans="10:35" x14ac:dyDescent="0.35">
      <c r="M181" s="2"/>
      <c r="N181" s="2"/>
      <c r="O181" s="2"/>
      <c r="P181" s="2"/>
      <c r="Q181" s="2"/>
      <c r="R181" s="2"/>
      <c r="S181" s="2"/>
      <c r="AC181" s="2"/>
      <c r="AD181" s="2"/>
      <c r="AE181" s="2"/>
      <c r="AF181" s="2"/>
      <c r="AG181" s="2"/>
      <c r="AH181" s="2"/>
      <c r="AI181" s="2"/>
    </row>
    <row r="182" spans="10:35" x14ac:dyDescent="0.35">
      <c r="L182" t="s">
        <v>20</v>
      </c>
    </row>
    <row r="183" spans="10:35" x14ac:dyDescent="0.35">
      <c r="L183" t="s">
        <v>48</v>
      </c>
    </row>
    <row r="189" spans="10:35" x14ac:dyDescent="0.35">
      <c r="L189" t="s">
        <v>45</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precaution</vt:lpstr>
      <vt:lpstr>lifecourse 1990-99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van de Ven</dc:creator>
  <cp:lastModifiedBy>Justin van de Ven</cp:lastModifiedBy>
  <dcterms:created xsi:type="dcterms:W3CDTF">2024-06-27T07:10:00Z</dcterms:created>
  <dcterms:modified xsi:type="dcterms:W3CDTF">2025-01-26T10:49:32Z</dcterms:modified>
</cp:coreProperties>
</file>